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Basic Income &amp; Expense\"/>
    </mc:Choice>
  </mc:AlternateContent>
  <xr:revisionPtr revIDLastSave="37" documentId="8_{93198681-4075-4A7C-A301-1D61786F46A4}" xr6:coauthVersionLast="45" xr6:coauthVersionMax="45" xr10:uidLastSave="{53CAD26E-298F-4FCC-AF83-122F8B10FBDE}"/>
  <workbookProtection workbookAlgorithmName="SHA-512" workbookHashValue="vsOrG+ve179iWFxnyUgHhs7INFukcutreHZW95oNR97qWJ8AAqezz2R1joXGSDyC/jMJcI6YzWI58MaCtv57CQ==" workbookSaltValue="uGLlk2OU9+fI2Vw7b+J7kg==" workbookSpinCount="100000" lockStructure="1"/>
  <bookViews>
    <workbookView xWindow="-120" yWindow="-120" windowWidth="20730" windowHeight="11160" xr2:uid="{CDA9E657-FBA2-42F7-8EAE-3393467658DC}"/>
  </bookViews>
  <sheets>
    <sheet name="Intro &amp; Setup" sheetId="1" r:id="rId1"/>
    <sheet name="Data Entry" sheetId="2" r:id="rId2"/>
    <sheet name="Annual Report" sheetId="3" r:id="rId3"/>
  </sheets>
  <definedNames>
    <definedName name="_xlnm._FilterDatabase" localSheetId="1" hidden="1">'Data Entry'!$B$10:$I$20</definedName>
    <definedName name="_xlnm.Print_Area" localSheetId="2">'Annual Report'!$A$1:$AT$66</definedName>
    <definedName name="_xlnm.Print_Area" localSheetId="1">'Data Entry'!$A$1:$L$3511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F28" i="3" l="1"/>
  <c r="BE28" i="3"/>
  <c r="BD28" i="3"/>
  <c r="AA3510" i="2"/>
  <c r="AE3510" i="2" s="1"/>
  <c r="AA3509" i="2"/>
  <c r="AE3509" i="2" s="1"/>
  <c r="AA3508" i="2"/>
  <c r="AE3508" i="2" s="1"/>
  <c r="AA3507" i="2"/>
  <c r="AE3507" i="2" s="1"/>
  <c r="AA3506" i="2"/>
  <c r="AE3506" i="2" s="1"/>
  <c r="AA3505" i="2"/>
  <c r="AE3505" i="2" s="1"/>
  <c r="AA3504" i="2"/>
  <c r="AE3504" i="2" s="1"/>
  <c r="AA3503" i="2"/>
  <c r="AE3503" i="2" s="1"/>
  <c r="AA3502" i="2"/>
  <c r="AE3502" i="2" s="1"/>
  <c r="AA3501" i="2"/>
  <c r="AE3501" i="2" s="1"/>
  <c r="AA3500" i="2"/>
  <c r="AE3500" i="2" s="1"/>
  <c r="AA3499" i="2"/>
  <c r="AE3499" i="2" s="1"/>
  <c r="AA3498" i="2"/>
  <c r="AE3498" i="2" s="1"/>
  <c r="AA3497" i="2"/>
  <c r="AE3497" i="2" s="1"/>
  <c r="AA3496" i="2"/>
  <c r="AE3496" i="2" s="1"/>
  <c r="AA3495" i="2"/>
  <c r="AE3495" i="2" s="1"/>
  <c r="AA3494" i="2"/>
  <c r="AE3494" i="2" s="1"/>
  <c r="AA3493" i="2"/>
  <c r="AE3493" i="2" s="1"/>
  <c r="AA3492" i="2"/>
  <c r="AE3492" i="2" s="1"/>
  <c r="AA3491" i="2"/>
  <c r="AE3491" i="2" s="1"/>
  <c r="AA3490" i="2"/>
  <c r="AE3490" i="2" s="1"/>
  <c r="AA3489" i="2"/>
  <c r="AE3489" i="2" s="1"/>
  <c r="AA3488" i="2"/>
  <c r="AE3488" i="2" s="1"/>
  <c r="AA3487" i="2"/>
  <c r="AE3487" i="2" s="1"/>
  <c r="AA3486" i="2"/>
  <c r="AE3486" i="2" s="1"/>
  <c r="AA3485" i="2"/>
  <c r="AE3485" i="2" s="1"/>
  <c r="AA3484" i="2"/>
  <c r="AE3484" i="2" s="1"/>
  <c r="AA3483" i="2"/>
  <c r="AE3483" i="2" s="1"/>
  <c r="AA3482" i="2"/>
  <c r="AE3482" i="2" s="1"/>
  <c r="AA3481" i="2"/>
  <c r="AE3481" i="2" s="1"/>
  <c r="AA3480" i="2"/>
  <c r="AE3480" i="2" s="1"/>
  <c r="AA3479" i="2"/>
  <c r="AE3479" i="2" s="1"/>
  <c r="AA3478" i="2"/>
  <c r="AE3478" i="2" s="1"/>
  <c r="AA3477" i="2"/>
  <c r="AE3477" i="2" s="1"/>
  <c r="AA3476" i="2"/>
  <c r="AE3476" i="2" s="1"/>
  <c r="AA3475" i="2"/>
  <c r="AE3475" i="2" s="1"/>
  <c r="AA3474" i="2"/>
  <c r="AE3474" i="2" s="1"/>
  <c r="AA3473" i="2"/>
  <c r="AE3473" i="2" s="1"/>
  <c r="AA3472" i="2"/>
  <c r="AE3472" i="2" s="1"/>
  <c r="AA3471" i="2"/>
  <c r="AE3471" i="2" s="1"/>
  <c r="AA3470" i="2"/>
  <c r="AE3470" i="2" s="1"/>
  <c r="AA3469" i="2"/>
  <c r="AE3469" i="2" s="1"/>
  <c r="AA3468" i="2"/>
  <c r="AE3468" i="2" s="1"/>
  <c r="AA3467" i="2"/>
  <c r="AE3467" i="2" s="1"/>
  <c r="AA3466" i="2"/>
  <c r="AE3466" i="2" s="1"/>
  <c r="AA3465" i="2"/>
  <c r="AE3465" i="2" s="1"/>
  <c r="AA3464" i="2"/>
  <c r="AE3464" i="2" s="1"/>
  <c r="AA3463" i="2"/>
  <c r="AE3463" i="2" s="1"/>
  <c r="AA3462" i="2"/>
  <c r="AE3462" i="2" s="1"/>
  <c r="AA3461" i="2"/>
  <c r="AE3461" i="2" s="1"/>
  <c r="AA3460" i="2"/>
  <c r="AE3460" i="2" s="1"/>
  <c r="AA3459" i="2"/>
  <c r="AE3459" i="2" s="1"/>
  <c r="AA3458" i="2"/>
  <c r="AE3458" i="2" s="1"/>
  <c r="AA3457" i="2"/>
  <c r="AE3457" i="2" s="1"/>
  <c r="AA3456" i="2"/>
  <c r="AE3456" i="2" s="1"/>
  <c r="AA3455" i="2"/>
  <c r="AE3455" i="2" s="1"/>
  <c r="AA3454" i="2"/>
  <c r="AE3454" i="2" s="1"/>
  <c r="AA3453" i="2"/>
  <c r="AE3453" i="2" s="1"/>
  <c r="AA3452" i="2"/>
  <c r="AE3452" i="2" s="1"/>
  <c r="AA3451" i="2"/>
  <c r="AE3451" i="2" s="1"/>
  <c r="AA3450" i="2"/>
  <c r="AE3450" i="2" s="1"/>
  <c r="AA3449" i="2"/>
  <c r="AE3449" i="2" s="1"/>
  <c r="AA3448" i="2"/>
  <c r="AE3448" i="2" s="1"/>
  <c r="AA3447" i="2"/>
  <c r="AE3447" i="2" s="1"/>
  <c r="AA3446" i="2"/>
  <c r="AE3446" i="2" s="1"/>
  <c r="AA3445" i="2"/>
  <c r="AE3445" i="2" s="1"/>
  <c r="AA3444" i="2"/>
  <c r="AE3444" i="2" s="1"/>
  <c r="AA3443" i="2"/>
  <c r="AE3443" i="2" s="1"/>
  <c r="AA3442" i="2"/>
  <c r="AE3442" i="2" s="1"/>
  <c r="AA3441" i="2"/>
  <c r="AE3441" i="2" s="1"/>
  <c r="AA3440" i="2"/>
  <c r="AE3440" i="2" s="1"/>
  <c r="AA3439" i="2"/>
  <c r="AE3439" i="2" s="1"/>
  <c r="AA3438" i="2"/>
  <c r="AE3438" i="2" s="1"/>
  <c r="AA3437" i="2"/>
  <c r="AE3437" i="2" s="1"/>
  <c r="AA3436" i="2"/>
  <c r="AE3436" i="2" s="1"/>
  <c r="AA3435" i="2"/>
  <c r="AE3435" i="2" s="1"/>
  <c r="AA3434" i="2"/>
  <c r="AE3434" i="2" s="1"/>
  <c r="AA3433" i="2"/>
  <c r="AE3433" i="2" s="1"/>
  <c r="AA3432" i="2"/>
  <c r="AE3432" i="2" s="1"/>
  <c r="AA3431" i="2"/>
  <c r="AE3431" i="2" s="1"/>
  <c r="AA3430" i="2"/>
  <c r="AE3430" i="2" s="1"/>
  <c r="AA3429" i="2"/>
  <c r="AE3429" i="2" s="1"/>
  <c r="AA3428" i="2"/>
  <c r="AE3428" i="2" s="1"/>
  <c r="AA3427" i="2"/>
  <c r="AE3427" i="2" s="1"/>
  <c r="AA3426" i="2"/>
  <c r="AE3426" i="2" s="1"/>
  <c r="AA3425" i="2"/>
  <c r="AE3425" i="2" s="1"/>
  <c r="AA3424" i="2"/>
  <c r="AE3424" i="2" s="1"/>
  <c r="AA3423" i="2"/>
  <c r="AE3423" i="2" s="1"/>
  <c r="AA3422" i="2"/>
  <c r="AE3422" i="2" s="1"/>
  <c r="AA3421" i="2"/>
  <c r="AE3421" i="2" s="1"/>
  <c r="AA3420" i="2"/>
  <c r="AE3420" i="2" s="1"/>
  <c r="AA3419" i="2"/>
  <c r="AE3419" i="2" s="1"/>
  <c r="AA3418" i="2"/>
  <c r="AE3418" i="2" s="1"/>
  <c r="AA3417" i="2"/>
  <c r="AE3417" i="2" s="1"/>
  <c r="AA3416" i="2"/>
  <c r="AE3416" i="2" s="1"/>
  <c r="AA3415" i="2"/>
  <c r="AE3415" i="2" s="1"/>
  <c r="AA3414" i="2"/>
  <c r="AE3414" i="2" s="1"/>
  <c r="AA3413" i="2"/>
  <c r="AE3413" i="2" s="1"/>
  <c r="AA3412" i="2"/>
  <c r="AE3412" i="2" s="1"/>
  <c r="AA3411" i="2"/>
  <c r="AE3411" i="2" s="1"/>
  <c r="AA3410" i="2"/>
  <c r="AE3410" i="2" s="1"/>
  <c r="AA3409" i="2"/>
  <c r="AE3409" i="2" s="1"/>
  <c r="AA3408" i="2"/>
  <c r="AE3408" i="2" s="1"/>
  <c r="AA3407" i="2"/>
  <c r="AE3407" i="2" s="1"/>
  <c r="AA3406" i="2"/>
  <c r="AE3406" i="2" s="1"/>
  <c r="AA3405" i="2"/>
  <c r="AE3405" i="2" s="1"/>
  <c r="AA3404" i="2"/>
  <c r="AE3404" i="2" s="1"/>
  <c r="AA3403" i="2"/>
  <c r="AE3403" i="2" s="1"/>
  <c r="AA3402" i="2"/>
  <c r="AE3402" i="2" s="1"/>
  <c r="AA3401" i="2"/>
  <c r="AE3401" i="2" s="1"/>
  <c r="AA3400" i="2"/>
  <c r="AE3400" i="2" s="1"/>
  <c r="AA3399" i="2"/>
  <c r="AE3399" i="2" s="1"/>
  <c r="AA3398" i="2"/>
  <c r="AE3398" i="2" s="1"/>
  <c r="AA3397" i="2"/>
  <c r="AE3397" i="2" s="1"/>
  <c r="AA3396" i="2"/>
  <c r="AE3396" i="2" s="1"/>
  <c r="AA3395" i="2"/>
  <c r="AE3395" i="2" s="1"/>
  <c r="AA3394" i="2"/>
  <c r="AE3394" i="2" s="1"/>
  <c r="AA3393" i="2"/>
  <c r="AE3393" i="2" s="1"/>
  <c r="AA3392" i="2"/>
  <c r="AE3392" i="2" s="1"/>
  <c r="AA3391" i="2"/>
  <c r="AE3391" i="2" s="1"/>
  <c r="AA3390" i="2"/>
  <c r="AE3390" i="2" s="1"/>
  <c r="AA3389" i="2"/>
  <c r="AE3389" i="2" s="1"/>
  <c r="AA3388" i="2"/>
  <c r="AE3388" i="2" s="1"/>
  <c r="AA3387" i="2"/>
  <c r="AE3387" i="2" s="1"/>
  <c r="AA3386" i="2"/>
  <c r="AE3386" i="2" s="1"/>
  <c r="AA3385" i="2"/>
  <c r="AE3385" i="2" s="1"/>
  <c r="AA3384" i="2"/>
  <c r="AE3384" i="2" s="1"/>
  <c r="AA3383" i="2"/>
  <c r="AE3383" i="2" s="1"/>
  <c r="AA3382" i="2"/>
  <c r="AE3382" i="2" s="1"/>
  <c r="AA3381" i="2"/>
  <c r="AE3381" i="2" s="1"/>
  <c r="AA3380" i="2"/>
  <c r="AE3380" i="2" s="1"/>
  <c r="AA3379" i="2"/>
  <c r="AE3379" i="2" s="1"/>
  <c r="AA3378" i="2"/>
  <c r="AE3378" i="2" s="1"/>
  <c r="AA3377" i="2"/>
  <c r="AE3377" i="2" s="1"/>
  <c r="AA3376" i="2"/>
  <c r="AE3376" i="2" s="1"/>
  <c r="AA3375" i="2"/>
  <c r="AE3375" i="2" s="1"/>
  <c r="AA3374" i="2"/>
  <c r="AE3374" i="2" s="1"/>
  <c r="AA3373" i="2"/>
  <c r="AE3373" i="2" s="1"/>
  <c r="AA3372" i="2"/>
  <c r="AE3372" i="2" s="1"/>
  <c r="AA3371" i="2"/>
  <c r="AE3371" i="2" s="1"/>
  <c r="AA3370" i="2"/>
  <c r="AE3370" i="2" s="1"/>
  <c r="AA3369" i="2"/>
  <c r="AE3369" i="2" s="1"/>
  <c r="AA3368" i="2"/>
  <c r="AE3368" i="2" s="1"/>
  <c r="AA3367" i="2"/>
  <c r="AE3367" i="2" s="1"/>
  <c r="AA3366" i="2"/>
  <c r="AE3366" i="2" s="1"/>
  <c r="AA3365" i="2"/>
  <c r="AE3365" i="2" s="1"/>
  <c r="AA3364" i="2"/>
  <c r="AE3364" i="2" s="1"/>
  <c r="AA3363" i="2"/>
  <c r="AE3363" i="2" s="1"/>
  <c r="AA3362" i="2"/>
  <c r="AE3362" i="2" s="1"/>
  <c r="AA3361" i="2"/>
  <c r="AE3361" i="2" s="1"/>
  <c r="AA3360" i="2"/>
  <c r="AE3360" i="2" s="1"/>
  <c r="AA3359" i="2"/>
  <c r="AE3359" i="2" s="1"/>
  <c r="AA3358" i="2"/>
  <c r="AE3358" i="2" s="1"/>
  <c r="AA3357" i="2"/>
  <c r="AE3357" i="2" s="1"/>
  <c r="AA3356" i="2"/>
  <c r="AE3356" i="2" s="1"/>
  <c r="AA3355" i="2"/>
  <c r="AE3355" i="2" s="1"/>
  <c r="AA3354" i="2"/>
  <c r="AE3354" i="2" s="1"/>
  <c r="AA3353" i="2"/>
  <c r="AE3353" i="2" s="1"/>
  <c r="AA3352" i="2"/>
  <c r="AE3352" i="2" s="1"/>
  <c r="AA3351" i="2"/>
  <c r="AE3351" i="2" s="1"/>
  <c r="AA3350" i="2"/>
  <c r="AE3350" i="2" s="1"/>
  <c r="AA3349" i="2"/>
  <c r="AE3349" i="2" s="1"/>
  <c r="AA3348" i="2"/>
  <c r="AE3348" i="2" s="1"/>
  <c r="AA3347" i="2"/>
  <c r="AE3347" i="2" s="1"/>
  <c r="AA3346" i="2"/>
  <c r="AE3346" i="2" s="1"/>
  <c r="AA3345" i="2"/>
  <c r="AE3345" i="2" s="1"/>
  <c r="AA3344" i="2"/>
  <c r="AE3344" i="2" s="1"/>
  <c r="AA3343" i="2"/>
  <c r="AE3343" i="2" s="1"/>
  <c r="AA3342" i="2"/>
  <c r="AE3342" i="2" s="1"/>
  <c r="AA3341" i="2"/>
  <c r="AE3341" i="2" s="1"/>
  <c r="AA3340" i="2"/>
  <c r="AE3340" i="2" s="1"/>
  <c r="AA3339" i="2"/>
  <c r="AE3339" i="2" s="1"/>
  <c r="AA3338" i="2"/>
  <c r="AE3338" i="2" s="1"/>
  <c r="AA3337" i="2"/>
  <c r="AE3337" i="2" s="1"/>
  <c r="AA3336" i="2"/>
  <c r="AE3336" i="2" s="1"/>
  <c r="AA3335" i="2"/>
  <c r="AE3335" i="2" s="1"/>
  <c r="AA3334" i="2"/>
  <c r="AE3334" i="2" s="1"/>
  <c r="AA3333" i="2"/>
  <c r="AE3333" i="2" s="1"/>
  <c r="AA3332" i="2"/>
  <c r="AE3332" i="2" s="1"/>
  <c r="AA3331" i="2"/>
  <c r="AE3331" i="2" s="1"/>
  <c r="AA3330" i="2"/>
  <c r="AE3330" i="2" s="1"/>
  <c r="AA3329" i="2"/>
  <c r="AE3329" i="2" s="1"/>
  <c r="AA3328" i="2"/>
  <c r="AE3328" i="2" s="1"/>
  <c r="AA3327" i="2"/>
  <c r="AE3327" i="2" s="1"/>
  <c r="AA3326" i="2"/>
  <c r="AE3326" i="2" s="1"/>
  <c r="AA3325" i="2"/>
  <c r="AE3325" i="2" s="1"/>
  <c r="AA3324" i="2"/>
  <c r="AE3324" i="2" s="1"/>
  <c r="AA3323" i="2"/>
  <c r="AE3323" i="2" s="1"/>
  <c r="AA3322" i="2"/>
  <c r="AE3322" i="2" s="1"/>
  <c r="AA3321" i="2"/>
  <c r="AE3321" i="2" s="1"/>
  <c r="AA3320" i="2"/>
  <c r="AE3320" i="2" s="1"/>
  <c r="AA3319" i="2"/>
  <c r="AE3319" i="2" s="1"/>
  <c r="AA3318" i="2"/>
  <c r="AE3318" i="2" s="1"/>
  <c r="AA3317" i="2"/>
  <c r="AE3317" i="2" s="1"/>
  <c r="AA3316" i="2"/>
  <c r="AE3316" i="2" s="1"/>
  <c r="AA3315" i="2"/>
  <c r="AE3315" i="2" s="1"/>
  <c r="AA3314" i="2"/>
  <c r="AE3314" i="2" s="1"/>
  <c r="AA3313" i="2"/>
  <c r="AE3313" i="2" s="1"/>
  <c r="AA3312" i="2"/>
  <c r="AE3312" i="2" s="1"/>
  <c r="AA3311" i="2"/>
  <c r="AE3311" i="2" s="1"/>
  <c r="AA3310" i="2"/>
  <c r="AE3310" i="2" s="1"/>
  <c r="AA3309" i="2"/>
  <c r="AE3309" i="2" s="1"/>
  <c r="AA3308" i="2"/>
  <c r="AE3308" i="2" s="1"/>
  <c r="AA3307" i="2"/>
  <c r="AE3307" i="2" s="1"/>
  <c r="AA3306" i="2"/>
  <c r="AE3306" i="2" s="1"/>
  <c r="AA3305" i="2"/>
  <c r="AE3305" i="2" s="1"/>
  <c r="AA3304" i="2"/>
  <c r="AE3304" i="2" s="1"/>
  <c r="AA3303" i="2"/>
  <c r="AE3303" i="2" s="1"/>
  <c r="AA3302" i="2"/>
  <c r="AE3302" i="2" s="1"/>
  <c r="AA3301" i="2"/>
  <c r="AE3301" i="2" s="1"/>
  <c r="AA3300" i="2"/>
  <c r="AE3300" i="2" s="1"/>
  <c r="AA3299" i="2"/>
  <c r="AE3299" i="2" s="1"/>
  <c r="AA3298" i="2"/>
  <c r="AE3298" i="2" s="1"/>
  <c r="AA3297" i="2"/>
  <c r="AE3297" i="2" s="1"/>
  <c r="AA3296" i="2"/>
  <c r="AE3296" i="2" s="1"/>
  <c r="AA3295" i="2"/>
  <c r="AE3295" i="2" s="1"/>
  <c r="AA3294" i="2"/>
  <c r="AE3294" i="2" s="1"/>
  <c r="AA3293" i="2"/>
  <c r="AE3293" i="2" s="1"/>
  <c r="AA3292" i="2"/>
  <c r="AE3292" i="2" s="1"/>
  <c r="AA3291" i="2"/>
  <c r="AE3291" i="2" s="1"/>
  <c r="AA3290" i="2"/>
  <c r="AE3290" i="2" s="1"/>
  <c r="AA3289" i="2"/>
  <c r="AE3289" i="2" s="1"/>
  <c r="AA3288" i="2"/>
  <c r="AE3288" i="2" s="1"/>
  <c r="AA3287" i="2"/>
  <c r="AE3287" i="2" s="1"/>
  <c r="AA3286" i="2"/>
  <c r="AE3286" i="2" s="1"/>
  <c r="AA3285" i="2"/>
  <c r="AE3285" i="2" s="1"/>
  <c r="AA3284" i="2"/>
  <c r="AE3284" i="2" s="1"/>
  <c r="AA3283" i="2"/>
  <c r="AE3283" i="2" s="1"/>
  <c r="AA3282" i="2"/>
  <c r="AE3282" i="2" s="1"/>
  <c r="AA3281" i="2"/>
  <c r="AE3281" i="2" s="1"/>
  <c r="AA3280" i="2"/>
  <c r="AE3280" i="2" s="1"/>
  <c r="AA3279" i="2"/>
  <c r="AE3279" i="2" s="1"/>
  <c r="AA3278" i="2"/>
  <c r="AE3278" i="2" s="1"/>
  <c r="AA3277" i="2"/>
  <c r="AE3277" i="2" s="1"/>
  <c r="AA3276" i="2"/>
  <c r="AE3276" i="2" s="1"/>
  <c r="AA3275" i="2"/>
  <c r="AE3275" i="2" s="1"/>
  <c r="AA3274" i="2"/>
  <c r="AE3274" i="2" s="1"/>
  <c r="AA3273" i="2"/>
  <c r="AE3273" i="2" s="1"/>
  <c r="AA3272" i="2"/>
  <c r="AE3272" i="2" s="1"/>
  <c r="AA3271" i="2"/>
  <c r="AE3271" i="2" s="1"/>
  <c r="AA3270" i="2"/>
  <c r="AE3270" i="2" s="1"/>
  <c r="AA3269" i="2"/>
  <c r="AE3269" i="2" s="1"/>
  <c r="AA3268" i="2"/>
  <c r="AE3268" i="2" s="1"/>
  <c r="AA3267" i="2"/>
  <c r="AE3267" i="2" s="1"/>
  <c r="AA3266" i="2"/>
  <c r="AE3266" i="2" s="1"/>
  <c r="AA3265" i="2"/>
  <c r="AE3265" i="2" s="1"/>
  <c r="AA3264" i="2"/>
  <c r="AE3264" i="2" s="1"/>
  <c r="AA3263" i="2"/>
  <c r="AE3263" i="2" s="1"/>
  <c r="AA3262" i="2"/>
  <c r="AE3262" i="2" s="1"/>
  <c r="AA3261" i="2"/>
  <c r="AE3261" i="2" s="1"/>
  <c r="AA3260" i="2"/>
  <c r="AE3260" i="2" s="1"/>
  <c r="AA3259" i="2"/>
  <c r="AE3259" i="2" s="1"/>
  <c r="AA3258" i="2"/>
  <c r="AE3258" i="2" s="1"/>
  <c r="AA3257" i="2"/>
  <c r="AE3257" i="2" s="1"/>
  <c r="AA3256" i="2"/>
  <c r="AE3256" i="2" s="1"/>
  <c r="AA3255" i="2"/>
  <c r="AE3255" i="2" s="1"/>
  <c r="AA3254" i="2"/>
  <c r="AE3254" i="2" s="1"/>
  <c r="AA3253" i="2"/>
  <c r="AE3253" i="2" s="1"/>
  <c r="AA3252" i="2"/>
  <c r="AE3252" i="2" s="1"/>
  <c r="AA3251" i="2"/>
  <c r="AE3251" i="2" s="1"/>
  <c r="AA3250" i="2"/>
  <c r="AE3250" i="2" s="1"/>
  <c r="AA3249" i="2"/>
  <c r="AE3249" i="2" s="1"/>
  <c r="AA3248" i="2"/>
  <c r="AE3248" i="2" s="1"/>
  <c r="AA3247" i="2"/>
  <c r="AE3247" i="2" s="1"/>
  <c r="AA3246" i="2"/>
  <c r="AE3246" i="2" s="1"/>
  <c r="AA3245" i="2"/>
  <c r="AE3245" i="2" s="1"/>
  <c r="AA3244" i="2"/>
  <c r="AE3244" i="2" s="1"/>
  <c r="AA3243" i="2"/>
  <c r="AE3243" i="2" s="1"/>
  <c r="AA3242" i="2"/>
  <c r="AE3242" i="2" s="1"/>
  <c r="AA3241" i="2"/>
  <c r="AE3241" i="2" s="1"/>
  <c r="AA3240" i="2"/>
  <c r="AE3240" i="2" s="1"/>
  <c r="AA3239" i="2"/>
  <c r="AE3239" i="2" s="1"/>
  <c r="AA3238" i="2"/>
  <c r="AE3238" i="2" s="1"/>
  <c r="AA3237" i="2"/>
  <c r="AE3237" i="2" s="1"/>
  <c r="AA3236" i="2"/>
  <c r="AE3236" i="2" s="1"/>
  <c r="AA3235" i="2"/>
  <c r="AE3235" i="2" s="1"/>
  <c r="AA3234" i="2"/>
  <c r="AE3234" i="2" s="1"/>
  <c r="AA3233" i="2"/>
  <c r="AE3233" i="2" s="1"/>
  <c r="AA3232" i="2"/>
  <c r="AE3232" i="2" s="1"/>
  <c r="AA3231" i="2"/>
  <c r="AE3231" i="2" s="1"/>
  <c r="AA3230" i="2"/>
  <c r="AE3230" i="2" s="1"/>
  <c r="AA3229" i="2"/>
  <c r="AE3229" i="2" s="1"/>
  <c r="AA3228" i="2"/>
  <c r="AE3228" i="2" s="1"/>
  <c r="AA3227" i="2"/>
  <c r="AE3227" i="2" s="1"/>
  <c r="AA3226" i="2"/>
  <c r="AE3226" i="2" s="1"/>
  <c r="AA3225" i="2"/>
  <c r="AE3225" i="2" s="1"/>
  <c r="AA3224" i="2"/>
  <c r="AE3224" i="2" s="1"/>
  <c r="AA3223" i="2"/>
  <c r="AE3223" i="2" s="1"/>
  <c r="AA3222" i="2"/>
  <c r="AE3222" i="2" s="1"/>
  <c r="AA3221" i="2"/>
  <c r="AE3221" i="2" s="1"/>
  <c r="AA3220" i="2"/>
  <c r="AE3220" i="2" s="1"/>
  <c r="AA3219" i="2"/>
  <c r="AE3219" i="2" s="1"/>
  <c r="AA3218" i="2"/>
  <c r="AE3218" i="2" s="1"/>
  <c r="AA3217" i="2"/>
  <c r="AE3217" i="2" s="1"/>
  <c r="AA3216" i="2"/>
  <c r="AE3216" i="2" s="1"/>
  <c r="AA3215" i="2"/>
  <c r="AE3215" i="2" s="1"/>
  <c r="AA3214" i="2"/>
  <c r="AE3214" i="2" s="1"/>
  <c r="AA3213" i="2"/>
  <c r="AE3213" i="2" s="1"/>
  <c r="AA3212" i="2"/>
  <c r="AE3212" i="2" s="1"/>
  <c r="AA3211" i="2"/>
  <c r="AE3211" i="2" s="1"/>
  <c r="AA3210" i="2"/>
  <c r="AE3210" i="2" s="1"/>
  <c r="AA3209" i="2"/>
  <c r="AE3209" i="2" s="1"/>
  <c r="AA3208" i="2"/>
  <c r="AE3208" i="2" s="1"/>
  <c r="AA3207" i="2"/>
  <c r="AE3207" i="2" s="1"/>
  <c r="AA3206" i="2"/>
  <c r="AE3206" i="2" s="1"/>
  <c r="AA3205" i="2"/>
  <c r="AE3205" i="2" s="1"/>
  <c r="AA3204" i="2"/>
  <c r="AE3204" i="2" s="1"/>
  <c r="AA3203" i="2"/>
  <c r="AE3203" i="2" s="1"/>
  <c r="AA3202" i="2"/>
  <c r="AE3202" i="2" s="1"/>
  <c r="AA3201" i="2"/>
  <c r="AE3201" i="2" s="1"/>
  <c r="AA3200" i="2"/>
  <c r="AE3200" i="2" s="1"/>
  <c r="AA3199" i="2"/>
  <c r="AE3199" i="2" s="1"/>
  <c r="AA3198" i="2"/>
  <c r="AE3198" i="2" s="1"/>
  <c r="AA3197" i="2"/>
  <c r="AE3197" i="2" s="1"/>
  <c r="AA3196" i="2"/>
  <c r="AE3196" i="2" s="1"/>
  <c r="AA3195" i="2"/>
  <c r="AE3195" i="2" s="1"/>
  <c r="AA3194" i="2"/>
  <c r="AE3194" i="2" s="1"/>
  <c r="AA3193" i="2"/>
  <c r="AE3193" i="2" s="1"/>
  <c r="AA3192" i="2"/>
  <c r="AE3192" i="2" s="1"/>
  <c r="AA3191" i="2"/>
  <c r="AE3191" i="2" s="1"/>
  <c r="AA3190" i="2"/>
  <c r="AE3190" i="2" s="1"/>
  <c r="AA3189" i="2"/>
  <c r="AE3189" i="2" s="1"/>
  <c r="AA3188" i="2"/>
  <c r="AE3188" i="2" s="1"/>
  <c r="AA3187" i="2"/>
  <c r="AE3187" i="2" s="1"/>
  <c r="AA3186" i="2"/>
  <c r="AE3186" i="2" s="1"/>
  <c r="AA3185" i="2"/>
  <c r="AE3185" i="2" s="1"/>
  <c r="AA3184" i="2"/>
  <c r="AE3184" i="2" s="1"/>
  <c r="AA3183" i="2"/>
  <c r="AE3183" i="2" s="1"/>
  <c r="AA3182" i="2"/>
  <c r="AE3182" i="2" s="1"/>
  <c r="AA3181" i="2"/>
  <c r="AE3181" i="2" s="1"/>
  <c r="AA3180" i="2"/>
  <c r="AE3180" i="2" s="1"/>
  <c r="AA3179" i="2"/>
  <c r="AE3179" i="2" s="1"/>
  <c r="AA3178" i="2"/>
  <c r="AE3178" i="2" s="1"/>
  <c r="AA3177" i="2"/>
  <c r="AE3177" i="2" s="1"/>
  <c r="AA3176" i="2"/>
  <c r="AE3176" i="2" s="1"/>
  <c r="AA3175" i="2"/>
  <c r="AE3175" i="2" s="1"/>
  <c r="AA3174" i="2"/>
  <c r="AE3174" i="2" s="1"/>
  <c r="AA3173" i="2"/>
  <c r="AE3173" i="2" s="1"/>
  <c r="AA3172" i="2"/>
  <c r="AE3172" i="2" s="1"/>
  <c r="AA3171" i="2"/>
  <c r="AE3171" i="2" s="1"/>
  <c r="AA3170" i="2"/>
  <c r="AE3170" i="2" s="1"/>
  <c r="AA3169" i="2"/>
  <c r="AE3169" i="2" s="1"/>
  <c r="AA3168" i="2"/>
  <c r="AE3168" i="2" s="1"/>
  <c r="AA3167" i="2"/>
  <c r="AE3167" i="2" s="1"/>
  <c r="AA3166" i="2"/>
  <c r="AE3166" i="2" s="1"/>
  <c r="AA3165" i="2"/>
  <c r="AE3165" i="2" s="1"/>
  <c r="AA3164" i="2"/>
  <c r="AE3164" i="2" s="1"/>
  <c r="AA3163" i="2"/>
  <c r="AE3163" i="2" s="1"/>
  <c r="AA3162" i="2"/>
  <c r="AE3162" i="2" s="1"/>
  <c r="AA3161" i="2"/>
  <c r="AE3161" i="2" s="1"/>
  <c r="AA3160" i="2"/>
  <c r="AE3160" i="2" s="1"/>
  <c r="AA3159" i="2"/>
  <c r="AE3159" i="2" s="1"/>
  <c r="AA3158" i="2"/>
  <c r="AE3158" i="2" s="1"/>
  <c r="AA3157" i="2"/>
  <c r="AE3157" i="2" s="1"/>
  <c r="AA3156" i="2"/>
  <c r="AE3156" i="2" s="1"/>
  <c r="AA3155" i="2"/>
  <c r="AE3155" i="2" s="1"/>
  <c r="AA3154" i="2"/>
  <c r="AE3154" i="2" s="1"/>
  <c r="AA3153" i="2"/>
  <c r="AE3153" i="2" s="1"/>
  <c r="AA3152" i="2"/>
  <c r="AE3152" i="2" s="1"/>
  <c r="AA3151" i="2"/>
  <c r="AE3151" i="2" s="1"/>
  <c r="AA3150" i="2"/>
  <c r="AE3150" i="2" s="1"/>
  <c r="AA3149" i="2"/>
  <c r="AE3149" i="2" s="1"/>
  <c r="AA3148" i="2"/>
  <c r="AE3148" i="2" s="1"/>
  <c r="AA3147" i="2"/>
  <c r="AE3147" i="2" s="1"/>
  <c r="AA3146" i="2"/>
  <c r="AE3146" i="2" s="1"/>
  <c r="AA3145" i="2"/>
  <c r="AE3145" i="2" s="1"/>
  <c r="AA3144" i="2"/>
  <c r="AE3144" i="2" s="1"/>
  <c r="AA3143" i="2"/>
  <c r="AE3143" i="2" s="1"/>
  <c r="AA3142" i="2"/>
  <c r="AE3142" i="2" s="1"/>
  <c r="AA3141" i="2"/>
  <c r="AE3141" i="2" s="1"/>
  <c r="AA3140" i="2"/>
  <c r="AE3140" i="2" s="1"/>
  <c r="AA3139" i="2"/>
  <c r="AE3139" i="2" s="1"/>
  <c r="AA3138" i="2"/>
  <c r="AE3138" i="2" s="1"/>
  <c r="AA3137" i="2"/>
  <c r="AE3137" i="2" s="1"/>
  <c r="AA3136" i="2"/>
  <c r="AE3136" i="2" s="1"/>
  <c r="AA3135" i="2"/>
  <c r="AE3135" i="2" s="1"/>
  <c r="AA3134" i="2"/>
  <c r="AE3134" i="2" s="1"/>
  <c r="AA3133" i="2"/>
  <c r="AE3133" i="2" s="1"/>
  <c r="AA3132" i="2"/>
  <c r="AE3132" i="2" s="1"/>
  <c r="AA3131" i="2"/>
  <c r="AE3131" i="2" s="1"/>
  <c r="AA3130" i="2"/>
  <c r="AE3130" i="2" s="1"/>
  <c r="AA3129" i="2"/>
  <c r="AE3129" i="2" s="1"/>
  <c r="AA3128" i="2"/>
  <c r="AE3128" i="2" s="1"/>
  <c r="AA3127" i="2"/>
  <c r="AE3127" i="2" s="1"/>
  <c r="AA3126" i="2"/>
  <c r="AE3126" i="2" s="1"/>
  <c r="AA3125" i="2"/>
  <c r="AE3125" i="2" s="1"/>
  <c r="AA3124" i="2"/>
  <c r="AE3124" i="2" s="1"/>
  <c r="AA3123" i="2"/>
  <c r="AE3123" i="2" s="1"/>
  <c r="AA3122" i="2"/>
  <c r="AE3122" i="2" s="1"/>
  <c r="AA3121" i="2"/>
  <c r="AE3121" i="2" s="1"/>
  <c r="AA3120" i="2"/>
  <c r="AE3120" i="2" s="1"/>
  <c r="AA3119" i="2"/>
  <c r="AE3119" i="2" s="1"/>
  <c r="AA3118" i="2"/>
  <c r="AE3118" i="2" s="1"/>
  <c r="AA3117" i="2"/>
  <c r="AE3117" i="2" s="1"/>
  <c r="AA3116" i="2"/>
  <c r="AE3116" i="2" s="1"/>
  <c r="AA3115" i="2"/>
  <c r="AE3115" i="2" s="1"/>
  <c r="AA3114" i="2"/>
  <c r="AE3114" i="2" s="1"/>
  <c r="AA3113" i="2"/>
  <c r="AE3113" i="2" s="1"/>
  <c r="AA3112" i="2"/>
  <c r="AE3112" i="2" s="1"/>
  <c r="AA3111" i="2"/>
  <c r="AE3111" i="2" s="1"/>
  <c r="AA3110" i="2"/>
  <c r="AE3110" i="2" s="1"/>
  <c r="AA3109" i="2"/>
  <c r="AE3109" i="2" s="1"/>
  <c r="AA3108" i="2"/>
  <c r="AE3108" i="2" s="1"/>
  <c r="AA3107" i="2"/>
  <c r="AE3107" i="2" s="1"/>
  <c r="AA3106" i="2"/>
  <c r="AE3106" i="2" s="1"/>
  <c r="AA3105" i="2"/>
  <c r="AE3105" i="2" s="1"/>
  <c r="AA3104" i="2"/>
  <c r="AE3104" i="2" s="1"/>
  <c r="AA3103" i="2"/>
  <c r="AE3103" i="2" s="1"/>
  <c r="AA3102" i="2"/>
  <c r="AE3102" i="2" s="1"/>
  <c r="AA3101" i="2"/>
  <c r="AE3101" i="2" s="1"/>
  <c r="AA3100" i="2"/>
  <c r="AE3100" i="2" s="1"/>
  <c r="AA3099" i="2"/>
  <c r="AE3099" i="2" s="1"/>
  <c r="AA3098" i="2"/>
  <c r="AE3098" i="2" s="1"/>
  <c r="AA3097" i="2"/>
  <c r="AE3097" i="2" s="1"/>
  <c r="AA3096" i="2"/>
  <c r="AE3096" i="2" s="1"/>
  <c r="AA3095" i="2"/>
  <c r="AE3095" i="2" s="1"/>
  <c r="AA3094" i="2"/>
  <c r="AE3094" i="2" s="1"/>
  <c r="AA3093" i="2"/>
  <c r="AE3093" i="2" s="1"/>
  <c r="AA3092" i="2"/>
  <c r="AE3092" i="2" s="1"/>
  <c r="AA3091" i="2"/>
  <c r="AE3091" i="2" s="1"/>
  <c r="AA3090" i="2"/>
  <c r="AE3090" i="2" s="1"/>
  <c r="AA3089" i="2"/>
  <c r="AE3089" i="2" s="1"/>
  <c r="AA3088" i="2"/>
  <c r="AE3088" i="2" s="1"/>
  <c r="AA3087" i="2"/>
  <c r="AE3087" i="2" s="1"/>
  <c r="AA3086" i="2"/>
  <c r="AE3086" i="2" s="1"/>
  <c r="AA3085" i="2"/>
  <c r="AE3085" i="2" s="1"/>
  <c r="AA3084" i="2"/>
  <c r="AE3084" i="2" s="1"/>
  <c r="AA3083" i="2"/>
  <c r="AE3083" i="2" s="1"/>
  <c r="AA3082" i="2"/>
  <c r="AE3082" i="2" s="1"/>
  <c r="AA3081" i="2"/>
  <c r="AE3081" i="2" s="1"/>
  <c r="AA3080" i="2"/>
  <c r="AE3080" i="2" s="1"/>
  <c r="AA3079" i="2"/>
  <c r="AE3079" i="2" s="1"/>
  <c r="AA3078" i="2"/>
  <c r="AE3078" i="2" s="1"/>
  <c r="AA3077" i="2"/>
  <c r="AE3077" i="2" s="1"/>
  <c r="AA3076" i="2"/>
  <c r="AE3076" i="2" s="1"/>
  <c r="AA3075" i="2"/>
  <c r="AE3075" i="2" s="1"/>
  <c r="AA3074" i="2"/>
  <c r="AE3074" i="2" s="1"/>
  <c r="AA3073" i="2"/>
  <c r="AE3073" i="2" s="1"/>
  <c r="AA3072" i="2"/>
  <c r="AE3072" i="2" s="1"/>
  <c r="AA3071" i="2"/>
  <c r="AE3071" i="2" s="1"/>
  <c r="AA3070" i="2"/>
  <c r="AE3070" i="2" s="1"/>
  <c r="AA3069" i="2"/>
  <c r="AE3069" i="2" s="1"/>
  <c r="AA3068" i="2"/>
  <c r="AE3068" i="2" s="1"/>
  <c r="AA3067" i="2"/>
  <c r="AE3067" i="2" s="1"/>
  <c r="AA3066" i="2"/>
  <c r="AE3066" i="2" s="1"/>
  <c r="AA3065" i="2"/>
  <c r="AE3065" i="2" s="1"/>
  <c r="AA3064" i="2"/>
  <c r="AE3064" i="2" s="1"/>
  <c r="AA3063" i="2"/>
  <c r="AE3063" i="2" s="1"/>
  <c r="AA3062" i="2"/>
  <c r="AE3062" i="2" s="1"/>
  <c r="AA3061" i="2"/>
  <c r="AE3061" i="2" s="1"/>
  <c r="AA3060" i="2"/>
  <c r="AE3060" i="2" s="1"/>
  <c r="AA3059" i="2"/>
  <c r="AE3059" i="2" s="1"/>
  <c r="AA3058" i="2"/>
  <c r="AE3058" i="2" s="1"/>
  <c r="AA3057" i="2"/>
  <c r="AE3057" i="2" s="1"/>
  <c r="AA3056" i="2"/>
  <c r="AE3056" i="2" s="1"/>
  <c r="AA3055" i="2"/>
  <c r="AE3055" i="2" s="1"/>
  <c r="AA3054" i="2"/>
  <c r="AE3054" i="2" s="1"/>
  <c r="AA3053" i="2"/>
  <c r="AE3053" i="2" s="1"/>
  <c r="AA3052" i="2"/>
  <c r="AE3052" i="2" s="1"/>
  <c r="AA3051" i="2"/>
  <c r="AE3051" i="2" s="1"/>
  <c r="AA3050" i="2"/>
  <c r="AE3050" i="2" s="1"/>
  <c r="AA3049" i="2"/>
  <c r="AE3049" i="2" s="1"/>
  <c r="AA3048" i="2"/>
  <c r="AE3048" i="2" s="1"/>
  <c r="AA3047" i="2"/>
  <c r="AE3047" i="2" s="1"/>
  <c r="AA3046" i="2"/>
  <c r="AE3046" i="2" s="1"/>
  <c r="AA3045" i="2"/>
  <c r="AE3045" i="2" s="1"/>
  <c r="AA3044" i="2"/>
  <c r="AE3044" i="2" s="1"/>
  <c r="AA3043" i="2"/>
  <c r="AE3043" i="2" s="1"/>
  <c r="AA3042" i="2"/>
  <c r="AE3042" i="2" s="1"/>
  <c r="AA3041" i="2"/>
  <c r="AE3041" i="2" s="1"/>
  <c r="AA3040" i="2"/>
  <c r="AE3040" i="2" s="1"/>
  <c r="AA3039" i="2"/>
  <c r="AE3039" i="2" s="1"/>
  <c r="AA3038" i="2"/>
  <c r="AE3038" i="2" s="1"/>
  <c r="AA3037" i="2"/>
  <c r="AE3037" i="2" s="1"/>
  <c r="AA3036" i="2"/>
  <c r="AE3036" i="2" s="1"/>
  <c r="AA3035" i="2"/>
  <c r="AE3035" i="2" s="1"/>
  <c r="AA3034" i="2"/>
  <c r="AE3034" i="2" s="1"/>
  <c r="AA3033" i="2"/>
  <c r="AE3033" i="2" s="1"/>
  <c r="AA3032" i="2"/>
  <c r="AE3032" i="2" s="1"/>
  <c r="AA3031" i="2"/>
  <c r="AE3031" i="2" s="1"/>
  <c r="AA3030" i="2"/>
  <c r="AE3030" i="2" s="1"/>
  <c r="AA3029" i="2"/>
  <c r="AE3029" i="2" s="1"/>
  <c r="AA3028" i="2"/>
  <c r="AE3028" i="2" s="1"/>
  <c r="AA3027" i="2"/>
  <c r="AE3027" i="2" s="1"/>
  <c r="AA3026" i="2"/>
  <c r="AE3026" i="2" s="1"/>
  <c r="AA3025" i="2"/>
  <c r="AE3025" i="2" s="1"/>
  <c r="AA3024" i="2"/>
  <c r="AE3024" i="2" s="1"/>
  <c r="AA3023" i="2"/>
  <c r="AE3023" i="2" s="1"/>
  <c r="AA3022" i="2"/>
  <c r="AE3022" i="2" s="1"/>
  <c r="AA3021" i="2"/>
  <c r="AE3021" i="2" s="1"/>
  <c r="AA3020" i="2"/>
  <c r="AE3020" i="2" s="1"/>
  <c r="AA3019" i="2"/>
  <c r="AE3019" i="2" s="1"/>
  <c r="AA3018" i="2"/>
  <c r="AE3018" i="2" s="1"/>
  <c r="AA3017" i="2"/>
  <c r="AE3017" i="2" s="1"/>
  <c r="AA3016" i="2"/>
  <c r="AE3016" i="2" s="1"/>
  <c r="AA3015" i="2"/>
  <c r="AE3015" i="2" s="1"/>
  <c r="AA3014" i="2"/>
  <c r="AE3014" i="2" s="1"/>
  <c r="AA3013" i="2"/>
  <c r="AE3013" i="2" s="1"/>
  <c r="AA3012" i="2"/>
  <c r="AE3012" i="2" s="1"/>
  <c r="AA3011" i="2"/>
  <c r="AE3011" i="2" s="1"/>
  <c r="AA3010" i="2"/>
  <c r="AE3010" i="2" s="1"/>
  <c r="AA3009" i="2"/>
  <c r="AE3009" i="2" s="1"/>
  <c r="AA3008" i="2"/>
  <c r="AE3008" i="2" s="1"/>
  <c r="AA3007" i="2"/>
  <c r="AE3007" i="2" s="1"/>
  <c r="AA3006" i="2"/>
  <c r="AE3006" i="2" s="1"/>
  <c r="AA3005" i="2"/>
  <c r="AE3005" i="2" s="1"/>
  <c r="AA3004" i="2"/>
  <c r="AE3004" i="2" s="1"/>
  <c r="AA3003" i="2"/>
  <c r="AE3003" i="2" s="1"/>
  <c r="AA3002" i="2"/>
  <c r="AE3002" i="2" s="1"/>
  <c r="AA3001" i="2"/>
  <c r="AE3001" i="2" s="1"/>
  <c r="AA3000" i="2"/>
  <c r="AE3000" i="2" s="1"/>
  <c r="AA2999" i="2"/>
  <c r="AE2999" i="2" s="1"/>
  <c r="AA2998" i="2"/>
  <c r="AE2998" i="2" s="1"/>
  <c r="AA2997" i="2"/>
  <c r="AE2997" i="2" s="1"/>
  <c r="AA2996" i="2"/>
  <c r="AE2996" i="2" s="1"/>
  <c r="AA2995" i="2"/>
  <c r="AE2995" i="2" s="1"/>
  <c r="AA2994" i="2"/>
  <c r="AE2994" i="2" s="1"/>
  <c r="AA2993" i="2"/>
  <c r="AE2993" i="2" s="1"/>
  <c r="AA2992" i="2"/>
  <c r="AE2992" i="2" s="1"/>
  <c r="AA2991" i="2"/>
  <c r="AE2991" i="2" s="1"/>
  <c r="AA2990" i="2"/>
  <c r="AE2990" i="2" s="1"/>
  <c r="AA2989" i="2"/>
  <c r="AE2989" i="2" s="1"/>
  <c r="AA2988" i="2"/>
  <c r="AE2988" i="2" s="1"/>
  <c r="AA2987" i="2"/>
  <c r="AE2987" i="2" s="1"/>
  <c r="AA2986" i="2"/>
  <c r="AE2986" i="2" s="1"/>
  <c r="AA2985" i="2"/>
  <c r="AE2985" i="2" s="1"/>
  <c r="AA2984" i="2"/>
  <c r="AE2984" i="2" s="1"/>
  <c r="AA2983" i="2"/>
  <c r="AE2983" i="2" s="1"/>
  <c r="AA2982" i="2"/>
  <c r="AE2982" i="2" s="1"/>
  <c r="AA2981" i="2"/>
  <c r="AE2981" i="2" s="1"/>
  <c r="AA2980" i="2"/>
  <c r="AE2980" i="2" s="1"/>
  <c r="AA2979" i="2"/>
  <c r="AE2979" i="2" s="1"/>
  <c r="AA2978" i="2"/>
  <c r="AE2978" i="2" s="1"/>
  <c r="AA2977" i="2"/>
  <c r="AE2977" i="2" s="1"/>
  <c r="AA2976" i="2"/>
  <c r="AE2976" i="2" s="1"/>
  <c r="AA2975" i="2"/>
  <c r="AE2975" i="2" s="1"/>
  <c r="AA2974" i="2"/>
  <c r="AE2974" i="2" s="1"/>
  <c r="AA2973" i="2"/>
  <c r="AE2973" i="2" s="1"/>
  <c r="AA2972" i="2"/>
  <c r="AE2972" i="2" s="1"/>
  <c r="AA2971" i="2"/>
  <c r="AE2971" i="2" s="1"/>
  <c r="AA2970" i="2"/>
  <c r="AE2970" i="2" s="1"/>
  <c r="AA2969" i="2"/>
  <c r="AE2969" i="2" s="1"/>
  <c r="AA2968" i="2"/>
  <c r="AE2968" i="2" s="1"/>
  <c r="AA2967" i="2"/>
  <c r="AE2967" i="2" s="1"/>
  <c r="AA2966" i="2"/>
  <c r="AE2966" i="2" s="1"/>
  <c r="AA2965" i="2"/>
  <c r="AE2965" i="2" s="1"/>
  <c r="AA2964" i="2"/>
  <c r="AE2964" i="2" s="1"/>
  <c r="AA2963" i="2"/>
  <c r="AE2963" i="2" s="1"/>
  <c r="AA2962" i="2"/>
  <c r="AE2962" i="2" s="1"/>
  <c r="AA2961" i="2"/>
  <c r="AE2961" i="2" s="1"/>
  <c r="AA2960" i="2"/>
  <c r="AE2960" i="2" s="1"/>
  <c r="AA2959" i="2"/>
  <c r="AE2959" i="2" s="1"/>
  <c r="AA2958" i="2"/>
  <c r="AE2958" i="2" s="1"/>
  <c r="AA2957" i="2"/>
  <c r="AE2957" i="2" s="1"/>
  <c r="AA2956" i="2"/>
  <c r="AE2956" i="2" s="1"/>
  <c r="AA2955" i="2"/>
  <c r="AE2955" i="2" s="1"/>
  <c r="AA2954" i="2"/>
  <c r="AE2954" i="2" s="1"/>
  <c r="AA2953" i="2"/>
  <c r="AE2953" i="2" s="1"/>
  <c r="AA2952" i="2"/>
  <c r="AE2952" i="2" s="1"/>
  <c r="AA2951" i="2"/>
  <c r="AE2951" i="2" s="1"/>
  <c r="AA2950" i="2"/>
  <c r="AE2950" i="2" s="1"/>
  <c r="AA2949" i="2"/>
  <c r="AE2949" i="2" s="1"/>
  <c r="AA2948" i="2"/>
  <c r="AE2948" i="2" s="1"/>
  <c r="AA2947" i="2"/>
  <c r="AE2947" i="2" s="1"/>
  <c r="AA2946" i="2"/>
  <c r="AE2946" i="2" s="1"/>
  <c r="AA2945" i="2"/>
  <c r="AE2945" i="2" s="1"/>
  <c r="AA2944" i="2"/>
  <c r="AE2944" i="2" s="1"/>
  <c r="AA2943" i="2"/>
  <c r="AE2943" i="2" s="1"/>
  <c r="AA2942" i="2"/>
  <c r="AE2942" i="2" s="1"/>
  <c r="AA2941" i="2"/>
  <c r="AE2941" i="2" s="1"/>
  <c r="AA2940" i="2"/>
  <c r="AE2940" i="2" s="1"/>
  <c r="AA2939" i="2"/>
  <c r="AE2939" i="2" s="1"/>
  <c r="AA2938" i="2"/>
  <c r="AE2938" i="2" s="1"/>
  <c r="AA2937" i="2"/>
  <c r="AE2937" i="2" s="1"/>
  <c r="AA2936" i="2"/>
  <c r="AE2936" i="2" s="1"/>
  <c r="AA2935" i="2"/>
  <c r="AE2935" i="2" s="1"/>
  <c r="AA2934" i="2"/>
  <c r="AE2934" i="2" s="1"/>
  <c r="AA2933" i="2"/>
  <c r="AE2933" i="2" s="1"/>
  <c r="AA2932" i="2"/>
  <c r="AE2932" i="2" s="1"/>
  <c r="AA2931" i="2"/>
  <c r="AE2931" i="2" s="1"/>
  <c r="AA2930" i="2"/>
  <c r="AE2930" i="2" s="1"/>
  <c r="AA2929" i="2"/>
  <c r="AE2929" i="2" s="1"/>
  <c r="AA2928" i="2"/>
  <c r="AE2928" i="2" s="1"/>
  <c r="AA2927" i="2"/>
  <c r="AE2927" i="2" s="1"/>
  <c r="AA2926" i="2"/>
  <c r="AE2926" i="2" s="1"/>
  <c r="AA2925" i="2"/>
  <c r="AE2925" i="2" s="1"/>
  <c r="AA2924" i="2"/>
  <c r="AE2924" i="2" s="1"/>
  <c r="AA2923" i="2"/>
  <c r="AE2923" i="2" s="1"/>
  <c r="AA2922" i="2"/>
  <c r="AE2922" i="2" s="1"/>
  <c r="AA2921" i="2"/>
  <c r="AE2921" i="2" s="1"/>
  <c r="AA2920" i="2"/>
  <c r="AE2920" i="2" s="1"/>
  <c r="AA2919" i="2"/>
  <c r="AE2919" i="2" s="1"/>
  <c r="AA2918" i="2"/>
  <c r="AE2918" i="2" s="1"/>
  <c r="AA2917" i="2"/>
  <c r="AE2917" i="2" s="1"/>
  <c r="AA2916" i="2"/>
  <c r="AE2916" i="2" s="1"/>
  <c r="AA2915" i="2"/>
  <c r="AE2915" i="2" s="1"/>
  <c r="AA2914" i="2"/>
  <c r="AE2914" i="2" s="1"/>
  <c r="AA2913" i="2"/>
  <c r="AE2913" i="2" s="1"/>
  <c r="AA2912" i="2"/>
  <c r="AE2912" i="2" s="1"/>
  <c r="AA2911" i="2"/>
  <c r="AE2911" i="2" s="1"/>
  <c r="AA2910" i="2"/>
  <c r="AE2910" i="2" s="1"/>
  <c r="AA2909" i="2"/>
  <c r="AE2909" i="2" s="1"/>
  <c r="AA2908" i="2"/>
  <c r="AE2908" i="2" s="1"/>
  <c r="AA2907" i="2"/>
  <c r="AE2907" i="2" s="1"/>
  <c r="AA2906" i="2"/>
  <c r="AE2906" i="2" s="1"/>
  <c r="AA2905" i="2"/>
  <c r="AE2905" i="2" s="1"/>
  <c r="AA2904" i="2"/>
  <c r="AE2904" i="2" s="1"/>
  <c r="AA2903" i="2"/>
  <c r="AE2903" i="2" s="1"/>
  <c r="AA2902" i="2"/>
  <c r="AE2902" i="2" s="1"/>
  <c r="AA2901" i="2"/>
  <c r="AE2901" i="2" s="1"/>
  <c r="AA2900" i="2"/>
  <c r="AE2900" i="2" s="1"/>
  <c r="AA2899" i="2"/>
  <c r="AE2899" i="2" s="1"/>
  <c r="AA2898" i="2"/>
  <c r="AE2898" i="2" s="1"/>
  <c r="AA2897" i="2"/>
  <c r="AE2897" i="2" s="1"/>
  <c r="AA2896" i="2"/>
  <c r="AE2896" i="2" s="1"/>
  <c r="AA2895" i="2"/>
  <c r="AE2895" i="2" s="1"/>
  <c r="AA2894" i="2"/>
  <c r="AE2894" i="2" s="1"/>
  <c r="AA2893" i="2"/>
  <c r="AE2893" i="2" s="1"/>
  <c r="AA2892" i="2"/>
  <c r="AE2892" i="2" s="1"/>
  <c r="AA2891" i="2"/>
  <c r="AE2891" i="2" s="1"/>
  <c r="AA2890" i="2"/>
  <c r="AE2890" i="2" s="1"/>
  <c r="AA2889" i="2"/>
  <c r="AE2889" i="2" s="1"/>
  <c r="AA2888" i="2"/>
  <c r="AE2888" i="2" s="1"/>
  <c r="AA2887" i="2"/>
  <c r="AE2887" i="2" s="1"/>
  <c r="AA2886" i="2"/>
  <c r="AE2886" i="2" s="1"/>
  <c r="AA2885" i="2"/>
  <c r="AE2885" i="2" s="1"/>
  <c r="AA2884" i="2"/>
  <c r="AE2884" i="2" s="1"/>
  <c r="AA2883" i="2"/>
  <c r="AE2883" i="2" s="1"/>
  <c r="AA2882" i="2"/>
  <c r="AE2882" i="2" s="1"/>
  <c r="AA2881" i="2"/>
  <c r="AE2881" i="2" s="1"/>
  <c r="AA2880" i="2"/>
  <c r="AE2880" i="2" s="1"/>
  <c r="AA2879" i="2"/>
  <c r="AE2879" i="2" s="1"/>
  <c r="AA2878" i="2"/>
  <c r="AE2878" i="2" s="1"/>
  <c r="AA2877" i="2"/>
  <c r="AE2877" i="2" s="1"/>
  <c r="AA2876" i="2"/>
  <c r="AE2876" i="2" s="1"/>
  <c r="AA2875" i="2"/>
  <c r="AE2875" i="2" s="1"/>
  <c r="AA2874" i="2"/>
  <c r="AE2874" i="2" s="1"/>
  <c r="AA2873" i="2"/>
  <c r="AE2873" i="2" s="1"/>
  <c r="AA2872" i="2"/>
  <c r="AE2872" i="2" s="1"/>
  <c r="AA2871" i="2"/>
  <c r="AE2871" i="2" s="1"/>
  <c r="AA2870" i="2"/>
  <c r="AE2870" i="2" s="1"/>
  <c r="AA2869" i="2"/>
  <c r="AE2869" i="2" s="1"/>
  <c r="AA2868" i="2"/>
  <c r="AE2868" i="2" s="1"/>
  <c r="AA2867" i="2"/>
  <c r="AE2867" i="2" s="1"/>
  <c r="AA2866" i="2"/>
  <c r="AE2866" i="2" s="1"/>
  <c r="AA2865" i="2"/>
  <c r="AE2865" i="2" s="1"/>
  <c r="AA2864" i="2"/>
  <c r="AE2864" i="2" s="1"/>
  <c r="AA2863" i="2"/>
  <c r="AE2863" i="2" s="1"/>
  <c r="AA2862" i="2"/>
  <c r="AE2862" i="2" s="1"/>
  <c r="AA2861" i="2"/>
  <c r="AE2861" i="2" s="1"/>
  <c r="AA2860" i="2"/>
  <c r="AE2860" i="2" s="1"/>
  <c r="AA2859" i="2"/>
  <c r="AE2859" i="2" s="1"/>
  <c r="AA2858" i="2"/>
  <c r="AE2858" i="2" s="1"/>
  <c r="AA2857" i="2"/>
  <c r="AE2857" i="2" s="1"/>
  <c r="AA2856" i="2"/>
  <c r="AE2856" i="2" s="1"/>
  <c r="AA2855" i="2"/>
  <c r="AE2855" i="2" s="1"/>
  <c r="AA2854" i="2"/>
  <c r="AE2854" i="2" s="1"/>
  <c r="AA2853" i="2"/>
  <c r="AE2853" i="2" s="1"/>
  <c r="AA2852" i="2"/>
  <c r="AE2852" i="2" s="1"/>
  <c r="AA2851" i="2"/>
  <c r="AE2851" i="2" s="1"/>
  <c r="AA2850" i="2"/>
  <c r="AE2850" i="2" s="1"/>
  <c r="AA2849" i="2"/>
  <c r="AE2849" i="2" s="1"/>
  <c r="AA2848" i="2"/>
  <c r="AE2848" i="2" s="1"/>
  <c r="AA2847" i="2"/>
  <c r="AE2847" i="2" s="1"/>
  <c r="AA2846" i="2"/>
  <c r="AE2846" i="2" s="1"/>
  <c r="AA2845" i="2"/>
  <c r="AE2845" i="2" s="1"/>
  <c r="AA2844" i="2"/>
  <c r="AE2844" i="2" s="1"/>
  <c r="AA2843" i="2"/>
  <c r="AE2843" i="2" s="1"/>
  <c r="AA2842" i="2"/>
  <c r="AE2842" i="2" s="1"/>
  <c r="AA2841" i="2"/>
  <c r="AE2841" i="2" s="1"/>
  <c r="AA2840" i="2"/>
  <c r="AE2840" i="2" s="1"/>
  <c r="AA2839" i="2"/>
  <c r="AE2839" i="2" s="1"/>
  <c r="AA2838" i="2"/>
  <c r="AE2838" i="2" s="1"/>
  <c r="AA2837" i="2"/>
  <c r="AE2837" i="2" s="1"/>
  <c r="AA2836" i="2"/>
  <c r="AE2836" i="2" s="1"/>
  <c r="AA2835" i="2"/>
  <c r="AE2835" i="2" s="1"/>
  <c r="AA2834" i="2"/>
  <c r="AE2834" i="2" s="1"/>
  <c r="AA2833" i="2"/>
  <c r="AE2833" i="2" s="1"/>
  <c r="AA2832" i="2"/>
  <c r="AE2832" i="2" s="1"/>
  <c r="AA2831" i="2"/>
  <c r="AE2831" i="2" s="1"/>
  <c r="AA2830" i="2"/>
  <c r="AE2830" i="2" s="1"/>
  <c r="AA2829" i="2"/>
  <c r="AE2829" i="2" s="1"/>
  <c r="AA2828" i="2"/>
  <c r="AE2828" i="2" s="1"/>
  <c r="AA2827" i="2"/>
  <c r="AE2827" i="2" s="1"/>
  <c r="AA2826" i="2"/>
  <c r="AE2826" i="2" s="1"/>
  <c r="AA2825" i="2"/>
  <c r="AE2825" i="2" s="1"/>
  <c r="AA2824" i="2"/>
  <c r="AE2824" i="2" s="1"/>
  <c r="AA2823" i="2"/>
  <c r="AE2823" i="2" s="1"/>
  <c r="AA2822" i="2"/>
  <c r="AE2822" i="2" s="1"/>
  <c r="AA2821" i="2"/>
  <c r="AE2821" i="2" s="1"/>
  <c r="AA2820" i="2"/>
  <c r="AE2820" i="2" s="1"/>
  <c r="AA2819" i="2"/>
  <c r="AE2819" i="2" s="1"/>
  <c r="AA2818" i="2"/>
  <c r="AE2818" i="2" s="1"/>
  <c r="AA2817" i="2"/>
  <c r="AE2817" i="2" s="1"/>
  <c r="AA2816" i="2"/>
  <c r="AE2816" i="2" s="1"/>
  <c r="AA2815" i="2"/>
  <c r="AE2815" i="2" s="1"/>
  <c r="AA2814" i="2"/>
  <c r="AE2814" i="2" s="1"/>
  <c r="AA2813" i="2"/>
  <c r="AE2813" i="2" s="1"/>
  <c r="AA2812" i="2"/>
  <c r="AE2812" i="2" s="1"/>
  <c r="AA2811" i="2"/>
  <c r="AE2811" i="2" s="1"/>
  <c r="AA2810" i="2"/>
  <c r="AE2810" i="2" s="1"/>
  <c r="AA2809" i="2"/>
  <c r="AE2809" i="2" s="1"/>
  <c r="AA2808" i="2"/>
  <c r="AE2808" i="2" s="1"/>
  <c r="AA2807" i="2"/>
  <c r="AE2807" i="2" s="1"/>
  <c r="AA2806" i="2"/>
  <c r="AE2806" i="2" s="1"/>
  <c r="AA2805" i="2"/>
  <c r="AE2805" i="2" s="1"/>
  <c r="AA2804" i="2"/>
  <c r="AE2804" i="2" s="1"/>
  <c r="AA2803" i="2"/>
  <c r="AE2803" i="2" s="1"/>
  <c r="AA2802" i="2"/>
  <c r="AE2802" i="2" s="1"/>
  <c r="AA2801" i="2"/>
  <c r="AE2801" i="2" s="1"/>
  <c r="AA2800" i="2"/>
  <c r="AE2800" i="2" s="1"/>
  <c r="AA2799" i="2"/>
  <c r="AE2799" i="2" s="1"/>
  <c r="AA2798" i="2"/>
  <c r="AE2798" i="2" s="1"/>
  <c r="AA2797" i="2"/>
  <c r="AE2797" i="2" s="1"/>
  <c r="AA2796" i="2"/>
  <c r="AE2796" i="2" s="1"/>
  <c r="AA2795" i="2"/>
  <c r="AE2795" i="2" s="1"/>
  <c r="AA2794" i="2"/>
  <c r="AE2794" i="2" s="1"/>
  <c r="AA2793" i="2"/>
  <c r="AE2793" i="2" s="1"/>
  <c r="AA2792" i="2"/>
  <c r="AE2792" i="2" s="1"/>
  <c r="AA2791" i="2"/>
  <c r="AE2791" i="2" s="1"/>
  <c r="AA2790" i="2"/>
  <c r="AE2790" i="2" s="1"/>
  <c r="AA2789" i="2"/>
  <c r="AE2789" i="2" s="1"/>
  <c r="AA2788" i="2"/>
  <c r="AE2788" i="2" s="1"/>
  <c r="AA2787" i="2"/>
  <c r="AE2787" i="2" s="1"/>
  <c r="AA2786" i="2"/>
  <c r="AE2786" i="2" s="1"/>
  <c r="AA2785" i="2"/>
  <c r="AE2785" i="2" s="1"/>
  <c r="AA2784" i="2"/>
  <c r="AE2784" i="2" s="1"/>
  <c r="AA2783" i="2"/>
  <c r="AE2783" i="2" s="1"/>
  <c r="AA2782" i="2"/>
  <c r="AE2782" i="2" s="1"/>
  <c r="AA2781" i="2"/>
  <c r="AE2781" i="2" s="1"/>
  <c r="AA2780" i="2"/>
  <c r="AE2780" i="2" s="1"/>
  <c r="AA2779" i="2"/>
  <c r="AE2779" i="2" s="1"/>
  <c r="AA2778" i="2"/>
  <c r="AE2778" i="2" s="1"/>
  <c r="AA2777" i="2"/>
  <c r="AE2777" i="2" s="1"/>
  <c r="AA2776" i="2"/>
  <c r="AE2776" i="2" s="1"/>
  <c r="AA2775" i="2"/>
  <c r="AE2775" i="2" s="1"/>
  <c r="AA2774" i="2"/>
  <c r="AE2774" i="2" s="1"/>
  <c r="AA2773" i="2"/>
  <c r="AE2773" i="2" s="1"/>
  <c r="AA2772" i="2"/>
  <c r="AE2772" i="2" s="1"/>
  <c r="AA2771" i="2"/>
  <c r="AE2771" i="2" s="1"/>
  <c r="AA2770" i="2"/>
  <c r="AE2770" i="2" s="1"/>
  <c r="AA2769" i="2"/>
  <c r="AE2769" i="2" s="1"/>
  <c r="AA2768" i="2"/>
  <c r="AE2768" i="2" s="1"/>
  <c r="AA2767" i="2"/>
  <c r="AE2767" i="2" s="1"/>
  <c r="AA2766" i="2"/>
  <c r="AE2766" i="2" s="1"/>
  <c r="AA2765" i="2"/>
  <c r="AE2765" i="2" s="1"/>
  <c r="AA2764" i="2"/>
  <c r="AE2764" i="2" s="1"/>
  <c r="AA2763" i="2"/>
  <c r="AE2763" i="2" s="1"/>
  <c r="AA2762" i="2"/>
  <c r="AE2762" i="2" s="1"/>
  <c r="AA2761" i="2"/>
  <c r="AE2761" i="2" s="1"/>
  <c r="AA2760" i="2"/>
  <c r="AE2760" i="2" s="1"/>
  <c r="AA2759" i="2"/>
  <c r="AE2759" i="2" s="1"/>
  <c r="AA2758" i="2"/>
  <c r="AE2758" i="2" s="1"/>
  <c r="AA2757" i="2"/>
  <c r="AE2757" i="2" s="1"/>
  <c r="AA2756" i="2"/>
  <c r="AE2756" i="2" s="1"/>
  <c r="AA2755" i="2"/>
  <c r="AE2755" i="2" s="1"/>
  <c r="AA2754" i="2"/>
  <c r="AE2754" i="2" s="1"/>
  <c r="AA2753" i="2"/>
  <c r="AE2753" i="2" s="1"/>
  <c r="AA2752" i="2"/>
  <c r="AE2752" i="2" s="1"/>
  <c r="AA2751" i="2"/>
  <c r="AE2751" i="2" s="1"/>
  <c r="AA2750" i="2"/>
  <c r="AE2750" i="2" s="1"/>
  <c r="AA2749" i="2"/>
  <c r="AE2749" i="2" s="1"/>
  <c r="AA2748" i="2"/>
  <c r="AE2748" i="2" s="1"/>
  <c r="AA2747" i="2"/>
  <c r="AE2747" i="2" s="1"/>
  <c r="AA2746" i="2"/>
  <c r="AE2746" i="2" s="1"/>
  <c r="AA2745" i="2"/>
  <c r="AE2745" i="2" s="1"/>
  <c r="AA2744" i="2"/>
  <c r="AE2744" i="2" s="1"/>
  <c r="AA2743" i="2"/>
  <c r="AE2743" i="2" s="1"/>
  <c r="AA2742" i="2"/>
  <c r="AE2742" i="2" s="1"/>
  <c r="AA2741" i="2"/>
  <c r="AE2741" i="2" s="1"/>
  <c r="AA2740" i="2"/>
  <c r="AE2740" i="2" s="1"/>
  <c r="AA2739" i="2"/>
  <c r="AE2739" i="2" s="1"/>
  <c r="AA2738" i="2"/>
  <c r="AE2738" i="2" s="1"/>
  <c r="AA2737" i="2"/>
  <c r="AE2737" i="2" s="1"/>
  <c r="AA2736" i="2"/>
  <c r="AE2736" i="2" s="1"/>
  <c r="AA2735" i="2"/>
  <c r="AE2735" i="2" s="1"/>
  <c r="AA2734" i="2"/>
  <c r="AE2734" i="2" s="1"/>
  <c r="AA2733" i="2"/>
  <c r="AE2733" i="2" s="1"/>
  <c r="AA2732" i="2"/>
  <c r="AE2732" i="2" s="1"/>
  <c r="AA2731" i="2"/>
  <c r="AE2731" i="2" s="1"/>
  <c r="AA2730" i="2"/>
  <c r="AE2730" i="2" s="1"/>
  <c r="AA2729" i="2"/>
  <c r="AE2729" i="2" s="1"/>
  <c r="AA2728" i="2"/>
  <c r="AE2728" i="2" s="1"/>
  <c r="AA2727" i="2"/>
  <c r="AE2727" i="2" s="1"/>
  <c r="AA2726" i="2"/>
  <c r="AE2726" i="2" s="1"/>
  <c r="AA2725" i="2"/>
  <c r="AE2725" i="2" s="1"/>
  <c r="AA2724" i="2"/>
  <c r="AE2724" i="2" s="1"/>
  <c r="AA2723" i="2"/>
  <c r="AE2723" i="2" s="1"/>
  <c r="AA2722" i="2"/>
  <c r="AE2722" i="2" s="1"/>
  <c r="AA2721" i="2"/>
  <c r="AE2721" i="2" s="1"/>
  <c r="AA2720" i="2"/>
  <c r="AE2720" i="2" s="1"/>
  <c r="AA2719" i="2"/>
  <c r="AE2719" i="2" s="1"/>
  <c r="AA2718" i="2"/>
  <c r="AE2718" i="2" s="1"/>
  <c r="AA2717" i="2"/>
  <c r="AE2717" i="2" s="1"/>
  <c r="AA2716" i="2"/>
  <c r="AE2716" i="2" s="1"/>
  <c r="AA2715" i="2"/>
  <c r="AE2715" i="2" s="1"/>
  <c r="AA2714" i="2"/>
  <c r="AE2714" i="2" s="1"/>
  <c r="AA2713" i="2"/>
  <c r="AE2713" i="2" s="1"/>
  <c r="AA2712" i="2"/>
  <c r="AE2712" i="2" s="1"/>
  <c r="AA2711" i="2"/>
  <c r="AE2711" i="2" s="1"/>
  <c r="AA2710" i="2"/>
  <c r="AE2710" i="2" s="1"/>
  <c r="AA2709" i="2"/>
  <c r="AE2709" i="2" s="1"/>
  <c r="AA2708" i="2"/>
  <c r="AE2708" i="2" s="1"/>
  <c r="AA2707" i="2"/>
  <c r="AE2707" i="2" s="1"/>
  <c r="AA2706" i="2"/>
  <c r="AE2706" i="2" s="1"/>
  <c r="AA2705" i="2"/>
  <c r="AE2705" i="2" s="1"/>
  <c r="AA2704" i="2"/>
  <c r="AE2704" i="2" s="1"/>
  <c r="AA2703" i="2"/>
  <c r="AE2703" i="2" s="1"/>
  <c r="AA2702" i="2"/>
  <c r="AE2702" i="2" s="1"/>
  <c r="AA2701" i="2"/>
  <c r="AE2701" i="2" s="1"/>
  <c r="AA2700" i="2"/>
  <c r="AE2700" i="2" s="1"/>
  <c r="AA2699" i="2"/>
  <c r="AE2699" i="2" s="1"/>
  <c r="AA2698" i="2"/>
  <c r="AE2698" i="2" s="1"/>
  <c r="AA2697" i="2"/>
  <c r="AE2697" i="2" s="1"/>
  <c r="AA2696" i="2"/>
  <c r="AE2696" i="2" s="1"/>
  <c r="AA2695" i="2"/>
  <c r="AE2695" i="2" s="1"/>
  <c r="AA2694" i="2"/>
  <c r="AE2694" i="2" s="1"/>
  <c r="AA2693" i="2"/>
  <c r="AE2693" i="2" s="1"/>
  <c r="AA2692" i="2"/>
  <c r="AE2692" i="2" s="1"/>
  <c r="AA2691" i="2"/>
  <c r="AE2691" i="2" s="1"/>
  <c r="AA2690" i="2"/>
  <c r="AE2690" i="2" s="1"/>
  <c r="AA2689" i="2"/>
  <c r="AE2689" i="2" s="1"/>
  <c r="AA2688" i="2"/>
  <c r="AE2688" i="2" s="1"/>
  <c r="AA2687" i="2"/>
  <c r="AE2687" i="2" s="1"/>
  <c r="AA2686" i="2"/>
  <c r="AE2686" i="2" s="1"/>
  <c r="AA2685" i="2"/>
  <c r="AE2685" i="2" s="1"/>
  <c r="AA2684" i="2"/>
  <c r="AE2684" i="2" s="1"/>
  <c r="AA2683" i="2"/>
  <c r="AE2683" i="2" s="1"/>
  <c r="AA2682" i="2"/>
  <c r="AE2682" i="2" s="1"/>
  <c r="AA2681" i="2"/>
  <c r="AE2681" i="2" s="1"/>
  <c r="AA2680" i="2"/>
  <c r="AE2680" i="2" s="1"/>
  <c r="AA2679" i="2"/>
  <c r="AE2679" i="2" s="1"/>
  <c r="AA2678" i="2"/>
  <c r="AE2678" i="2" s="1"/>
  <c r="AA2677" i="2"/>
  <c r="AE2677" i="2" s="1"/>
  <c r="AA2676" i="2"/>
  <c r="AE2676" i="2" s="1"/>
  <c r="AA2675" i="2"/>
  <c r="AE2675" i="2" s="1"/>
  <c r="AA2674" i="2"/>
  <c r="AE2674" i="2" s="1"/>
  <c r="AA2673" i="2"/>
  <c r="AE2673" i="2" s="1"/>
  <c r="AA2672" i="2"/>
  <c r="AE2672" i="2" s="1"/>
  <c r="AA2671" i="2"/>
  <c r="AE2671" i="2" s="1"/>
  <c r="AA2670" i="2"/>
  <c r="AE2670" i="2" s="1"/>
  <c r="AA2669" i="2"/>
  <c r="AE2669" i="2" s="1"/>
  <c r="AA2668" i="2"/>
  <c r="AE2668" i="2" s="1"/>
  <c r="AA2667" i="2"/>
  <c r="AE2667" i="2" s="1"/>
  <c r="AA2666" i="2"/>
  <c r="AE2666" i="2" s="1"/>
  <c r="AA2665" i="2"/>
  <c r="AE2665" i="2" s="1"/>
  <c r="AA2664" i="2"/>
  <c r="AE2664" i="2" s="1"/>
  <c r="AA2663" i="2"/>
  <c r="AE2663" i="2" s="1"/>
  <c r="AA2662" i="2"/>
  <c r="AE2662" i="2" s="1"/>
  <c r="AA2661" i="2"/>
  <c r="AE2661" i="2" s="1"/>
  <c r="AA2660" i="2"/>
  <c r="AE2660" i="2" s="1"/>
  <c r="AA2659" i="2"/>
  <c r="AE2659" i="2" s="1"/>
  <c r="AA2658" i="2"/>
  <c r="AE2658" i="2" s="1"/>
  <c r="AA2657" i="2"/>
  <c r="AE2657" i="2" s="1"/>
  <c r="AA2656" i="2"/>
  <c r="AE2656" i="2" s="1"/>
  <c r="AA2655" i="2"/>
  <c r="AE2655" i="2" s="1"/>
  <c r="AA2654" i="2"/>
  <c r="AE2654" i="2" s="1"/>
  <c r="AA2653" i="2"/>
  <c r="AE2653" i="2" s="1"/>
  <c r="AA2652" i="2"/>
  <c r="AE2652" i="2" s="1"/>
  <c r="AA2651" i="2"/>
  <c r="AE2651" i="2" s="1"/>
  <c r="AA2650" i="2"/>
  <c r="AE2650" i="2" s="1"/>
  <c r="AA2649" i="2"/>
  <c r="AE2649" i="2" s="1"/>
  <c r="AA2648" i="2"/>
  <c r="AE2648" i="2" s="1"/>
  <c r="AA2647" i="2"/>
  <c r="AE2647" i="2" s="1"/>
  <c r="AA2646" i="2"/>
  <c r="AE2646" i="2" s="1"/>
  <c r="AA2645" i="2"/>
  <c r="AE2645" i="2" s="1"/>
  <c r="AA2644" i="2"/>
  <c r="AE2644" i="2" s="1"/>
  <c r="AA2643" i="2"/>
  <c r="AE2643" i="2" s="1"/>
  <c r="AA2642" i="2"/>
  <c r="AE2642" i="2" s="1"/>
  <c r="AA2641" i="2"/>
  <c r="AE2641" i="2" s="1"/>
  <c r="AA2640" i="2"/>
  <c r="AE2640" i="2" s="1"/>
  <c r="AA2639" i="2"/>
  <c r="AE2639" i="2" s="1"/>
  <c r="AA2638" i="2"/>
  <c r="AE2638" i="2" s="1"/>
  <c r="AA2637" i="2"/>
  <c r="AE2637" i="2" s="1"/>
  <c r="AA2636" i="2"/>
  <c r="AE2636" i="2" s="1"/>
  <c r="AA2635" i="2"/>
  <c r="AE2635" i="2" s="1"/>
  <c r="AA2634" i="2"/>
  <c r="AE2634" i="2" s="1"/>
  <c r="AA2633" i="2"/>
  <c r="AE2633" i="2" s="1"/>
  <c r="AA2632" i="2"/>
  <c r="AE2632" i="2" s="1"/>
  <c r="AA2631" i="2"/>
  <c r="AE2631" i="2" s="1"/>
  <c r="AA2630" i="2"/>
  <c r="AE2630" i="2" s="1"/>
  <c r="AA2629" i="2"/>
  <c r="AE2629" i="2" s="1"/>
  <c r="AA2628" i="2"/>
  <c r="AE2628" i="2" s="1"/>
  <c r="AA2627" i="2"/>
  <c r="AE2627" i="2" s="1"/>
  <c r="AA2626" i="2"/>
  <c r="AE2626" i="2" s="1"/>
  <c r="AA2625" i="2"/>
  <c r="AE2625" i="2" s="1"/>
  <c r="AA2624" i="2"/>
  <c r="AE2624" i="2" s="1"/>
  <c r="AA2623" i="2"/>
  <c r="AE2623" i="2" s="1"/>
  <c r="AA2622" i="2"/>
  <c r="AE2622" i="2" s="1"/>
  <c r="AA2621" i="2"/>
  <c r="AE2621" i="2" s="1"/>
  <c r="AA2620" i="2"/>
  <c r="AE2620" i="2" s="1"/>
  <c r="AA2619" i="2"/>
  <c r="AE2619" i="2" s="1"/>
  <c r="AA2618" i="2"/>
  <c r="AE2618" i="2" s="1"/>
  <c r="AA2617" i="2"/>
  <c r="AE2617" i="2" s="1"/>
  <c r="AA2616" i="2"/>
  <c r="AE2616" i="2" s="1"/>
  <c r="AA2615" i="2"/>
  <c r="AE2615" i="2" s="1"/>
  <c r="AA2614" i="2"/>
  <c r="AE2614" i="2" s="1"/>
  <c r="AA2613" i="2"/>
  <c r="AE2613" i="2" s="1"/>
  <c r="AA2612" i="2"/>
  <c r="AE2612" i="2" s="1"/>
  <c r="AA2611" i="2"/>
  <c r="AE2611" i="2" s="1"/>
  <c r="AA2610" i="2"/>
  <c r="AE2610" i="2" s="1"/>
  <c r="AA2609" i="2"/>
  <c r="AE2609" i="2" s="1"/>
  <c r="AA2608" i="2"/>
  <c r="AE2608" i="2" s="1"/>
  <c r="AA2607" i="2"/>
  <c r="AE2607" i="2" s="1"/>
  <c r="AA2606" i="2"/>
  <c r="AE2606" i="2" s="1"/>
  <c r="AA2605" i="2"/>
  <c r="AE2605" i="2" s="1"/>
  <c r="AA2604" i="2"/>
  <c r="AE2604" i="2" s="1"/>
  <c r="AA2603" i="2"/>
  <c r="AE2603" i="2" s="1"/>
  <c r="AA2602" i="2"/>
  <c r="AE2602" i="2" s="1"/>
  <c r="AA2601" i="2"/>
  <c r="AE2601" i="2" s="1"/>
  <c r="AA2600" i="2"/>
  <c r="AE2600" i="2" s="1"/>
  <c r="AA2599" i="2"/>
  <c r="AE2599" i="2" s="1"/>
  <c r="AA2598" i="2"/>
  <c r="AE2598" i="2" s="1"/>
  <c r="AA2597" i="2"/>
  <c r="AE2597" i="2" s="1"/>
  <c r="AA2596" i="2"/>
  <c r="AE2596" i="2" s="1"/>
  <c r="AA2595" i="2"/>
  <c r="AE2595" i="2" s="1"/>
  <c r="AA2594" i="2"/>
  <c r="AE2594" i="2" s="1"/>
  <c r="AA2593" i="2"/>
  <c r="AE2593" i="2" s="1"/>
  <c r="AA2592" i="2"/>
  <c r="AE2592" i="2" s="1"/>
  <c r="AA2591" i="2"/>
  <c r="AE2591" i="2" s="1"/>
  <c r="AA2590" i="2"/>
  <c r="AE2590" i="2" s="1"/>
  <c r="AA2589" i="2"/>
  <c r="AE2589" i="2" s="1"/>
  <c r="AA2588" i="2"/>
  <c r="AE2588" i="2" s="1"/>
  <c r="AA2587" i="2"/>
  <c r="AE2587" i="2" s="1"/>
  <c r="AA2586" i="2"/>
  <c r="AE2586" i="2" s="1"/>
  <c r="AA2585" i="2"/>
  <c r="AE2585" i="2" s="1"/>
  <c r="AA2584" i="2"/>
  <c r="AE2584" i="2" s="1"/>
  <c r="AA2583" i="2"/>
  <c r="AE2583" i="2" s="1"/>
  <c r="AA2582" i="2"/>
  <c r="AE2582" i="2" s="1"/>
  <c r="AA2581" i="2"/>
  <c r="AE2581" i="2" s="1"/>
  <c r="AA2580" i="2"/>
  <c r="AE2580" i="2" s="1"/>
  <c r="AA2579" i="2"/>
  <c r="AE2579" i="2" s="1"/>
  <c r="AA2578" i="2"/>
  <c r="AE2578" i="2" s="1"/>
  <c r="AA2577" i="2"/>
  <c r="AE2577" i="2" s="1"/>
  <c r="AA2576" i="2"/>
  <c r="AE2576" i="2" s="1"/>
  <c r="AA2575" i="2"/>
  <c r="AE2575" i="2" s="1"/>
  <c r="AA2574" i="2"/>
  <c r="AE2574" i="2" s="1"/>
  <c r="AA2573" i="2"/>
  <c r="AE2573" i="2" s="1"/>
  <c r="AA2572" i="2"/>
  <c r="AE2572" i="2" s="1"/>
  <c r="AA2571" i="2"/>
  <c r="AE2571" i="2" s="1"/>
  <c r="AA2570" i="2"/>
  <c r="AE2570" i="2" s="1"/>
  <c r="AA2569" i="2"/>
  <c r="AE2569" i="2" s="1"/>
  <c r="AA2568" i="2"/>
  <c r="AE2568" i="2" s="1"/>
  <c r="AA2567" i="2"/>
  <c r="AE2567" i="2" s="1"/>
  <c r="AA2566" i="2"/>
  <c r="AE2566" i="2" s="1"/>
  <c r="AA2565" i="2"/>
  <c r="AE2565" i="2" s="1"/>
  <c r="AA2564" i="2"/>
  <c r="AE2564" i="2" s="1"/>
  <c r="AA2563" i="2"/>
  <c r="AE2563" i="2" s="1"/>
  <c r="AA2562" i="2"/>
  <c r="AE2562" i="2" s="1"/>
  <c r="AA2561" i="2"/>
  <c r="AE2561" i="2" s="1"/>
  <c r="AA2560" i="2"/>
  <c r="AE2560" i="2" s="1"/>
  <c r="AA2559" i="2"/>
  <c r="AE2559" i="2" s="1"/>
  <c r="AA2558" i="2"/>
  <c r="AE2558" i="2" s="1"/>
  <c r="AA2557" i="2"/>
  <c r="AE2557" i="2" s="1"/>
  <c r="AA2556" i="2"/>
  <c r="AE2556" i="2" s="1"/>
  <c r="AA2555" i="2"/>
  <c r="AE2555" i="2" s="1"/>
  <c r="AA2554" i="2"/>
  <c r="AE2554" i="2" s="1"/>
  <c r="AA2553" i="2"/>
  <c r="AE2553" i="2" s="1"/>
  <c r="AA2552" i="2"/>
  <c r="AE2552" i="2" s="1"/>
  <c r="AA2551" i="2"/>
  <c r="AE2551" i="2" s="1"/>
  <c r="AA2550" i="2"/>
  <c r="AE2550" i="2" s="1"/>
  <c r="AA2549" i="2"/>
  <c r="AE2549" i="2" s="1"/>
  <c r="AA2548" i="2"/>
  <c r="AE2548" i="2" s="1"/>
  <c r="AA2547" i="2"/>
  <c r="AE2547" i="2" s="1"/>
  <c r="AA2546" i="2"/>
  <c r="AE2546" i="2" s="1"/>
  <c r="AA2545" i="2"/>
  <c r="AE2545" i="2" s="1"/>
  <c r="AA2544" i="2"/>
  <c r="AE2544" i="2" s="1"/>
  <c r="AA2543" i="2"/>
  <c r="AE2543" i="2" s="1"/>
  <c r="AA2542" i="2"/>
  <c r="AE2542" i="2" s="1"/>
  <c r="AA2541" i="2"/>
  <c r="AE2541" i="2" s="1"/>
  <c r="AA2540" i="2"/>
  <c r="AE2540" i="2" s="1"/>
  <c r="AA2539" i="2"/>
  <c r="AE2539" i="2" s="1"/>
  <c r="AA2538" i="2"/>
  <c r="AE2538" i="2" s="1"/>
  <c r="AA2537" i="2"/>
  <c r="AE2537" i="2" s="1"/>
  <c r="AA2536" i="2"/>
  <c r="AE2536" i="2" s="1"/>
  <c r="AA2535" i="2"/>
  <c r="AE2535" i="2" s="1"/>
  <c r="AA2534" i="2"/>
  <c r="AE2534" i="2" s="1"/>
  <c r="AA2533" i="2"/>
  <c r="AE2533" i="2" s="1"/>
  <c r="AA2532" i="2"/>
  <c r="AE2532" i="2" s="1"/>
  <c r="AA2531" i="2"/>
  <c r="AE2531" i="2" s="1"/>
  <c r="AA2530" i="2"/>
  <c r="AE2530" i="2" s="1"/>
  <c r="AA2529" i="2"/>
  <c r="AE2529" i="2" s="1"/>
  <c r="AA2528" i="2"/>
  <c r="AE2528" i="2" s="1"/>
  <c r="AA2527" i="2"/>
  <c r="AE2527" i="2" s="1"/>
  <c r="AA2526" i="2"/>
  <c r="AE2526" i="2" s="1"/>
  <c r="AA2525" i="2"/>
  <c r="AE2525" i="2" s="1"/>
  <c r="AA2524" i="2"/>
  <c r="AE2524" i="2" s="1"/>
  <c r="AA2523" i="2"/>
  <c r="AE2523" i="2" s="1"/>
  <c r="AA2522" i="2"/>
  <c r="AE2522" i="2" s="1"/>
  <c r="AA2521" i="2"/>
  <c r="AE2521" i="2" s="1"/>
  <c r="AA2520" i="2"/>
  <c r="AE2520" i="2" s="1"/>
  <c r="AA2519" i="2"/>
  <c r="AE2519" i="2" s="1"/>
  <c r="AA2518" i="2"/>
  <c r="AE2518" i="2" s="1"/>
  <c r="AA2517" i="2"/>
  <c r="AE2517" i="2" s="1"/>
  <c r="AA2516" i="2"/>
  <c r="AE2516" i="2" s="1"/>
  <c r="AA2515" i="2"/>
  <c r="AE2515" i="2" s="1"/>
  <c r="AA2514" i="2"/>
  <c r="AE2514" i="2" s="1"/>
  <c r="AA2513" i="2"/>
  <c r="AE2513" i="2" s="1"/>
  <c r="AA2512" i="2"/>
  <c r="AE2512" i="2" s="1"/>
  <c r="AA2511" i="2"/>
  <c r="AE2511" i="2" s="1"/>
  <c r="AA2510" i="2"/>
  <c r="AE2510" i="2" s="1"/>
  <c r="AA2509" i="2"/>
  <c r="AE2509" i="2" s="1"/>
  <c r="AA2508" i="2"/>
  <c r="AE2508" i="2" s="1"/>
  <c r="AA2507" i="2"/>
  <c r="AE2507" i="2" s="1"/>
  <c r="AA2506" i="2"/>
  <c r="AE2506" i="2" s="1"/>
  <c r="AA2505" i="2"/>
  <c r="AE2505" i="2" s="1"/>
  <c r="AA2504" i="2"/>
  <c r="AE2504" i="2" s="1"/>
  <c r="AA2503" i="2"/>
  <c r="AE2503" i="2" s="1"/>
  <c r="AA2502" i="2"/>
  <c r="AE2502" i="2" s="1"/>
  <c r="AA2501" i="2"/>
  <c r="AE2501" i="2" s="1"/>
  <c r="AA2500" i="2"/>
  <c r="AE2500" i="2" s="1"/>
  <c r="AA2499" i="2"/>
  <c r="AE2499" i="2" s="1"/>
  <c r="AA2498" i="2"/>
  <c r="AE2498" i="2" s="1"/>
  <c r="AA2497" i="2"/>
  <c r="AE2497" i="2" s="1"/>
  <c r="AA2496" i="2"/>
  <c r="AE2496" i="2" s="1"/>
  <c r="AA2495" i="2"/>
  <c r="AE2495" i="2" s="1"/>
  <c r="AA2494" i="2"/>
  <c r="AE2494" i="2" s="1"/>
  <c r="AA2493" i="2"/>
  <c r="AE2493" i="2" s="1"/>
  <c r="AA2492" i="2"/>
  <c r="AE2492" i="2" s="1"/>
  <c r="AA2491" i="2"/>
  <c r="AE2491" i="2" s="1"/>
  <c r="AA2490" i="2"/>
  <c r="AE2490" i="2" s="1"/>
  <c r="AA2489" i="2"/>
  <c r="AE2489" i="2" s="1"/>
  <c r="AA2488" i="2"/>
  <c r="AE2488" i="2" s="1"/>
  <c r="AA2487" i="2"/>
  <c r="AE2487" i="2" s="1"/>
  <c r="AA2486" i="2"/>
  <c r="AE2486" i="2" s="1"/>
  <c r="AA2485" i="2"/>
  <c r="AE2485" i="2" s="1"/>
  <c r="AA2484" i="2"/>
  <c r="AE2484" i="2" s="1"/>
  <c r="AA2483" i="2"/>
  <c r="AE2483" i="2" s="1"/>
  <c r="AA2482" i="2"/>
  <c r="AE2482" i="2" s="1"/>
  <c r="AA2481" i="2"/>
  <c r="AE2481" i="2" s="1"/>
  <c r="AA2480" i="2"/>
  <c r="AE2480" i="2" s="1"/>
  <c r="AA2479" i="2"/>
  <c r="AE2479" i="2" s="1"/>
  <c r="AA2478" i="2"/>
  <c r="AE2478" i="2" s="1"/>
  <c r="AA2477" i="2"/>
  <c r="AE2477" i="2" s="1"/>
  <c r="AA2476" i="2"/>
  <c r="AE2476" i="2" s="1"/>
  <c r="AA2475" i="2"/>
  <c r="AE2475" i="2" s="1"/>
  <c r="AA2474" i="2"/>
  <c r="AE2474" i="2" s="1"/>
  <c r="AA2473" i="2"/>
  <c r="AE2473" i="2" s="1"/>
  <c r="AA2472" i="2"/>
  <c r="AE2472" i="2" s="1"/>
  <c r="AA2471" i="2"/>
  <c r="AE2471" i="2" s="1"/>
  <c r="AA2470" i="2"/>
  <c r="AE2470" i="2" s="1"/>
  <c r="AA2469" i="2"/>
  <c r="AE2469" i="2" s="1"/>
  <c r="AA2468" i="2"/>
  <c r="AE2468" i="2" s="1"/>
  <c r="AA2467" i="2"/>
  <c r="AE2467" i="2" s="1"/>
  <c r="AA2466" i="2"/>
  <c r="AE2466" i="2" s="1"/>
  <c r="AA2465" i="2"/>
  <c r="AE2465" i="2" s="1"/>
  <c r="AA2464" i="2"/>
  <c r="AE2464" i="2" s="1"/>
  <c r="AA2463" i="2"/>
  <c r="AE2463" i="2" s="1"/>
  <c r="AA2462" i="2"/>
  <c r="AE2462" i="2" s="1"/>
  <c r="AA2461" i="2"/>
  <c r="AE2461" i="2" s="1"/>
  <c r="AA2460" i="2"/>
  <c r="AE2460" i="2" s="1"/>
  <c r="AA2459" i="2"/>
  <c r="AE2459" i="2" s="1"/>
  <c r="AA2458" i="2"/>
  <c r="AE2458" i="2" s="1"/>
  <c r="AA2457" i="2"/>
  <c r="AE2457" i="2" s="1"/>
  <c r="AA2456" i="2"/>
  <c r="AE2456" i="2" s="1"/>
  <c r="AA2455" i="2"/>
  <c r="AE2455" i="2" s="1"/>
  <c r="AA2454" i="2"/>
  <c r="AE2454" i="2" s="1"/>
  <c r="AA2453" i="2"/>
  <c r="AE2453" i="2" s="1"/>
  <c r="AA2452" i="2"/>
  <c r="AE2452" i="2" s="1"/>
  <c r="AA2451" i="2"/>
  <c r="AE2451" i="2" s="1"/>
  <c r="AA2450" i="2"/>
  <c r="AE2450" i="2" s="1"/>
  <c r="AA2449" i="2"/>
  <c r="AE2449" i="2" s="1"/>
  <c r="AA2448" i="2"/>
  <c r="AE2448" i="2" s="1"/>
  <c r="AA2447" i="2"/>
  <c r="AE2447" i="2" s="1"/>
  <c r="AA2446" i="2"/>
  <c r="AE2446" i="2" s="1"/>
  <c r="AA2445" i="2"/>
  <c r="AE2445" i="2" s="1"/>
  <c r="AA2444" i="2"/>
  <c r="AE2444" i="2" s="1"/>
  <c r="AA2443" i="2"/>
  <c r="AE2443" i="2" s="1"/>
  <c r="AA2442" i="2"/>
  <c r="AE2442" i="2" s="1"/>
  <c r="AA2441" i="2"/>
  <c r="AE2441" i="2" s="1"/>
  <c r="AA2440" i="2"/>
  <c r="AE2440" i="2" s="1"/>
  <c r="AA2439" i="2"/>
  <c r="AE2439" i="2" s="1"/>
  <c r="AA2438" i="2"/>
  <c r="AE2438" i="2" s="1"/>
  <c r="AA2437" i="2"/>
  <c r="AE2437" i="2" s="1"/>
  <c r="AA2436" i="2"/>
  <c r="AE2436" i="2" s="1"/>
  <c r="AA2435" i="2"/>
  <c r="AE2435" i="2" s="1"/>
  <c r="AA2434" i="2"/>
  <c r="AE2434" i="2" s="1"/>
  <c r="AA2433" i="2"/>
  <c r="AE2433" i="2" s="1"/>
  <c r="AA2432" i="2"/>
  <c r="AE2432" i="2" s="1"/>
  <c r="AA2431" i="2"/>
  <c r="AE2431" i="2" s="1"/>
  <c r="AA2430" i="2"/>
  <c r="AE2430" i="2" s="1"/>
  <c r="AA2429" i="2"/>
  <c r="AE2429" i="2" s="1"/>
  <c r="AA2428" i="2"/>
  <c r="AE2428" i="2" s="1"/>
  <c r="AA2427" i="2"/>
  <c r="AE2427" i="2" s="1"/>
  <c r="AA2426" i="2"/>
  <c r="AE2426" i="2" s="1"/>
  <c r="AA2425" i="2"/>
  <c r="AE2425" i="2" s="1"/>
  <c r="AA2424" i="2"/>
  <c r="AE2424" i="2" s="1"/>
  <c r="AA2423" i="2"/>
  <c r="AE2423" i="2" s="1"/>
  <c r="AA2422" i="2"/>
  <c r="AE2422" i="2" s="1"/>
  <c r="AA2421" i="2"/>
  <c r="AE2421" i="2" s="1"/>
  <c r="AA2420" i="2"/>
  <c r="AE2420" i="2" s="1"/>
  <c r="AA2419" i="2"/>
  <c r="AE2419" i="2" s="1"/>
  <c r="AA2418" i="2"/>
  <c r="AE2418" i="2" s="1"/>
  <c r="AA2417" i="2"/>
  <c r="AE2417" i="2" s="1"/>
  <c r="AA2416" i="2"/>
  <c r="AE2416" i="2" s="1"/>
  <c r="AA2415" i="2"/>
  <c r="AE2415" i="2" s="1"/>
  <c r="AA2414" i="2"/>
  <c r="AE2414" i="2" s="1"/>
  <c r="AA2413" i="2"/>
  <c r="AE2413" i="2" s="1"/>
  <c r="AA2412" i="2"/>
  <c r="AE2412" i="2" s="1"/>
  <c r="AA2411" i="2"/>
  <c r="AE2411" i="2" s="1"/>
  <c r="AA2410" i="2"/>
  <c r="AE2410" i="2" s="1"/>
  <c r="AA2409" i="2"/>
  <c r="AE2409" i="2" s="1"/>
  <c r="AA2408" i="2"/>
  <c r="AE2408" i="2" s="1"/>
  <c r="AA2407" i="2"/>
  <c r="AE2407" i="2" s="1"/>
  <c r="AA2406" i="2"/>
  <c r="AE2406" i="2" s="1"/>
  <c r="AA2405" i="2"/>
  <c r="AE2405" i="2" s="1"/>
  <c r="AA2404" i="2"/>
  <c r="AE2404" i="2" s="1"/>
  <c r="AA2403" i="2"/>
  <c r="AE2403" i="2" s="1"/>
  <c r="AA2402" i="2"/>
  <c r="AE2402" i="2" s="1"/>
  <c r="AA2401" i="2"/>
  <c r="AE2401" i="2" s="1"/>
  <c r="AA2400" i="2"/>
  <c r="AE2400" i="2" s="1"/>
  <c r="AA2399" i="2"/>
  <c r="AE2399" i="2" s="1"/>
  <c r="AA2398" i="2"/>
  <c r="AE2398" i="2" s="1"/>
  <c r="AA2397" i="2"/>
  <c r="AE2397" i="2" s="1"/>
  <c r="AA2396" i="2"/>
  <c r="AE2396" i="2" s="1"/>
  <c r="AA2395" i="2"/>
  <c r="AE2395" i="2" s="1"/>
  <c r="AA2394" i="2"/>
  <c r="AE2394" i="2" s="1"/>
  <c r="AA2393" i="2"/>
  <c r="AE2393" i="2" s="1"/>
  <c r="AA2392" i="2"/>
  <c r="AE2392" i="2" s="1"/>
  <c r="AA2391" i="2"/>
  <c r="AE2391" i="2" s="1"/>
  <c r="AA2390" i="2"/>
  <c r="AE2390" i="2" s="1"/>
  <c r="AA2389" i="2"/>
  <c r="AE2389" i="2" s="1"/>
  <c r="AA2388" i="2"/>
  <c r="AE2388" i="2" s="1"/>
  <c r="AA2387" i="2"/>
  <c r="AE2387" i="2" s="1"/>
  <c r="AA2386" i="2"/>
  <c r="AE2386" i="2" s="1"/>
  <c r="AA2385" i="2"/>
  <c r="AE2385" i="2" s="1"/>
  <c r="AA2384" i="2"/>
  <c r="AE2384" i="2" s="1"/>
  <c r="AA2383" i="2"/>
  <c r="AE2383" i="2" s="1"/>
  <c r="AA2382" i="2"/>
  <c r="AE2382" i="2" s="1"/>
  <c r="AA2381" i="2"/>
  <c r="AE2381" i="2" s="1"/>
  <c r="AA2380" i="2"/>
  <c r="AE2380" i="2" s="1"/>
  <c r="AA2379" i="2"/>
  <c r="AE2379" i="2" s="1"/>
  <c r="AA2378" i="2"/>
  <c r="AE2378" i="2" s="1"/>
  <c r="AA2377" i="2"/>
  <c r="AE2377" i="2" s="1"/>
  <c r="AA2376" i="2"/>
  <c r="AE2376" i="2" s="1"/>
  <c r="AA2375" i="2"/>
  <c r="AE2375" i="2" s="1"/>
  <c r="AA2374" i="2"/>
  <c r="AE2374" i="2" s="1"/>
  <c r="AA2373" i="2"/>
  <c r="AE2373" i="2" s="1"/>
  <c r="AA2372" i="2"/>
  <c r="AE2372" i="2" s="1"/>
  <c r="AA2371" i="2"/>
  <c r="AE2371" i="2" s="1"/>
  <c r="AA2370" i="2"/>
  <c r="AE2370" i="2" s="1"/>
  <c r="AA2369" i="2"/>
  <c r="AE2369" i="2" s="1"/>
  <c r="AA2368" i="2"/>
  <c r="AE2368" i="2" s="1"/>
  <c r="AA2367" i="2"/>
  <c r="AE2367" i="2" s="1"/>
  <c r="AA2366" i="2"/>
  <c r="AE2366" i="2" s="1"/>
  <c r="AA2365" i="2"/>
  <c r="AE2365" i="2" s="1"/>
  <c r="AA2364" i="2"/>
  <c r="AE2364" i="2" s="1"/>
  <c r="AA2363" i="2"/>
  <c r="AE2363" i="2" s="1"/>
  <c r="AA2362" i="2"/>
  <c r="AE2362" i="2" s="1"/>
  <c r="AA2361" i="2"/>
  <c r="AE2361" i="2" s="1"/>
  <c r="AA2360" i="2"/>
  <c r="AE2360" i="2" s="1"/>
  <c r="AA2359" i="2"/>
  <c r="AE2359" i="2" s="1"/>
  <c r="AA2358" i="2"/>
  <c r="AE2358" i="2" s="1"/>
  <c r="AA2357" i="2"/>
  <c r="AE2357" i="2" s="1"/>
  <c r="AA2356" i="2"/>
  <c r="AE2356" i="2" s="1"/>
  <c r="AA2355" i="2"/>
  <c r="AE2355" i="2" s="1"/>
  <c r="AA2354" i="2"/>
  <c r="AE2354" i="2" s="1"/>
  <c r="AA2353" i="2"/>
  <c r="AE2353" i="2" s="1"/>
  <c r="AA2352" i="2"/>
  <c r="AE2352" i="2" s="1"/>
  <c r="AA2351" i="2"/>
  <c r="AE2351" i="2" s="1"/>
  <c r="AA2350" i="2"/>
  <c r="AE2350" i="2" s="1"/>
  <c r="AA2349" i="2"/>
  <c r="AE2349" i="2" s="1"/>
  <c r="AA2348" i="2"/>
  <c r="AE2348" i="2" s="1"/>
  <c r="AA2347" i="2"/>
  <c r="AE2347" i="2" s="1"/>
  <c r="AA2346" i="2"/>
  <c r="AE2346" i="2" s="1"/>
  <c r="AA2345" i="2"/>
  <c r="AE2345" i="2" s="1"/>
  <c r="AA2344" i="2"/>
  <c r="AE2344" i="2" s="1"/>
  <c r="AA2343" i="2"/>
  <c r="AE2343" i="2" s="1"/>
  <c r="AA2342" i="2"/>
  <c r="AE2342" i="2" s="1"/>
  <c r="AA2341" i="2"/>
  <c r="AE2341" i="2" s="1"/>
  <c r="AA2340" i="2"/>
  <c r="AE2340" i="2" s="1"/>
  <c r="AA2339" i="2"/>
  <c r="AE2339" i="2" s="1"/>
  <c r="AA2338" i="2"/>
  <c r="AE2338" i="2" s="1"/>
  <c r="AA2337" i="2"/>
  <c r="AE2337" i="2" s="1"/>
  <c r="AA2336" i="2"/>
  <c r="AE2336" i="2" s="1"/>
  <c r="AA2335" i="2"/>
  <c r="AE2335" i="2" s="1"/>
  <c r="AA2334" i="2"/>
  <c r="AE2334" i="2" s="1"/>
  <c r="AA2333" i="2"/>
  <c r="AE2333" i="2" s="1"/>
  <c r="AA2332" i="2"/>
  <c r="AE2332" i="2" s="1"/>
  <c r="AA2331" i="2"/>
  <c r="AE2331" i="2" s="1"/>
  <c r="AA2330" i="2"/>
  <c r="AE2330" i="2" s="1"/>
  <c r="AA2329" i="2"/>
  <c r="AE2329" i="2" s="1"/>
  <c r="AA2328" i="2"/>
  <c r="AE2328" i="2" s="1"/>
  <c r="AA2327" i="2"/>
  <c r="AE2327" i="2" s="1"/>
  <c r="AA2326" i="2"/>
  <c r="AE2326" i="2" s="1"/>
  <c r="AA2325" i="2"/>
  <c r="AE2325" i="2" s="1"/>
  <c r="AA2324" i="2"/>
  <c r="AE2324" i="2" s="1"/>
  <c r="AA2323" i="2"/>
  <c r="AE2323" i="2" s="1"/>
  <c r="AA2322" i="2"/>
  <c r="AE2322" i="2" s="1"/>
  <c r="AA2321" i="2"/>
  <c r="AE2321" i="2" s="1"/>
  <c r="AA2320" i="2"/>
  <c r="AE2320" i="2" s="1"/>
  <c r="AA2319" i="2"/>
  <c r="AE2319" i="2" s="1"/>
  <c r="AA2318" i="2"/>
  <c r="AE2318" i="2" s="1"/>
  <c r="AA2317" i="2"/>
  <c r="AE2317" i="2" s="1"/>
  <c r="AA2316" i="2"/>
  <c r="AE2316" i="2" s="1"/>
  <c r="AA2315" i="2"/>
  <c r="AE2315" i="2" s="1"/>
  <c r="AA2314" i="2"/>
  <c r="AE2314" i="2" s="1"/>
  <c r="AA2313" i="2"/>
  <c r="AE2313" i="2" s="1"/>
  <c r="AA2312" i="2"/>
  <c r="AE2312" i="2" s="1"/>
  <c r="AA2311" i="2"/>
  <c r="AE2311" i="2" s="1"/>
  <c r="AA2310" i="2"/>
  <c r="AE2310" i="2" s="1"/>
  <c r="AA2309" i="2"/>
  <c r="AE2309" i="2" s="1"/>
  <c r="AA2308" i="2"/>
  <c r="AE2308" i="2" s="1"/>
  <c r="AA2307" i="2"/>
  <c r="AE2307" i="2" s="1"/>
  <c r="AA2306" i="2"/>
  <c r="AE2306" i="2" s="1"/>
  <c r="AA2305" i="2"/>
  <c r="AE2305" i="2" s="1"/>
  <c r="AA2304" i="2"/>
  <c r="AE2304" i="2" s="1"/>
  <c r="AA2303" i="2"/>
  <c r="AE2303" i="2" s="1"/>
  <c r="AA2302" i="2"/>
  <c r="AE2302" i="2" s="1"/>
  <c r="AA2301" i="2"/>
  <c r="AE2301" i="2" s="1"/>
  <c r="AA2300" i="2"/>
  <c r="AE2300" i="2" s="1"/>
  <c r="AA2299" i="2"/>
  <c r="AE2299" i="2" s="1"/>
  <c r="AA2298" i="2"/>
  <c r="AE2298" i="2" s="1"/>
  <c r="AA2297" i="2"/>
  <c r="AE2297" i="2" s="1"/>
  <c r="AA2296" i="2"/>
  <c r="AE2296" i="2" s="1"/>
  <c r="AA2295" i="2"/>
  <c r="AE2295" i="2" s="1"/>
  <c r="AA2294" i="2"/>
  <c r="AE2294" i="2" s="1"/>
  <c r="AA2293" i="2"/>
  <c r="AE2293" i="2" s="1"/>
  <c r="AA2292" i="2"/>
  <c r="AE2292" i="2" s="1"/>
  <c r="AA2291" i="2"/>
  <c r="AE2291" i="2" s="1"/>
  <c r="AA2290" i="2"/>
  <c r="AE2290" i="2" s="1"/>
  <c r="AA2289" i="2"/>
  <c r="AE2289" i="2" s="1"/>
  <c r="AA2288" i="2"/>
  <c r="AE2288" i="2" s="1"/>
  <c r="AA2287" i="2"/>
  <c r="AE2287" i="2" s="1"/>
  <c r="AA2286" i="2"/>
  <c r="AE2286" i="2" s="1"/>
  <c r="AA2285" i="2"/>
  <c r="AE2285" i="2" s="1"/>
  <c r="AA2284" i="2"/>
  <c r="AE2284" i="2" s="1"/>
  <c r="AA2283" i="2"/>
  <c r="AE2283" i="2" s="1"/>
  <c r="AA2282" i="2"/>
  <c r="AE2282" i="2" s="1"/>
  <c r="AA2281" i="2"/>
  <c r="AE2281" i="2" s="1"/>
  <c r="AA2280" i="2"/>
  <c r="AE2280" i="2" s="1"/>
  <c r="AA2279" i="2"/>
  <c r="AE2279" i="2" s="1"/>
  <c r="AA2278" i="2"/>
  <c r="AE2278" i="2" s="1"/>
  <c r="AA2277" i="2"/>
  <c r="AE2277" i="2" s="1"/>
  <c r="AA2276" i="2"/>
  <c r="AE2276" i="2" s="1"/>
  <c r="AA2275" i="2"/>
  <c r="AE2275" i="2" s="1"/>
  <c r="AA2274" i="2"/>
  <c r="AE2274" i="2" s="1"/>
  <c r="AA2273" i="2"/>
  <c r="AE2273" i="2" s="1"/>
  <c r="AA2272" i="2"/>
  <c r="AE2272" i="2" s="1"/>
  <c r="AA2271" i="2"/>
  <c r="AE2271" i="2" s="1"/>
  <c r="AA2270" i="2"/>
  <c r="AE2270" i="2" s="1"/>
  <c r="AA2269" i="2"/>
  <c r="AE2269" i="2" s="1"/>
  <c r="AA2268" i="2"/>
  <c r="AE2268" i="2" s="1"/>
  <c r="AA2267" i="2"/>
  <c r="AE2267" i="2" s="1"/>
  <c r="AA2266" i="2"/>
  <c r="AE2266" i="2" s="1"/>
  <c r="AA2265" i="2"/>
  <c r="AE2265" i="2" s="1"/>
  <c r="AA2264" i="2"/>
  <c r="AE2264" i="2" s="1"/>
  <c r="AA2263" i="2"/>
  <c r="AE2263" i="2" s="1"/>
  <c r="AA2262" i="2"/>
  <c r="AE2262" i="2" s="1"/>
  <c r="AA2261" i="2"/>
  <c r="AE2261" i="2" s="1"/>
  <c r="AA2260" i="2"/>
  <c r="AE2260" i="2" s="1"/>
  <c r="AA2259" i="2"/>
  <c r="AE2259" i="2" s="1"/>
  <c r="AA2258" i="2"/>
  <c r="AE2258" i="2" s="1"/>
  <c r="AA2257" i="2"/>
  <c r="AE2257" i="2" s="1"/>
  <c r="AA2256" i="2"/>
  <c r="AE2256" i="2" s="1"/>
  <c r="AA2255" i="2"/>
  <c r="AE2255" i="2" s="1"/>
  <c r="AA2254" i="2"/>
  <c r="AE2254" i="2" s="1"/>
  <c r="AA2253" i="2"/>
  <c r="AE2253" i="2" s="1"/>
  <c r="AA2252" i="2"/>
  <c r="AE2252" i="2" s="1"/>
  <c r="AA2251" i="2"/>
  <c r="AE2251" i="2" s="1"/>
  <c r="AA2250" i="2"/>
  <c r="AE2250" i="2" s="1"/>
  <c r="AA2249" i="2"/>
  <c r="AE2249" i="2" s="1"/>
  <c r="AA2248" i="2"/>
  <c r="AE2248" i="2" s="1"/>
  <c r="AA2247" i="2"/>
  <c r="AE2247" i="2" s="1"/>
  <c r="AA2246" i="2"/>
  <c r="AE2246" i="2" s="1"/>
  <c r="AA2245" i="2"/>
  <c r="AE2245" i="2" s="1"/>
  <c r="AA2244" i="2"/>
  <c r="AE2244" i="2" s="1"/>
  <c r="AA2243" i="2"/>
  <c r="AE2243" i="2" s="1"/>
  <c r="AA2242" i="2"/>
  <c r="AE2242" i="2" s="1"/>
  <c r="AA2241" i="2"/>
  <c r="AE2241" i="2" s="1"/>
  <c r="AA2240" i="2"/>
  <c r="AE2240" i="2" s="1"/>
  <c r="AA2239" i="2"/>
  <c r="AE2239" i="2" s="1"/>
  <c r="AA2238" i="2"/>
  <c r="AE2238" i="2" s="1"/>
  <c r="AA2237" i="2"/>
  <c r="AE2237" i="2" s="1"/>
  <c r="AA2236" i="2"/>
  <c r="AE2236" i="2" s="1"/>
  <c r="AA2235" i="2"/>
  <c r="AE2235" i="2" s="1"/>
  <c r="AA2234" i="2"/>
  <c r="AE2234" i="2" s="1"/>
  <c r="AA2233" i="2"/>
  <c r="AE2233" i="2" s="1"/>
  <c r="AA2232" i="2"/>
  <c r="AE2232" i="2" s="1"/>
  <c r="AA2231" i="2"/>
  <c r="AE2231" i="2" s="1"/>
  <c r="AA2230" i="2"/>
  <c r="AE2230" i="2" s="1"/>
  <c r="AA2229" i="2"/>
  <c r="AE2229" i="2" s="1"/>
  <c r="AA2228" i="2"/>
  <c r="AE2228" i="2" s="1"/>
  <c r="AA2227" i="2"/>
  <c r="AE2227" i="2" s="1"/>
  <c r="AA2226" i="2"/>
  <c r="AE2226" i="2" s="1"/>
  <c r="AA2225" i="2"/>
  <c r="AE2225" i="2" s="1"/>
  <c r="AA2224" i="2"/>
  <c r="AE2224" i="2" s="1"/>
  <c r="AA2223" i="2"/>
  <c r="AE2223" i="2" s="1"/>
  <c r="AA2222" i="2"/>
  <c r="AE2222" i="2" s="1"/>
  <c r="AA2221" i="2"/>
  <c r="AE2221" i="2" s="1"/>
  <c r="AA2220" i="2"/>
  <c r="AE2220" i="2" s="1"/>
  <c r="AA2219" i="2"/>
  <c r="AE2219" i="2" s="1"/>
  <c r="AA2218" i="2"/>
  <c r="AE2218" i="2" s="1"/>
  <c r="AA2217" i="2"/>
  <c r="AE2217" i="2" s="1"/>
  <c r="AA2216" i="2"/>
  <c r="AE2216" i="2" s="1"/>
  <c r="AA2215" i="2"/>
  <c r="AE2215" i="2" s="1"/>
  <c r="AA2214" i="2"/>
  <c r="AE2214" i="2" s="1"/>
  <c r="AA2213" i="2"/>
  <c r="AE2213" i="2" s="1"/>
  <c r="AA2212" i="2"/>
  <c r="AE2212" i="2" s="1"/>
  <c r="AA2211" i="2"/>
  <c r="AE2211" i="2" s="1"/>
  <c r="AA2210" i="2"/>
  <c r="AE2210" i="2" s="1"/>
  <c r="AA2209" i="2"/>
  <c r="AE2209" i="2" s="1"/>
  <c r="AA2208" i="2"/>
  <c r="AE2208" i="2" s="1"/>
  <c r="AA2207" i="2"/>
  <c r="AE2207" i="2" s="1"/>
  <c r="AA2206" i="2"/>
  <c r="AE2206" i="2" s="1"/>
  <c r="AA2205" i="2"/>
  <c r="AE2205" i="2" s="1"/>
  <c r="AA2204" i="2"/>
  <c r="AE2204" i="2" s="1"/>
  <c r="AA2203" i="2"/>
  <c r="AE2203" i="2" s="1"/>
  <c r="AA2202" i="2"/>
  <c r="AE2202" i="2" s="1"/>
  <c r="AA2201" i="2"/>
  <c r="AE2201" i="2" s="1"/>
  <c r="AA2200" i="2"/>
  <c r="AE2200" i="2" s="1"/>
  <c r="AA2199" i="2"/>
  <c r="AE2199" i="2" s="1"/>
  <c r="AA2198" i="2"/>
  <c r="AE2198" i="2" s="1"/>
  <c r="AA2197" i="2"/>
  <c r="AE2197" i="2" s="1"/>
  <c r="AA2196" i="2"/>
  <c r="AE2196" i="2" s="1"/>
  <c r="AA2195" i="2"/>
  <c r="AE2195" i="2" s="1"/>
  <c r="AA2194" i="2"/>
  <c r="AE2194" i="2" s="1"/>
  <c r="AA2193" i="2"/>
  <c r="AE2193" i="2" s="1"/>
  <c r="AA2192" i="2"/>
  <c r="AE2192" i="2" s="1"/>
  <c r="AA2191" i="2"/>
  <c r="AE2191" i="2" s="1"/>
  <c r="AA2190" i="2"/>
  <c r="AE2190" i="2" s="1"/>
  <c r="AA2189" i="2"/>
  <c r="AE2189" i="2" s="1"/>
  <c r="AA2188" i="2"/>
  <c r="AE2188" i="2" s="1"/>
  <c r="AA2187" i="2"/>
  <c r="AE2187" i="2" s="1"/>
  <c r="AA2186" i="2"/>
  <c r="AE2186" i="2" s="1"/>
  <c r="AA2185" i="2"/>
  <c r="AE2185" i="2" s="1"/>
  <c r="AA2184" i="2"/>
  <c r="AE2184" i="2" s="1"/>
  <c r="AA2183" i="2"/>
  <c r="AE2183" i="2" s="1"/>
  <c r="AA2182" i="2"/>
  <c r="AE2182" i="2" s="1"/>
  <c r="AA2181" i="2"/>
  <c r="AE2181" i="2" s="1"/>
  <c r="AA2180" i="2"/>
  <c r="AE2180" i="2" s="1"/>
  <c r="AA2179" i="2"/>
  <c r="AE2179" i="2" s="1"/>
  <c r="AA2178" i="2"/>
  <c r="AE2178" i="2" s="1"/>
  <c r="AA2177" i="2"/>
  <c r="AE2177" i="2" s="1"/>
  <c r="AA2176" i="2"/>
  <c r="AE2176" i="2" s="1"/>
  <c r="AA2175" i="2"/>
  <c r="AE2175" i="2" s="1"/>
  <c r="AA2174" i="2"/>
  <c r="AE2174" i="2" s="1"/>
  <c r="AA2173" i="2"/>
  <c r="AE2173" i="2" s="1"/>
  <c r="AA2172" i="2"/>
  <c r="AE2172" i="2" s="1"/>
  <c r="AA2171" i="2"/>
  <c r="AE2171" i="2" s="1"/>
  <c r="AA2170" i="2"/>
  <c r="AE2170" i="2" s="1"/>
  <c r="AA2169" i="2"/>
  <c r="AE2169" i="2" s="1"/>
  <c r="AA2168" i="2"/>
  <c r="AE2168" i="2" s="1"/>
  <c r="AA2167" i="2"/>
  <c r="AE2167" i="2" s="1"/>
  <c r="AA2166" i="2"/>
  <c r="AE2166" i="2" s="1"/>
  <c r="AA2165" i="2"/>
  <c r="AE2165" i="2" s="1"/>
  <c r="AA2164" i="2"/>
  <c r="AE2164" i="2" s="1"/>
  <c r="AA2163" i="2"/>
  <c r="AE2163" i="2" s="1"/>
  <c r="AA2162" i="2"/>
  <c r="AE2162" i="2" s="1"/>
  <c r="AA2161" i="2"/>
  <c r="AE2161" i="2" s="1"/>
  <c r="AA2160" i="2"/>
  <c r="AE2160" i="2" s="1"/>
  <c r="AA2159" i="2"/>
  <c r="AE2159" i="2" s="1"/>
  <c r="AA2158" i="2"/>
  <c r="AE2158" i="2" s="1"/>
  <c r="AA2157" i="2"/>
  <c r="AE2157" i="2" s="1"/>
  <c r="AA2156" i="2"/>
  <c r="AE2156" i="2" s="1"/>
  <c r="AA2155" i="2"/>
  <c r="AE2155" i="2" s="1"/>
  <c r="AA2154" i="2"/>
  <c r="AE2154" i="2" s="1"/>
  <c r="AA2153" i="2"/>
  <c r="AE2153" i="2" s="1"/>
  <c r="AA2152" i="2"/>
  <c r="AE2152" i="2" s="1"/>
  <c r="AA2151" i="2"/>
  <c r="AE2151" i="2" s="1"/>
  <c r="AA2150" i="2"/>
  <c r="AE2150" i="2" s="1"/>
  <c r="AA2149" i="2"/>
  <c r="AE2149" i="2" s="1"/>
  <c r="AA2148" i="2"/>
  <c r="AE2148" i="2" s="1"/>
  <c r="AA2147" i="2"/>
  <c r="AE2147" i="2" s="1"/>
  <c r="AA2146" i="2"/>
  <c r="AE2146" i="2" s="1"/>
  <c r="AA2145" i="2"/>
  <c r="AE2145" i="2" s="1"/>
  <c r="AA2144" i="2"/>
  <c r="AE2144" i="2" s="1"/>
  <c r="AA2143" i="2"/>
  <c r="AE2143" i="2" s="1"/>
  <c r="AA2142" i="2"/>
  <c r="AE2142" i="2" s="1"/>
  <c r="AA2141" i="2"/>
  <c r="AE2141" i="2" s="1"/>
  <c r="AA2140" i="2"/>
  <c r="AE2140" i="2" s="1"/>
  <c r="AA2139" i="2"/>
  <c r="AE2139" i="2" s="1"/>
  <c r="AA2138" i="2"/>
  <c r="AE2138" i="2" s="1"/>
  <c r="AA2137" i="2"/>
  <c r="AE2137" i="2" s="1"/>
  <c r="AA2136" i="2"/>
  <c r="AE2136" i="2" s="1"/>
  <c r="AA2135" i="2"/>
  <c r="AE2135" i="2" s="1"/>
  <c r="AA2134" i="2"/>
  <c r="AE2134" i="2" s="1"/>
  <c r="AA2133" i="2"/>
  <c r="AE2133" i="2" s="1"/>
  <c r="AA2132" i="2"/>
  <c r="AE2132" i="2" s="1"/>
  <c r="AA2131" i="2"/>
  <c r="AE2131" i="2" s="1"/>
  <c r="AA2130" i="2"/>
  <c r="AE2130" i="2" s="1"/>
  <c r="AA2129" i="2"/>
  <c r="AE2129" i="2" s="1"/>
  <c r="AA2128" i="2"/>
  <c r="AE2128" i="2" s="1"/>
  <c r="AA2127" i="2"/>
  <c r="AE2127" i="2" s="1"/>
  <c r="AA2126" i="2"/>
  <c r="AE2126" i="2" s="1"/>
  <c r="AA2125" i="2"/>
  <c r="AE2125" i="2" s="1"/>
  <c r="AA2124" i="2"/>
  <c r="AE2124" i="2" s="1"/>
  <c r="AA2123" i="2"/>
  <c r="AE2123" i="2" s="1"/>
  <c r="AA2122" i="2"/>
  <c r="AE2122" i="2" s="1"/>
  <c r="AA2121" i="2"/>
  <c r="AE2121" i="2" s="1"/>
  <c r="AA2120" i="2"/>
  <c r="AE2120" i="2" s="1"/>
  <c r="AA2119" i="2"/>
  <c r="AE2119" i="2" s="1"/>
  <c r="AA2118" i="2"/>
  <c r="AE2118" i="2" s="1"/>
  <c r="AA2117" i="2"/>
  <c r="AE2117" i="2" s="1"/>
  <c r="AA2116" i="2"/>
  <c r="AE2116" i="2" s="1"/>
  <c r="AA2115" i="2"/>
  <c r="AE2115" i="2" s="1"/>
  <c r="AA2114" i="2"/>
  <c r="AE2114" i="2" s="1"/>
  <c r="AA2113" i="2"/>
  <c r="AE2113" i="2" s="1"/>
  <c r="AA2112" i="2"/>
  <c r="AE2112" i="2" s="1"/>
  <c r="AA2111" i="2"/>
  <c r="AE2111" i="2" s="1"/>
  <c r="AA2110" i="2"/>
  <c r="AE2110" i="2" s="1"/>
  <c r="AA2109" i="2"/>
  <c r="AE2109" i="2" s="1"/>
  <c r="AA2108" i="2"/>
  <c r="AE2108" i="2" s="1"/>
  <c r="AA2107" i="2"/>
  <c r="AE2107" i="2" s="1"/>
  <c r="AA2106" i="2"/>
  <c r="AE2106" i="2" s="1"/>
  <c r="AA2105" i="2"/>
  <c r="AE2105" i="2" s="1"/>
  <c r="AA2104" i="2"/>
  <c r="AE2104" i="2" s="1"/>
  <c r="AA2103" i="2"/>
  <c r="AE2103" i="2" s="1"/>
  <c r="AA2102" i="2"/>
  <c r="AE2102" i="2" s="1"/>
  <c r="AA2101" i="2"/>
  <c r="AE2101" i="2" s="1"/>
  <c r="AA2100" i="2"/>
  <c r="AE2100" i="2" s="1"/>
  <c r="AA2099" i="2"/>
  <c r="AE2099" i="2" s="1"/>
  <c r="AA2098" i="2"/>
  <c r="AE2098" i="2" s="1"/>
  <c r="AA2097" i="2"/>
  <c r="AE2097" i="2" s="1"/>
  <c r="AA2096" i="2"/>
  <c r="AE2096" i="2" s="1"/>
  <c r="AA2095" i="2"/>
  <c r="AE2095" i="2" s="1"/>
  <c r="AA2094" i="2"/>
  <c r="AE2094" i="2" s="1"/>
  <c r="AA2093" i="2"/>
  <c r="AE2093" i="2" s="1"/>
  <c r="AA2092" i="2"/>
  <c r="AE2092" i="2" s="1"/>
  <c r="AA2091" i="2"/>
  <c r="AE2091" i="2" s="1"/>
  <c r="AA2090" i="2"/>
  <c r="AE2090" i="2" s="1"/>
  <c r="AA2089" i="2"/>
  <c r="AE2089" i="2" s="1"/>
  <c r="AA2088" i="2"/>
  <c r="AE2088" i="2" s="1"/>
  <c r="AA2087" i="2"/>
  <c r="AE2087" i="2" s="1"/>
  <c r="AA2086" i="2"/>
  <c r="AE2086" i="2" s="1"/>
  <c r="AA2085" i="2"/>
  <c r="AE2085" i="2" s="1"/>
  <c r="AA2084" i="2"/>
  <c r="AE2084" i="2" s="1"/>
  <c r="AA2083" i="2"/>
  <c r="AE2083" i="2" s="1"/>
  <c r="AA2082" i="2"/>
  <c r="AE2082" i="2" s="1"/>
  <c r="AA2081" i="2"/>
  <c r="AE2081" i="2" s="1"/>
  <c r="AA2080" i="2"/>
  <c r="AE2080" i="2" s="1"/>
  <c r="AA2079" i="2"/>
  <c r="AE2079" i="2" s="1"/>
  <c r="AA2078" i="2"/>
  <c r="AE2078" i="2" s="1"/>
  <c r="AA2077" i="2"/>
  <c r="AE2077" i="2" s="1"/>
  <c r="AA2076" i="2"/>
  <c r="AE2076" i="2" s="1"/>
  <c r="AA2075" i="2"/>
  <c r="AE2075" i="2" s="1"/>
  <c r="AA2074" i="2"/>
  <c r="AE2074" i="2" s="1"/>
  <c r="AA2073" i="2"/>
  <c r="AE2073" i="2" s="1"/>
  <c r="AA2072" i="2"/>
  <c r="AE2072" i="2" s="1"/>
  <c r="AA2071" i="2"/>
  <c r="AE2071" i="2" s="1"/>
  <c r="AA2070" i="2"/>
  <c r="AE2070" i="2" s="1"/>
  <c r="AA2069" i="2"/>
  <c r="AE2069" i="2" s="1"/>
  <c r="AA2068" i="2"/>
  <c r="AE2068" i="2" s="1"/>
  <c r="AA2067" i="2"/>
  <c r="AE2067" i="2" s="1"/>
  <c r="AA2066" i="2"/>
  <c r="AE2066" i="2" s="1"/>
  <c r="AA2065" i="2"/>
  <c r="AE2065" i="2" s="1"/>
  <c r="AA2064" i="2"/>
  <c r="AE2064" i="2" s="1"/>
  <c r="AA2063" i="2"/>
  <c r="AE2063" i="2" s="1"/>
  <c r="AA2062" i="2"/>
  <c r="AE2062" i="2" s="1"/>
  <c r="AA2061" i="2"/>
  <c r="AE2061" i="2" s="1"/>
  <c r="AA2060" i="2"/>
  <c r="AE2060" i="2" s="1"/>
  <c r="AA2059" i="2"/>
  <c r="AE2059" i="2" s="1"/>
  <c r="AA2058" i="2"/>
  <c r="AE2058" i="2" s="1"/>
  <c r="AA2057" i="2"/>
  <c r="AE2057" i="2" s="1"/>
  <c r="AA2056" i="2"/>
  <c r="AE2056" i="2" s="1"/>
  <c r="AA2055" i="2"/>
  <c r="AE2055" i="2" s="1"/>
  <c r="AA2054" i="2"/>
  <c r="AE2054" i="2" s="1"/>
  <c r="AA2053" i="2"/>
  <c r="AE2053" i="2" s="1"/>
  <c r="AA2052" i="2"/>
  <c r="AE2052" i="2" s="1"/>
  <c r="AA2051" i="2"/>
  <c r="AE2051" i="2" s="1"/>
  <c r="AA2050" i="2"/>
  <c r="AE2050" i="2" s="1"/>
  <c r="AA2049" i="2"/>
  <c r="AE2049" i="2" s="1"/>
  <c r="AA2048" i="2"/>
  <c r="AE2048" i="2" s="1"/>
  <c r="AA2047" i="2"/>
  <c r="AE2047" i="2" s="1"/>
  <c r="AA2046" i="2"/>
  <c r="AE2046" i="2" s="1"/>
  <c r="AA2045" i="2"/>
  <c r="AE2045" i="2" s="1"/>
  <c r="AA2044" i="2"/>
  <c r="AE2044" i="2" s="1"/>
  <c r="AA2043" i="2"/>
  <c r="AE2043" i="2" s="1"/>
  <c r="AA2042" i="2"/>
  <c r="AE2042" i="2" s="1"/>
  <c r="AA2041" i="2"/>
  <c r="AE2041" i="2" s="1"/>
  <c r="AA2040" i="2"/>
  <c r="AE2040" i="2" s="1"/>
  <c r="AA2039" i="2"/>
  <c r="AE2039" i="2" s="1"/>
  <c r="AA2038" i="2"/>
  <c r="AE2038" i="2" s="1"/>
  <c r="AA2037" i="2"/>
  <c r="AE2037" i="2" s="1"/>
  <c r="AA2036" i="2"/>
  <c r="AE2036" i="2" s="1"/>
  <c r="AA2035" i="2"/>
  <c r="AE2035" i="2" s="1"/>
  <c r="AA2034" i="2"/>
  <c r="AE2034" i="2" s="1"/>
  <c r="AA2033" i="2"/>
  <c r="AE2033" i="2" s="1"/>
  <c r="AA2032" i="2"/>
  <c r="AE2032" i="2" s="1"/>
  <c r="AA2031" i="2"/>
  <c r="AE2031" i="2" s="1"/>
  <c r="AA2030" i="2"/>
  <c r="AE2030" i="2" s="1"/>
  <c r="AA2029" i="2"/>
  <c r="AE2029" i="2" s="1"/>
  <c r="AA2028" i="2"/>
  <c r="AE2028" i="2" s="1"/>
  <c r="AA2027" i="2"/>
  <c r="AE2027" i="2" s="1"/>
  <c r="AA2026" i="2"/>
  <c r="AE2026" i="2" s="1"/>
  <c r="AA2025" i="2"/>
  <c r="AE2025" i="2" s="1"/>
  <c r="AA2024" i="2"/>
  <c r="AE2024" i="2" s="1"/>
  <c r="AA2023" i="2"/>
  <c r="AE2023" i="2" s="1"/>
  <c r="AA2022" i="2"/>
  <c r="AE2022" i="2" s="1"/>
  <c r="AA2021" i="2"/>
  <c r="AE2021" i="2" s="1"/>
  <c r="AA2020" i="2"/>
  <c r="AE2020" i="2" s="1"/>
  <c r="AA2019" i="2"/>
  <c r="AE2019" i="2" s="1"/>
  <c r="AA2018" i="2"/>
  <c r="AE2018" i="2" s="1"/>
  <c r="AA2017" i="2"/>
  <c r="AE2017" i="2" s="1"/>
  <c r="AA2016" i="2"/>
  <c r="AE2016" i="2" s="1"/>
  <c r="AA2015" i="2"/>
  <c r="AE2015" i="2" s="1"/>
  <c r="AA2014" i="2"/>
  <c r="AE2014" i="2" s="1"/>
  <c r="AA2013" i="2"/>
  <c r="AE2013" i="2" s="1"/>
  <c r="AA2012" i="2"/>
  <c r="AE2012" i="2" s="1"/>
  <c r="AA2011" i="2"/>
  <c r="AE2011" i="2" s="1"/>
  <c r="AA2010" i="2"/>
  <c r="AE2010" i="2" s="1"/>
  <c r="AA2009" i="2"/>
  <c r="AE2009" i="2" s="1"/>
  <c r="AA2008" i="2"/>
  <c r="AE2008" i="2" s="1"/>
  <c r="AA2007" i="2"/>
  <c r="AE2007" i="2" s="1"/>
  <c r="AA2006" i="2"/>
  <c r="AE2006" i="2" s="1"/>
  <c r="AA2005" i="2"/>
  <c r="AE2005" i="2" s="1"/>
  <c r="AA2004" i="2"/>
  <c r="AE2004" i="2" s="1"/>
  <c r="AA2003" i="2"/>
  <c r="AE2003" i="2" s="1"/>
  <c r="AA2002" i="2"/>
  <c r="AE2002" i="2" s="1"/>
  <c r="AA2001" i="2"/>
  <c r="AE2001" i="2" s="1"/>
  <c r="AA2000" i="2"/>
  <c r="AE2000" i="2" s="1"/>
  <c r="AA1999" i="2"/>
  <c r="AE1999" i="2" s="1"/>
  <c r="AA1998" i="2"/>
  <c r="AE1998" i="2" s="1"/>
  <c r="AA1997" i="2"/>
  <c r="AE1997" i="2" s="1"/>
  <c r="AA1996" i="2"/>
  <c r="AE1996" i="2" s="1"/>
  <c r="AA1995" i="2"/>
  <c r="AE1995" i="2" s="1"/>
  <c r="AA1994" i="2"/>
  <c r="AE1994" i="2" s="1"/>
  <c r="AA1993" i="2"/>
  <c r="AE1993" i="2" s="1"/>
  <c r="AA1992" i="2"/>
  <c r="AE1992" i="2" s="1"/>
  <c r="AA1991" i="2"/>
  <c r="AE1991" i="2" s="1"/>
  <c r="AA1990" i="2"/>
  <c r="AE1990" i="2" s="1"/>
  <c r="AA1989" i="2"/>
  <c r="AE1989" i="2" s="1"/>
  <c r="AA1988" i="2"/>
  <c r="AE1988" i="2" s="1"/>
  <c r="AA1987" i="2"/>
  <c r="AE1987" i="2" s="1"/>
  <c r="AA1986" i="2"/>
  <c r="AE1986" i="2" s="1"/>
  <c r="AA1985" i="2"/>
  <c r="AE1985" i="2" s="1"/>
  <c r="AA1984" i="2"/>
  <c r="AE1984" i="2" s="1"/>
  <c r="AA1983" i="2"/>
  <c r="AE1983" i="2" s="1"/>
  <c r="AA1982" i="2"/>
  <c r="AE1982" i="2" s="1"/>
  <c r="AA1981" i="2"/>
  <c r="AE1981" i="2" s="1"/>
  <c r="AA1980" i="2"/>
  <c r="AE1980" i="2" s="1"/>
  <c r="AA1979" i="2"/>
  <c r="AE1979" i="2" s="1"/>
  <c r="AA1978" i="2"/>
  <c r="AE1978" i="2" s="1"/>
  <c r="AA1977" i="2"/>
  <c r="AE1977" i="2" s="1"/>
  <c r="AA1976" i="2"/>
  <c r="AE1976" i="2" s="1"/>
  <c r="AA1975" i="2"/>
  <c r="AE1975" i="2" s="1"/>
  <c r="AA1974" i="2"/>
  <c r="AE1974" i="2" s="1"/>
  <c r="AA1973" i="2"/>
  <c r="AE1973" i="2" s="1"/>
  <c r="AA1972" i="2"/>
  <c r="AE1972" i="2" s="1"/>
  <c r="AA1971" i="2"/>
  <c r="AE1971" i="2" s="1"/>
  <c r="AA1970" i="2"/>
  <c r="AE1970" i="2" s="1"/>
  <c r="AA1969" i="2"/>
  <c r="AE1969" i="2" s="1"/>
  <c r="AA1968" i="2"/>
  <c r="AE1968" i="2" s="1"/>
  <c r="AA1967" i="2"/>
  <c r="AE1967" i="2" s="1"/>
  <c r="AA1966" i="2"/>
  <c r="AE1966" i="2" s="1"/>
  <c r="AA1965" i="2"/>
  <c r="AE1965" i="2" s="1"/>
  <c r="AA1964" i="2"/>
  <c r="AE1964" i="2" s="1"/>
  <c r="AA1963" i="2"/>
  <c r="AE1963" i="2" s="1"/>
  <c r="AA1962" i="2"/>
  <c r="AE1962" i="2" s="1"/>
  <c r="AA1961" i="2"/>
  <c r="AE1961" i="2" s="1"/>
  <c r="AA1960" i="2"/>
  <c r="AE1960" i="2" s="1"/>
  <c r="AA1959" i="2"/>
  <c r="AE1959" i="2" s="1"/>
  <c r="AA1958" i="2"/>
  <c r="AE1958" i="2" s="1"/>
  <c r="AA1957" i="2"/>
  <c r="AE1957" i="2" s="1"/>
  <c r="AA1956" i="2"/>
  <c r="AE1956" i="2" s="1"/>
  <c r="AA1955" i="2"/>
  <c r="AE1955" i="2" s="1"/>
  <c r="AA1954" i="2"/>
  <c r="AE1954" i="2" s="1"/>
  <c r="AA1953" i="2"/>
  <c r="AE1953" i="2" s="1"/>
  <c r="AA1952" i="2"/>
  <c r="AE1952" i="2" s="1"/>
  <c r="AA1951" i="2"/>
  <c r="AE1951" i="2" s="1"/>
  <c r="AA1950" i="2"/>
  <c r="AE1950" i="2" s="1"/>
  <c r="AA1949" i="2"/>
  <c r="AE1949" i="2" s="1"/>
  <c r="AA1948" i="2"/>
  <c r="AE1948" i="2" s="1"/>
  <c r="AA1947" i="2"/>
  <c r="AE1947" i="2" s="1"/>
  <c r="AA1946" i="2"/>
  <c r="AE1946" i="2" s="1"/>
  <c r="AA1945" i="2"/>
  <c r="AE1945" i="2" s="1"/>
  <c r="AA1944" i="2"/>
  <c r="AE1944" i="2" s="1"/>
  <c r="AA1943" i="2"/>
  <c r="AE1943" i="2" s="1"/>
  <c r="AA1942" i="2"/>
  <c r="AE1942" i="2" s="1"/>
  <c r="AA1941" i="2"/>
  <c r="AE1941" i="2" s="1"/>
  <c r="AA1940" i="2"/>
  <c r="AE1940" i="2" s="1"/>
  <c r="AA1939" i="2"/>
  <c r="AE1939" i="2" s="1"/>
  <c r="AA1938" i="2"/>
  <c r="AE1938" i="2" s="1"/>
  <c r="AA1937" i="2"/>
  <c r="AE1937" i="2" s="1"/>
  <c r="AA1936" i="2"/>
  <c r="AE1936" i="2" s="1"/>
  <c r="AA1935" i="2"/>
  <c r="AE1935" i="2" s="1"/>
  <c r="AA1934" i="2"/>
  <c r="AE1934" i="2" s="1"/>
  <c r="AA1933" i="2"/>
  <c r="AE1933" i="2" s="1"/>
  <c r="AA1932" i="2"/>
  <c r="AE1932" i="2" s="1"/>
  <c r="AA1931" i="2"/>
  <c r="AE1931" i="2" s="1"/>
  <c r="AA1930" i="2"/>
  <c r="AE1930" i="2" s="1"/>
  <c r="AA1929" i="2"/>
  <c r="AE1929" i="2" s="1"/>
  <c r="AA1928" i="2"/>
  <c r="AE1928" i="2" s="1"/>
  <c r="AA1927" i="2"/>
  <c r="AE1927" i="2" s="1"/>
  <c r="AA1926" i="2"/>
  <c r="AE1926" i="2" s="1"/>
  <c r="AA1925" i="2"/>
  <c r="AE1925" i="2" s="1"/>
  <c r="AA1924" i="2"/>
  <c r="AE1924" i="2" s="1"/>
  <c r="AA1923" i="2"/>
  <c r="AE1923" i="2" s="1"/>
  <c r="AA1922" i="2"/>
  <c r="AE1922" i="2" s="1"/>
  <c r="AA1921" i="2"/>
  <c r="AE1921" i="2" s="1"/>
  <c r="AA1920" i="2"/>
  <c r="AE1920" i="2" s="1"/>
  <c r="AA1919" i="2"/>
  <c r="AE1919" i="2" s="1"/>
  <c r="AA1918" i="2"/>
  <c r="AE1918" i="2" s="1"/>
  <c r="AA1917" i="2"/>
  <c r="AE1917" i="2" s="1"/>
  <c r="AA1916" i="2"/>
  <c r="AE1916" i="2" s="1"/>
  <c r="AA1915" i="2"/>
  <c r="AE1915" i="2" s="1"/>
  <c r="AA1914" i="2"/>
  <c r="AE1914" i="2" s="1"/>
  <c r="AA1913" i="2"/>
  <c r="AE1913" i="2" s="1"/>
  <c r="AA1912" i="2"/>
  <c r="AE1912" i="2" s="1"/>
  <c r="AA1911" i="2"/>
  <c r="AE1911" i="2" s="1"/>
  <c r="AA1910" i="2"/>
  <c r="AE1910" i="2" s="1"/>
  <c r="AA1909" i="2"/>
  <c r="AE1909" i="2" s="1"/>
  <c r="AA1908" i="2"/>
  <c r="AE1908" i="2" s="1"/>
  <c r="AA1907" i="2"/>
  <c r="AE1907" i="2" s="1"/>
  <c r="AA1906" i="2"/>
  <c r="AE1906" i="2" s="1"/>
  <c r="AA1905" i="2"/>
  <c r="AE1905" i="2" s="1"/>
  <c r="AA1904" i="2"/>
  <c r="AE1904" i="2" s="1"/>
  <c r="AA1903" i="2"/>
  <c r="AE1903" i="2" s="1"/>
  <c r="AA1902" i="2"/>
  <c r="AE1902" i="2" s="1"/>
  <c r="AA1901" i="2"/>
  <c r="AE1901" i="2" s="1"/>
  <c r="AA1900" i="2"/>
  <c r="AE1900" i="2" s="1"/>
  <c r="AA1899" i="2"/>
  <c r="AE1899" i="2" s="1"/>
  <c r="AA1898" i="2"/>
  <c r="AE1898" i="2" s="1"/>
  <c r="AA1897" i="2"/>
  <c r="AE1897" i="2" s="1"/>
  <c r="AA1896" i="2"/>
  <c r="AE1896" i="2" s="1"/>
  <c r="AA1895" i="2"/>
  <c r="AE1895" i="2" s="1"/>
  <c r="AA1894" i="2"/>
  <c r="AE1894" i="2" s="1"/>
  <c r="AA1893" i="2"/>
  <c r="AE1893" i="2" s="1"/>
  <c r="AA1892" i="2"/>
  <c r="AE1892" i="2" s="1"/>
  <c r="AA1891" i="2"/>
  <c r="AE1891" i="2" s="1"/>
  <c r="AA1890" i="2"/>
  <c r="AE1890" i="2" s="1"/>
  <c r="AA1889" i="2"/>
  <c r="AE1889" i="2" s="1"/>
  <c r="AA1888" i="2"/>
  <c r="AE1888" i="2" s="1"/>
  <c r="AA1887" i="2"/>
  <c r="AE1887" i="2" s="1"/>
  <c r="AA1886" i="2"/>
  <c r="AE1886" i="2" s="1"/>
  <c r="AA1885" i="2"/>
  <c r="AE1885" i="2" s="1"/>
  <c r="AA1884" i="2"/>
  <c r="AE1884" i="2" s="1"/>
  <c r="AA1883" i="2"/>
  <c r="AE1883" i="2" s="1"/>
  <c r="AA1882" i="2"/>
  <c r="AE1882" i="2" s="1"/>
  <c r="AA1881" i="2"/>
  <c r="AE1881" i="2" s="1"/>
  <c r="AA1880" i="2"/>
  <c r="AE1880" i="2" s="1"/>
  <c r="AA1879" i="2"/>
  <c r="AE1879" i="2" s="1"/>
  <c r="AA1878" i="2"/>
  <c r="AE1878" i="2" s="1"/>
  <c r="AA1877" i="2"/>
  <c r="AE1877" i="2" s="1"/>
  <c r="AA1876" i="2"/>
  <c r="AE1876" i="2" s="1"/>
  <c r="AA1875" i="2"/>
  <c r="AE1875" i="2" s="1"/>
  <c r="AA1874" i="2"/>
  <c r="AE1874" i="2" s="1"/>
  <c r="AA1873" i="2"/>
  <c r="AE1873" i="2" s="1"/>
  <c r="AA1872" i="2"/>
  <c r="AE1872" i="2" s="1"/>
  <c r="AA1871" i="2"/>
  <c r="AE1871" i="2" s="1"/>
  <c r="AA1870" i="2"/>
  <c r="AE1870" i="2" s="1"/>
  <c r="AA1869" i="2"/>
  <c r="AE1869" i="2" s="1"/>
  <c r="AA1868" i="2"/>
  <c r="AE1868" i="2" s="1"/>
  <c r="AA1867" i="2"/>
  <c r="AE1867" i="2" s="1"/>
  <c r="AA1866" i="2"/>
  <c r="AE1866" i="2" s="1"/>
  <c r="AA1865" i="2"/>
  <c r="AE1865" i="2" s="1"/>
  <c r="AA1864" i="2"/>
  <c r="AE1864" i="2" s="1"/>
  <c r="AA1863" i="2"/>
  <c r="AE1863" i="2" s="1"/>
  <c r="AA1862" i="2"/>
  <c r="AE1862" i="2" s="1"/>
  <c r="AA1861" i="2"/>
  <c r="AE1861" i="2" s="1"/>
  <c r="AA1860" i="2"/>
  <c r="AE1860" i="2" s="1"/>
  <c r="AA1859" i="2"/>
  <c r="AE1859" i="2" s="1"/>
  <c r="AA1858" i="2"/>
  <c r="AE1858" i="2" s="1"/>
  <c r="AA1857" i="2"/>
  <c r="AE1857" i="2" s="1"/>
  <c r="AA1856" i="2"/>
  <c r="AE1856" i="2" s="1"/>
  <c r="AA1855" i="2"/>
  <c r="AE1855" i="2" s="1"/>
  <c r="AA1854" i="2"/>
  <c r="AE1854" i="2" s="1"/>
  <c r="AA1853" i="2"/>
  <c r="AE1853" i="2" s="1"/>
  <c r="AA1852" i="2"/>
  <c r="AE1852" i="2" s="1"/>
  <c r="AA1851" i="2"/>
  <c r="AE1851" i="2" s="1"/>
  <c r="AA1850" i="2"/>
  <c r="AE1850" i="2" s="1"/>
  <c r="AA1849" i="2"/>
  <c r="AE1849" i="2" s="1"/>
  <c r="AA1848" i="2"/>
  <c r="AE1848" i="2" s="1"/>
  <c r="AA1847" i="2"/>
  <c r="AE1847" i="2" s="1"/>
  <c r="AA1846" i="2"/>
  <c r="AE1846" i="2" s="1"/>
  <c r="AA1845" i="2"/>
  <c r="AE1845" i="2" s="1"/>
  <c r="AA1844" i="2"/>
  <c r="AE1844" i="2" s="1"/>
  <c r="AA1843" i="2"/>
  <c r="AE1843" i="2" s="1"/>
  <c r="AA1842" i="2"/>
  <c r="AE1842" i="2" s="1"/>
  <c r="AA1841" i="2"/>
  <c r="AE1841" i="2" s="1"/>
  <c r="AA1840" i="2"/>
  <c r="AE1840" i="2" s="1"/>
  <c r="AA1839" i="2"/>
  <c r="AE1839" i="2" s="1"/>
  <c r="AA1838" i="2"/>
  <c r="AE1838" i="2" s="1"/>
  <c r="AA1837" i="2"/>
  <c r="AE1837" i="2" s="1"/>
  <c r="AA1836" i="2"/>
  <c r="AE1836" i="2" s="1"/>
  <c r="AA1835" i="2"/>
  <c r="AE1835" i="2" s="1"/>
  <c r="AA1834" i="2"/>
  <c r="AE1834" i="2" s="1"/>
  <c r="AA1833" i="2"/>
  <c r="AE1833" i="2" s="1"/>
  <c r="AA1832" i="2"/>
  <c r="AE1832" i="2" s="1"/>
  <c r="AA1831" i="2"/>
  <c r="AE1831" i="2" s="1"/>
  <c r="AA1830" i="2"/>
  <c r="AE1830" i="2" s="1"/>
  <c r="AA1829" i="2"/>
  <c r="AE1829" i="2" s="1"/>
  <c r="AA1828" i="2"/>
  <c r="AE1828" i="2" s="1"/>
  <c r="AA1827" i="2"/>
  <c r="AE1827" i="2" s="1"/>
  <c r="AA1826" i="2"/>
  <c r="AE1826" i="2" s="1"/>
  <c r="AA1825" i="2"/>
  <c r="AE1825" i="2" s="1"/>
  <c r="AA1824" i="2"/>
  <c r="AE1824" i="2" s="1"/>
  <c r="AA1823" i="2"/>
  <c r="AE1823" i="2" s="1"/>
  <c r="AA1822" i="2"/>
  <c r="AE1822" i="2" s="1"/>
  <c r="AA1821" i="2"/>
  <c r="AE1821" i="2" s="1"/>
  <c r="AA1820" i="2"/>
  <c r="AE1820" i="2" s="1"/>
  <c r="AA1819" i="2"/>
  <c r="AE1819" i="2" s="1"/>
  <c r="AA1818" i="2"/>
  <c r="AE1818" i="2" s="1"/>
  <c r="AA1817" i="2"/>
  <c r="AE1817" i="2" s="1"/>
  <c r="AA1816" i="2"/>
  <c r="AE1816" i="2" s="1"/>
  <c r="AA1815" i="2"/>
  <c r="AE1815" i="2" s="1"/>
  <c r="AA1814" i="2"/>
  <c r="AE1814" i="2" s="1"/>
  <c r="AA1813" i="2"/>
  <c r="AE1813" i="2" s="1"/>
  <c r="AA1812" i="2"/>
  <c r="AE1812" i="2" s="1"/>
  <c r="AA1811" i="2"/>
  <c r="AE1811" i="2" s="1"/>
  <c r="AA1810" i="2"/>
  <c r="AE1810" i="2" s="1"/>
  <c r="AA1809" i="2"/>
  <c r="AE1809" i="2" s="1"/>
  <c r="AA1808" i="2"/>
  <c r="AE1808" i="2" s="1"/>
  <c r="AA1807" i="2"/>
  <c r="AE1807" i="2" s="1"/>
  <c r="AA1806" i="2"/>
  <c r="AE1806" i="2" s="1"/>
  <c r="AA1805" i="2"/>
  <c r="AE1805" i="2" s="1"/>
  <c r="AA1804" i="2"/>
  <c r="AE1804" i="2" s="1"/>
  <c r="AA1803" i="2"/>
  <c r="AE1803" i="2" s="1"/>
  <c r="AA1802" i="2"/>
  <c r="AE1802" i="2" s="1"/>
  <c r="AA1801" i="2"/>
  <c r="AE1801" i="2" s="1"/>
  <c r="AA1800" i="2"/>
  <c r="AE1800" i="2" s="1"/>
  <c r="AA1799" i="2"/>
  <c r="AE1799" i="2" s="1"/>
  <c r="AA1798" i="2"/>
  <c r="AE1798" i="2" s="1"/>
  <c r="AA1797" i="2"/>
  <c r="AE1797" i="2" s="1"/>
  <c r="AA1796" i="2"/>
  <c r="AE1796" i="2" s="1"/>
  <c r="AA1795" i="2"/>
  <c r="AE1795" i="2" s="1"/>
  <c r="AA1794" i="2"/>
  <c r="AE1794" i="2" s="1"/>
  <c r="AA1793" i="2"/>
  <c r="AE1793" i="2" s="1"/>
  <c r="AA1792" i="2"/>
  <c r="AE1792" i="2" s="1"/>
  <c r="AA1791" i="2"/>
  <c r="AE1791" i="2" s="1"/>
  <c r="AA1790" i="2"/>
  <c r="AE1790" i="2" s="1"/>
  <c r="AA1789" i="2"/>
  <c r="AE1789" i="2" s="1"/>
  <c r="AA1788" i="2"/>
  <c r="AE1788" i="2" s="1"/>
  <c r="AA1787" i="2"/>
  <c r="AE1787" i="2" s="1"/>
  <c r="AA1786" i="2"/>
  <c r="AE1786" i="2" s="1"/>
  <c r="AA1785" i="2"/>
  <c r="AE1785" i="2" s="1"/>
  <c r="AA1784" i="2"/>
  <c r="AE1784" i="2" s="1"/>
  <c r="AA1783" i="2"/>
  <c r="AE1783" i="2" s="1"/>
  <c r="AA1782" i="2"/>
  <c r="AE1782" i="2" s="1"/>
  <c r="AA1781" i="2"/>
  <c r="AE1781" i="2" s="1"/>
  <c r="AA1780" i="2"/>
  <c r="AE1780" i="2" s="1"/>
  <c r="AA1779" i="2"/>
  <c r="AE1779" i="2" s="1"/>
  <c r="AA1778" i="2"/>
  <c r="AE1778" i="2" s="1"/>
  <c r="AA1777" i="2"/>
  <c r="AE1777" i="2" s="1"/>
  <c r="AA1776" i="2"/>
  <c r="AE1776" i="2" s="1"/>
  <c r="AA1775" i="2"/>
  <c r="AE1775" i="2" s="1"/>
  <c r="AA1774" i="2"/>
  <c r="AE1774" i="2" s="1"/>
  <c r="AA1773" i="2"/>
  <c r="AE1773" i="2" s="1"/>
  <c r="AA1772" i="2"/>
  <c r="AE1772" i="2" s="1"/>
  <c r="AA1771" i="2"/>
  <c r="AE1771" i="2" s="1"/>
  <c r="AA1770" i="2"/>
  <c r="AE1770" i="2" s="1"/>
  <c r="AA1769" i="2"/>
  <c r="AE1769" i="2" s="1"/>
  <c r="AA1768" i="2"/>
  <c r="AE1768" i="2" s="1"/>
  <c r="AA1767" i="2"/>
  <c r="AE1767" i="2" s="1"/>
  <c r="AA1766" i="2"/>
  <c r="AE1766" i="2" s="1"/>
  <c r="AA1765" i="2"/>
  <c r="AE1765" i="2" s="1"/>
  <c r="AA1764" i="2"/>
  <c r="AE1764" i="2" s="1"/>
  <c r="AA1763" i="2"/>
  <c r="AE1763" i="2" s="1"/>
  <c r="AA1762" i="2"/>
  <c r="AE1762" i="2" s="1"/>
  <c r="AA1761" i="2"/>
  <c r="AE1761" i="2" s="1"/>
  <c r="AA1760" i="2"/>
  <c r="AE1760" i="2" s="1"/>
  <c r="AA1759" i="2"/>
  <c r="AE1759" i="2" s="1"/>
  <c r="AA1758" i="2"/>
  <c r="AE1758" i="2" s="1"/>
  <c r="AA1757" i="2"/>
  <c r="AE1757" i="2" s="1"/>
  <c r="AA1756" i="2"/>
  <c r="AE1756" i="2" s="1"/>
  <c r="AA1755" i="2"/>
  <c r="AE1755" i="2" s="1"/>
  <c r="AA1754" i="2"/>
  <c r="AE1754" i="2" s="1"/>
  <c r="AA1753" i="2"/>
  <c r="AE1753" i="2" s="1"/>
  <c r="AA1752" i="2"/>
  <c r="AE1752" i="2" s="1"/>
  <c r="AA1751" i="2"/>
  <c r="AE1751" i="2" s="1"/>
  <c r="AA1750" i="2"/>
  <c r="AE1750" i="2" s="1"/>
  <c r="AA1749" i="2"/>
  <c r="AE1749" i="2" s="1"/>
  <c r="AA1748" i="2"/>
  <c r="AE1748" i="2" s="1"/>
  <c r="AA1747" i="2"/>
  <c r="AE1747" i="2" s="1"/>
  <c r="AA1746" i="2"/>
  <c r="AE1746" i="2" s="1"/>
  <c r="AA1745" i="2"/>
  <c r="AE1745" i="2" s="1"/>
  <c r="AA1744" i="2"/>
  <c r="AE1744" i="2" s="1"/>
  <c r="AA1743" i="2"/>
  <c r="AE1743" i="2" s="1"/>
  <c r="AA1742" i="2"/>
  <c r="AE1742" i="2" s="1"/>
  <c r="AA1741" i="2"/>
  <c r="AE1741" i="2" s="1"/>
  <c r="AA1740" i="2"/>
  <c r="AE1740" i="2" s="1"/>
  <c r="AA1739" i="2"/>
  <c r="AE1739" i="2" s="1"/>
  <c r="AA1738" i="2"/>
  <c r="AE1738" i="2" s="1"/>
  <c r="AA1737" i="2"/>
  <c r="AE1737" i="2" s="1"/>
  <c r="AA1736" i="2"/>
  <c r="AE1736" i="2" s="1"/>
  <c r="AA1735" i="2"/>
  <c r="AE1735" i="2" s="1"/>
  <c r="AA1734" i="2"/>
  <c r="AE1734" i="2" s="1"/>
  <c r="AA1733" i="2"/>
  <c r="AE1733" i="2" s="1"/>
  <c r="AA1732" i="2"/>
  <c r="AE1732" i="2" s="1"/>
  <c r="AA1731" i="2"/>
  <c r="AE1731" i="2" s="1"/>
  <c r="AA1730" i="2"/>
  <c r="AE1730" i="2" s="1"/>
  <c r="AA1729" i="2"/>
  <c r="AE1729" i="2" s="1"/>
  <c r="AA1728" i="2"/>
  <c r="AE1728" i="2" s="1"/>
  <c r="AA1727" i="2"/>
  <c r="AE1727" i="2" s="1"/>
  <c r="AA1726" i="2"/>
  <c r="AE1726" i="2" s="1"/>
  <c r="AA1725" i="2"/>
  <c r="AE1725" i="2" s="1"/>
  <c r="AA1724" i="2"/>
  <c r="AE1724" i="2" s="1"/>
  <c r="AA1723" i="2"/>
  <c r="AE1723" i="2" s="1"/>
  <c r="AA1722" i="2"/>
  <c r="AE1722" i="2" s="1"/>
  <c r="AA1721" i="2"/>
  <c r="AE1721" i="2" s="1"/>
  <c r="AA1720" i="2"/>
  <c r="AE1720" i="2" s="1"/>
  <c r="AA1719" i="2"/>
  <c r="AE1719" i="2" s="1"/>
  <c r="AA1718" i="2"/>
  <c r="AE1718" i="2" s="1"/>
  <c r="AA1717" i="2"/>
  <c r="AE1717" i="2" s="1"/>
  <c r="AA1716" i="2"/>
  <c r="AE1716" i="2" s="1"/>
  <c r="AA1715" i="2"/>
  <c r="AE1715" i="2" s="1"/>
  <c r="AA1714" i="2"/>
  <c r="AE1714" i="2" s="1"/>
  <c r="AA1713" i="2"/>
  <c r="AE1713" i="2" s="1"/>
  <c r="AA1712" i="2"/>
  <c r="AE1712" i="2" s="1"/>
  <c r="AA1711" i="2"/>
  <c r="AE1711" i="2" s="1"/>
  <c r="AA1710" i="2"/>
  <c r="AE1710" i="2" s="1"/>
  <c r="AA1709" i="2"/>
  <c r="AE1709" i="2" s="1"/>
  <c r="AA1708" i="2"/>
  <c r="AE1708" i="2" s="1"/>
  <c r="AA1707" i="2"/>
  <c r="AE1707" i="2" s="1"/>
  <c r="AA1706" i="2"/>
  <c r="AE1706" i="2" s="1"/>
  <c r="AA1705" i="2"/>
  <c r="AE1705" i="2" s="1"/>
  <c r="AA1704" i="2"/>
  <c r="AE1704" i="2" s="1"/>
  <c r="AA1703" i="2"/>
  <c r="AE1703" i="2" s="1"/>
  <c r="AA1702" i="2"/>
  <c r="AE1702" i="2" s="1"/>
  <c r="AA1701" i="2"/>
  <c r="AE1701" i="2" s="1"/>
  <c r="AA1700" i="2"/>
  <c r="AE1700" i="2" s="1"/>
  <c r="AA1699" i="2"/>
  <c r="AE1699" i="2" s="1"/>
  <c r="AA1698" i="2"/>
  <c r="AE1698" i="2" s="1"/>
  <c r="AA1697" i="2"/>
  <c r="AE1697" i="2" s="1"/>
  <c r="AA1696" i="2"/>
  <c r="AE1696" i="2" s="1"/>
  <c r="AA1695" i="2"/>
  <c r="AE1695" i="2" s="1"/>
  <c r="AA1694" i="2"/>
  <c r="AE1694" i="2" s="1"/>
  <c r="AA1693" i="2"/>
  <c r="AE1693" i="2" s="1"/>
  <c r="AA1692" i="2"/>
  <c r="AE1692" i="2" s="1"/>
  <c r="AA1691" i="2"/>
  <c r="AE1691" i="2" s="1"/>
  <c r="AA1690" i="2"/>
  <c r="AE1690" i="2" s="1"/>
  <c r="AA1689" i="2"/>
  <c r="AE1689" i="2" s="1"/>
  <c r="AA1688" i="2"/>
  <c r="AE1688" i="2" s="1"/>
  <c r="AA1687" i="2"/>
  <c r="AE1687" i="2" s="1"/>
  <c r="AA1686" i="2"/>
  <c r="AE1686" i="2" s="1"/>
  <c r="AA1685" i="2"/>
  <c r="AE1685" i="2" s="1"/>
  <c r="AA1684" i="2"/>
  <c r="AE1684" i="2" s="1"/>
  <c r="AA1683" i="2"/>
  <c r="AE1683" i="2" s="1"/>
  <c r="AA1682" i="2"/>
  <c r="AE1682" i="2" s="1"/>
  <c r="AA1681" i="2"/>
  <c r="AE1681" i="2" s="1"/>
  <c r="AA1680" i="2"/>
  <c r="AE1680" i="2" s="1"/>
  <c r="AA1679" i="2"/>
  <c r="AE1679" i="2" s="1"/>
  <c r="AA1678" i="2"/>
  <c r="AE1678" i="2" s="1"/>
  <c r="AA1677" i="2"/>
  <c r="AE1677" i="2" s="1"/>
  <c r="AA1676" i="2"/>
  <c r="AE1676" i="2" s="1"/>
  <c r="AA1675" i="2"/>
  <c r="AE1675" i="2" s="1"/>
  <c r="AA1674" i="2"/>
  <c r="AE1674" i="2" s="1"/>
  <c r="AA1673" i="2"/>
  <c r="AE1673" i="2" s="1"/>
  <c r="AA1672" i="2"/>
  <c r="AE1672" i="2" s="1"/>
  <c r="AA1671" i="2"/>
  <c r="AE1671" i="2" s="1"/>
  <c r="AA1670" i="2"/>
  <c r="AE1670" i="2" s="1"/>
  <c r="AA1669" i="2"/>
  <c r="AE1669" i="2" s="1"/>
  <c r="AA1668" i="2"/>
  <c r="AE1668" i="2" s="1"/>
  <c r="AA1667" i="2"/>
  <c r="AE1667" i="2" s="1"/>
  <c r="AA1666" i="2"/>
  <c r="AE1666" i="2" s="1"/>
  <c r="AA1665" i="2"/>
  <c r="AE1665" i="2" s="1"/>
  <c r="AA1664" i="2"/>
  <c r="AE1664" i="2" s="1"/>
  <c r="AA1663" i="2"/>
  <c r="AE1663" i="2" s="1"/>
  <c r="AA1662" i="2"/>
  <c r="AE1662" i="2" s="1"/>
  <c r="AA1661" i="2"/>
  <c r="AE1661" i="2" s="1"/>
  <c r="AA1660" i="2"/>
  <c r="AE1660" i="2" s="1"/>
  <c r="AA1659" i="2"/>
  <c r="AE1659" i="2" s="1"/>
  <c r="AA1658" i="2"/>
  <c r="AE1658" i="2" s="1"/>
  <c r="AA1657" i="2"/>
  <c r="AE1657" i="2" s="1"/>
  <c r="AA1656" i="2"/>
  <c r="AE1656" i="2" s="1"/>
  <c r="AA1655" i="2"/>
  <c r="AE1655" i="2" s="1"/>
  <c r="AA1654" i="2"/>
  <c r="AE1654" i="2" s="1"/>
  <c r="AA1653" i="2"/>
  <c r="AE1653" i="2" s="1"/>
  <c r="AA1652" i="2"/>
  <c r="AE1652" i="2" s="1"/>
  <c r="AA1651" i="2"/>
  <c r="AE1651" i="2" s="1"/>
  <c r="AA1650" i="2"/>
  <c r="AE1650" i="2" s="1"/>
  <c r="AA1649" i="2"/>
  <c r="AE1649" i="2" s="1"/>
  <c r="AA1648" i="2"/>
  <c r="AE1648" i="2" s="1"/>
  <c r="AA1647" i="2"/>
  <c r="AE1647" i="2" s="1"/>
  <c r="AA1646" i="2"/>
  <c r="AE1646" i="2" s="1"/>
  <c r="AA1645" i="2"/>
  <c r="AE1645" i="2" s="1"/>
  <c r="AA1644" i="2"/>
  <c r="AE1644" i="2" s="1"/>
  <c r="AA1643" i="2"/>
  <c r="AE1643" i="2" s="1"/>
  <c r="AA1642" i="2"/>
  <c r="AE1642" i="2" s="1"/>
  <c r="AA1641" i="2"/>
  <c r="AE1641" i="2" s="1"/>
  <c r="AA1640" i="2"/>
  <c r="AE1640" i="2" s="1"/>
  <c r="AA1639" i="2"/>
  <c r="AE1639" i="2" s="1"/>
  <c r="AA1638" i="2"/>
  <c r="AE1638" i="2" s="1"/>
  <c r="AA1637" i="2"/>
  <c r="AE1637" i="2" s="1"/>
  <c r="AA1636" i="2"/>
  <c r="AE1636" i="2" s="1"/>
  <c r="AA1635" i="2"/>
  <c r="AE1635" i="2" s="1"/>
  <c r="AA1634" i="2"/>
  <c r="AE1634" i="2" s="1"/>
  <c r="AA1633" i="2"/>
  <c r="AE1633" i="2" s="1"/>
  <c r="AA1632" i="2"/>
  <c r="AE1632" i="2" s="1"/>
  <c r="AA1631" i="2"/>
  <c r="AE1631" i="2" s="1"/>
  <c r="AA1630" i="2"/>
  <c r="AE1630" i="2" s="1"/>
  <c r="AA1629" i="2"/>
  <c r="AE1629" i="2" s="1"/>
  <c r="AA1628" i="2"/>
  <c r="AE1628" i="2" s="1"/>
  <c r="AA1627" i="2"/>
  <c r="AE1627" i="2" s="1"/>
  <c r="AA1626" i="2"/>
  <c r="AE1626" i="2" s="1"/>
  <c r="AA1625" i="2"/>
  <c r="AE1625" i="2" s="1"/>
  <c r="AA1624" i="2"/>
  <c r="AE1624" i="2" s="1"/>
  <c r="AA1623" i="2"/>
  <c r="AE1623" i="2" s="1"/>
  <c r="AA1622" i="2"/>
  <c r="AE1622" i="2" s="1"/>
  <c r="AA1621" i="2"/>
  <c r="AE1621" i="2" s="1"/>
  <c r="AA1620" i="2"/>
  <c r="AE1620" i="2" s="1"/>
  <c r="AA1619" i="2"/>
  <c r="AE1619" i="2" s="1"/>
  <c r="AA1618" i="2"/>
  <c r="AE1618" i="2" s="1"/>
  <c r="AA1617" i="2"/>
  <c r="AE1617" i="2" s="1"/>
  <c r="AA1616" i="2"/>
  <c r="AE1616" i="2" s="1"/>
  <c r="AA1615" i="2"/>
  <c r="AE1615" i="2" s="1"/>
  <c r="AA1614" i="2"/>
  <c r="AE1614" i="2" s="1"/>
  <c r="AA1613" i="2"/>
  <c r="AE1613" i="2" s="1"/>
  <c r="AA1612" i="2"/>
  <c r="AE1612" i="2" s="1"/>
  <c r="AA1611" i="2"/>
  <c r="AE1611" i="2" s="1"/>
  <c r="AA1610" i="2"/>
  <c r="AE1610" i="2" s="1"/>
  <c r="AA1609" i="2"/>
  <c r="AE1609" i="2" s="1"/>
  <c r="AA1608" i="2"/>
  <c r="AE1608" i="2" s="1"/>
  <c r="AA1607" i="2"/>
  <c r="AE1607" i="2" s="1"/>
  <c r="AA1606" i="2"/>
  <c r="AE1606" i="2" s="1"/>
  <c r="AA1605" i="2"/>
  <c r="AE1605" i="2" s="1"/>
  <c r="AA1604" i="2"/>
  <c r="AE1604" i="2" s="1"/>
  <c r="AA1603" i="2"/>
  <c r="AE1603" i="2" s="1"/>
  <c r="AA1602" i="2"/>
  <c r="AE1602" i="2" s="1"/>
  <c r="AA1601" i="2"/>
  <c r="AE1601" i="2" s="1"/>
  <c r="AA1600" i="2"/>
  <c r="AE1600" i="2" s="1"/>
  <c r="AA1599" i="2"/>
  <c r="AE1599" i="2" s="1"/>
  <c r="AA1598" i="2"/>
  <c r="AE1598" i="2" s="1"/>
  <c r="AA1597" i="2"/>
  <c r="AE1597" i="2" s="1"/>
  <c r="AA1596" i="2"/>
  <c r="AE1596" i="2" s="1"/>
  <c r="AA1595" i="2"/>
  <c r="AE1595" i="2" s="1"/>
  <c r="AA1594" i="2"/>
  <c r="AE1594" i="2" s="1"/>
  <c r="AA1593" i="2"/>
  <c r="AE1593" i="2" s="1"/>
  <c r="AA1592" i="2"/>
  <c r="AE1592" i="2" s="1"/>
  <c r="AA1591" i="2"/>
  <c r="AE1591" i="2" s="1"/>
  <c r="AA1590" i="2"/>
  <c r="AE1590" i="2" s="1"/>
  <c r="AA1589" i="2"/>
  <c r="AE1589" i="2" s="1"/>
  <c r="AA1588" i="2"/>
  <c r="AE1588" i="2" s="1"/>
  <c r="AA1587" i="2"/>
  <c r="AE1587" i="2" s="1"/>
  <c r="AA1586" i="2"/>
  <c r="AE1586" i="2" s="1"/>
  <c r="AA1585" i="2"/>
  <c r="AE1585" i="2" s="1"/>
  <c r="AA1584" i="2"/>
  <c r="AE1584" i="2" s="1"/>
  <c r="AA1583" i="2"/>
  <c r="AE1583" i="2" s="1"/>
  <c r="AA1582" i="2"/>
  <c r="AE1582" i="2" s="1"/>
  <c r="AA1581" i="2"/>
  <c r="AE1581" i="2" s="1"/>
  <c r="AA1580" i="2"/>
  <c r="AE1580" i="2" s="1"/>
  <c r="AA1579" i="2"/>
  <c r="AE1579" i="2" s="1"/>
  <c r="AA1578" i="2"/>
  <c r="AE1578" i="2" s="1"/>
  <c r="AA1577" i="2"/>
  <c r="AE1577" i="2" s="1"/>
  <c r="AA1576" i="2"/>
  <c r="AE1576" i="2" s="1"/>
  <c r="AA1575" i="2"/>
  <c r="AE1575" i="2" s="1"/>
  <c r="AA1574" i="2"/>
  <c r="AE1574" i="2" s="1"/>
  <c r="AA1573" i="2"/>
  <c r="AE1573" i="2" s="1"/>
  <c r="AA1572" i="2"/>
  <c r="AE1572" i="2" s="1"/>
  <c r="AA1571" i="2"/>
  <c r="AE1571" i="2" s="1"/>
  <c r="AA1570" i="2"/>
  <c r="AE1570" i="2" s="1"/>
  <c r="AA1569" i="2"/>
  <c r="AE1569" i="2" s="1"/>
  <c r="AA1568" i="2"/>
  <c r="AE1568" i="2" s="1"/>
  <c r="AA1567" i="2"/>
  <c r="AE1567" i="2" s="1"/>
  <c r="AA1566" i="2"/>
  <c r="AE1566" i="2" s="1"/>
  <c r="AA1565" i="2"/>
  <c r="AE1565" i="2" s="1"/>
  <c r="AA1564" i="2"/>
  <c r="AE1564" i="2" s="1"/>
  <c r="AA1563" i="2"/>
  <c r="AE1563" i="2" s="1"/>
  <c r="AA1562" i="2"/>
  <c r="AE1562" i="2" s="1"/>
  <c r="AA1561" i="2"/>
  <c r="AE1561" i="2" s="1"/>
  <c r="AA1560" i="2"/>
  <c r="AE1560" i="2" s="1"/>
  <c r="AA1559" i="2"/>
  <c r="AE1559" i="2" s="1"/>
  <c r="AA1558" i="2"/>
  <c r="AE1558" i="2" s="1"/>
  <c r="AA1557" i="2"/>
  <c r="AE1557" i="2" s="1"/>
  <c r="AA1556" i="2"/>
  <c r="AE1556" i="2" s="1"/>
  <c r="AA1555" i="2"/>
  <c r="AE1555" i="2" s="1"/>
  <c r="AA1554" i="2"/>
  <c r="AE1554" i="2" s="1"/>
  <c r="AA1553" i="2"/>
  <c r="AE1553" i="2" s="1"/>
  <c r="AA1552" i="2"/>
  <c r="AE1552" i="2" s="1"/>
  <c r="AA1551" i="2"/>
  <c r="AE1551" i="2" s="1"/>
  <c r="AA1550" i="2"/>
  <c r="AE1550" i="2" s="1"/>
  <c r="AA1549" i="2"/>
  <c r="AE1549" i="2" s="1"/>
  <c r="AA1548" i="2"/>
  <c r="AE1548" i="2" s="1"/>
  <c r="AA1547" i="2"/>
  <c r="AE1547" i="2" s="1"/>
  <c r="AA1546" i="2"/>
  <c r="AE1546" i="2" s="1"/>
  <c r="AA1545" i="2"/>
  <c r="AE1545" i="2" s="1"/>
  <c r="AA1544" i="2"/>
  <c r="AE1544" i="2" s="1"/>
  <c r="AA1543" i="2"/>
  <c r="AE1543" i="2" s="1"/>
  <c r="AA1542" i="2"/>
  <c r="AE1542" i="2" s="1"/>
  <c r="AA1541" i="2"/>
  <c r="AE1541" i="2" s="1"/>
  <c r="AA1540" i="2"/>
  <c r="AE1540" i="2" s="1"/>
  <c r="AA1539" i="2"/>
  <c r="AE1539" i="2" s="1"/>
  <c r="AA1538" i="2"/>
  <c r="AE1538" i="2" s="1"/>
  <c r="AA1537" i="2"/>
  <c r="AE1537" i="2" s="1"/>
  <c r="AA1536" i="2"/>
  <c r="AE1536" i="2" s="1"/>
  <c r="AA1535" i="2"/>
  <c r="AE1535" i="2" s="1"/>
  <c r="AA1534" i="2"/>
  <c r="AE1534" i="2" s="1"/>
  <c r="AA1533" i="2"/>
  <c r="AE1533" i="2" s="1"/>
  <c r="AA1532" i="2"/>
  <c r="AE1532" i="2" s="1"/>
  <c r="AA1531" i="2"/>
  <c r="AE1531" i="2" s="1"/>
  <c r="AA1530" i="2"/>
  <c r="AE1530" i="2" s="1"/>
  <c r="AA1529" i="2"/>
  <c r="AE1529" i="2" s="1"/>
  <c r="AA1528" i="2"/>
  <c r="AE1528" i="2" s="1"/>
  <c r="AA1527" i="2"/>
  <c r="AE1527" i="2" s="1"/>
  <c r="AA1526" i="2"/>
  <c r="AE1526" i="2" s="1"/>
  <c r="AA1525" i="2"/>
  <c r="AE1525" i="2" s="1"/>
  <c r="AA1524" i="2"/>
  <c r="AE1524" i="2" s="1"/>
  <c r="AA1523" i="2"/>
  <c r="AE1523" i="2" s="1"/>
  <c r="AA1522" i="2"/>
  <c r="AE1522" i="2" s="1"/>
  <c r="AA1521" i="2"/>
  <c r="AE1521" i="2" s="1"/>
  <c r="AA1520" i="2"/>
  <c r="AE1520" i="2" s="1"/>
  <c r="AA1519" i="2"/>
  <c r="AE1519" i="2" s="1"/>
  <c r="AA1518" i="2"/>
  <c r="AE1518" i="2" s="1"/>
  <c r="AA1517" i="2"/>
  <c r="AE1517" i="2" s="1"/>
  <c r="AA1516" i="2"/>
  <c r="AE1516" i="2" s="1"/>
  <c r="AA1515" i="2"/>
  <c r="AE1515" i="2" s="1"/>
  <c r="AA1514" i="2"/>
  <c r="AE1514" i="2" s="1"/>
  <c r="AA1513" i="2"/>
  <c r="AE1513" i="2" s="1"/>
  <c r="AA1512" i="2"/>
  <c r="AE1512" i="2" s="1"/>
  <c r="AA1511" i="2"/>
  <c r="AE1511" i="2" s="1"/>
  <c r="AA1510" i="2"/>
  <c r="AE1510" i="2" s="1"/>
  <c r="AA1509" i="2"/>
  <c r="AE1509" i="2" s="1"/>
  <c r="AA1508" i="2"/>
  <c r="AE1508" i="2" s="1"/>
  <c r="AA1507" i="2"/>
  <c r="AE1507" i="2" s="1"/>
  <c r="AA1506" i="2"/>
  <c r="AE1506" i="2" s="1"/>
  <c r="AA1505" i="2"/>
  <c r="AE1505" i="2" s="1"/>
  <c r="AA1504" i="2"/>
  <c r="AE1504" i="2" s="1"/>
  <c r="AA1503" i="2"/>
  <c r="AE1503" i="2" s="1"/>
  <c r="AA1502" i="2"/>
  <c r="AE1502" i="2" s="1"/>
  <c r="AA1501" i="2"/>
  <c r="AE1501" i="2" s="1"/>
  <c r="AA1500" i="2"/>
  <c r="AE1500" i="2" s="1"/>
  <c r="AA1499" i="2"/>
  <c r="AE1499" i="2" s="1"/>
  <c r="AA1498" i="2"/>
  <c r="AE1498" i="2" s="1"/>
  <c r="AA1497" i="2"/>
  <c r="AE1497" i="2" s="1"/>
  <c r="AA1496" i="2"/>
  <c r="AE1496" i="2" s="1"/>
  <c r="AA1495" i="2"/>
  <c r="AE1495" i="2" s="1"/>
  <c r="AA1494" i="2"/>
  <c r="AE1494" i="2" s="1"/>
  <c r="AA1493" i="2"/>
  <c r="AE1493" i="2" s="1"/>
  <c r="AA1492" i="2"/>
  <c r="AE1492" i="2" s="1"/>
  <c r="AA1491" i="2"/>
  <c r="AE1491" i="2" s="1"/>
  <c r="AA1490" i="2"/>
  <c r="AE1490" i="2" s="1"/>
  <c r="AA1489" i="2"/>
  <c r="AE1489" i="2" s="1"/>
  <c r="AA1488" i="2"/>
  <c r="AE1488" i="2" s="1"/>
  <c r="AA1487" i="2"/>
  <c r="AE1487" i="2" s="1"/>
  <c r="AA1486" i="2"/>
  <c r="AE1486" i="2" s="1"/>
  <c r="AA1485" i="2"/>
  <c r="AE1485" i="2" s="1"/>
  <c r="AA1484" i="2"/>
  <c r="AE1484" i="2" s="1"/>
  <c r="AA1483" i="2"/>
  <c r="AE1483" i="2" s="1"/>
  <c r="AA1482" i="2"/>
  <c r="AE1482" i="2" s="1"/>
  <c r="AA1481" i="2"/>
  <c r="AE1481" i="2" s="1"/>
  <c r="AA1480" i="2"/>
  <c r="AE1480" i="2" s="1"/>
  <c r="AA1479" i="2"/>
  <c r="AE1479" i="2" s="1"/>
  <c r="AA1478" i="2"/>
  <c r="AE1478" i="2" s="1"/>
  <c r="AA1477" i="2"/>
  <c r="AE1477" i="2" s="1"/>
  <c r="AA1476" i="2"/>
  <c r="AE1476" i="2" s="1"/>
  <c r="AA1475" i="2"/>
  <c r="AE1475" i="2" s="1"/>
  <c r="AA1474" i="2"/>
  <c r="AE1474" i="2" s="1"/>
  <c r="AA1473" i="2"/>
  <c r="AE1473" i="2" s="1"/>
  <c r="AA1472" i="2"/>
  <c r="AE1472" i="2" s="1"/>
  <c r="AA1471" i="2"/>
  <c r="AE1471" i="2" s="1"/>
  <c r="AA1470" i="2"/>
  <c r="AE1470" i="2" s="1"/>
  <c r="AA1469" i="2"/>
  <c r="AE1469" i="2" s="1"/>
  <c r="AA1468" i="2"/>
  <c r="AE1468" i="2" s="1"/>
  <c r="AA1467" i="2"/>
  <c r="AE1467" i="2" s="1"/>
  <c r="AA1466" i="2"/>
  <c r="AE1466" i="2" s="1"/>
  <c r="AA1465" i="2"/>
  <c r="AE1465" i="2" s="1"/>
  <c r="AA1464" i="2"/>
  <c r="AE1464" i="2" s="1"/>
  <c r="AA1463" i="2"/>
  <c r="AE1463" i="2" s="1"/>
  <c r="AA1462" i="2"/>
  <c r="AE1462" i="2" s="1"/>
  <c r="AA1461" i="2"/>
  <c r="AE1461" i="2" s="1"/>
  <c r="AA1460" i="2"/>
  <c r="AE1460" i="2" s="1"/>
  <c r="AA1459" i="2"/>
  <c r="AE1459" i="2" s="1"/>
  <c r="AA1458" i="2"/>
  <c r="AE1458" i="2" s="1"/>
  <c r="AA1457" i="2"/>
  <c r="AE1457" i="2" s="1"/>
  <c r="AA1456" i="2"/>
  <c r="AE1456" i="2" s="1"/>
  <c r="AA1455" i="2"/>
  <c r="AE1455" i="2" s="1"/>
  <c r="AA1454" i="2"/>
  <c r="AE1454" i="2" s="1"/>
  <c r="AA1453" i="2"/>
  <c r="AE1453" i="2" s="1"/>
  <c r="AA1452" i="2"/>
  <c r="AE1452" i="2" s="1"/>
  <c r="AA1451" i="2"/>
  <c r="AE1451" i="2" s="1"/>
  <c r="AA1450" i="2"/>
  <c r="AE1450" i="2" s="1"/>
  <c r="AA1449" i="2"/>
  <c r="AE1449" i="2" s="1"/>
  <c r="AA1448" i="2"/>
  <c r="AE1448" i="2" s="1"/>
  <c r="AA1447" i="2"/>
  <c r="AE1447" i="2" s="1"/>
  <c r="AA1446" i="2"/>
  <c r="AE1446" i="2" s="1"/>
  <c r="AA1445" i="2"/>
  <c r="AE1445" i="2" s="1"/>
  <c r="AA1444" i="2"/>
  <c r="AE1444" i="2" s="1"/>
  <c r="AA1443" i="2"/>
  <c r="AE1443" i="2" s="1"/>
  <c r="AA1442" i="2"/>
  <c r="AE1442" i="2" s="1"/>
  <c r="AA1441" i="2"/>
  <c r="AE1441" i="2" s="1"/>
  <c r="AA1440" i="2"/>
  <c r="AE1440" i="2" s="1"/>
  <c r="AA1439" i="2"/>
  <c r="AE1439" i="2" s="1"/>
  <c r="AA1438" i="2"/>
  <c r="AE1438" i="2" s="1"/>
  <c r="AA1437" i="2"/>
  <c r="AE1437" i="2" s="1"/>
  <c r="AA1436" i="2"/>
  <c r="AE1436" i="2" s="1"/>
  <c r="AA1435" i="2"/>
  <c r="AE1435" i="2" s="1"/>
  <c r="AA1434" i="2"/>
  <c r="AE1434" i="2" s="1"/>
  <c r="AA1433" i="2"/>
  <c r="AE1433" i="2" s="1"/>
  <c r="AA1432" i="2"/>
  <c r="AE1432" i="2" s="1"/>
  <c r="AA1431" i="2"/>
  <c r="AE1431" i="2" s="1"/>
  <c r="AA1430" i="2"/>
  <c r="AE1430" i="2" s="1"/>
  <c r="AA1429" i="2"/>
  <c r="AE1429" i="2" s="1"/>
  <c r="AA1428" i="2"/>
  <c r="AE1428" i="2" s="1"/>
  <c r="AA1427" i="2"/>
  <c r="AE1427" i="2" s="1"/>
  <c r="AA1426" i="2"/>
  <c r="AE1426" i="2" s="1"/>
  <c r="AA1425" i="2"/>
  <c r="AE1425" i="2" s="1"/>
  <c r="AA1424" i="2"/>
  <c r="AE1424" i="2" s="1"/>
  <c r="AA1423" i="2"/>
  <c r="AE1423" i="2" s="1"/>
  <c r="AA1422" i="2"/>
  <c r="AE1422" i="2" s="1"/>
  <c r="AA1421" i="2"/>
  <c r="AE1421" i="2" s="1"/>
  <c r="AA1420" i="2"/>
  <c r="AE1420" i="2" s="1"/>
  <c r="AA1419" i="2"/>
  <c r="AE1419" i="2" s="1"/>
  <c r="AA1418" i="2"/>
  <c r="AE1418" i="2" s="1"/>
  <c r="AA1417" i="2"/>
  <c r="AE1417" i="2" s="1"/>
  <c r="AA1416" i="2"/>
  <c r="AE1416" i="2" s="1"/>
  <c r="AA1415" i="2"/>
  <c r="AE1415" i="2" s="1"/>
  <c r="AA1414" i="2"/>
  <c r="AE1414" i="2" s="1"/>
  <c r="AA1413" i="2"/>
  <c r="AE1413" i="2" s="1"/>
  <c r="AA1412" i="2"/>
  <c r="AE1412" i="2" s="1"/>
  <c r="AA1411" i="2"/>
  <c r="AE1411" i="2" s="1"/>
  <c r="AA1410" i="2"/>
  <c r="AE1410" i="2" s="1"/>
  <c r="AA1409" i="2"/>
  <c r="AE1409" i="2" s="1"/>
  <c r="AA1408" i="2"/>
  <c r="AE1408" i="2" s="1"/>
  <c r="AA1407" i="2"/>
  <c r="AE1407" i="2" s="1"/>
  <c r="AA1406" i="2"/>
  <c r="AE1406" i="2" s="1"/>
  <c r="AA1405" i="2"/>
  <c r="AE1405" i="2" s="1"/>
  <c r="AA1404" i="2"/>
  <c r="AE1404" i="2" s="1"/>
  <c r="AA1403" i="2"/>
  <c r="AE1403" i="2" s="1"/>
  <c r="AA1402" i="2"/>
  <c r="AE1402" i="2" s="1"/>
  <c r="AA1401" i="2"/>
  <c r="AE1401" i="2" s="1"/>
  <c r="AA1400" i="2"/>
  <c r="AE1400" i="2" s="1"/>
  <c r="AA1399" i="2"/>
  <c r="AE1399" i="2" s="1"/>
  <c r="AA1398" i="2"/>
  <c r="AE1398" i="2" s="1"/>
  <c r="AA1397" i="2"/>
  <c r="AE1397" i="2" s="1"/>
  <c r="AA1396" i="2"/>
  <c r="AE1396" i="2" s="1"/>
  <c r="AA1395" i="2"/>
  <c r="AE1395" i="2" s="1"/>
  <c r="AA1394" i="2"/>
  <c r="AE1394" i="2" s="1"/>
  <c r="AA1393" i="2"/>
  <c r="AE1393" i="2" s="1"/>
  <c r="AA1392" i="2"/>
  <c r="AE1392" i="2" s="1"/>
  <c r="AA1391" i="2"/>
  <c r="AE1391" i="2" s="1"/>
  <c r="AA1390" i="2"/>
  <c r="AE1390" i="2" s="1"/>
  <c r="AA1389" i="2"/>
  <c r="AE1389" i="2" s="1"/>
  <c r="AA1388" i="2"/>
  <c r="AE1388" i="2" s="1"/>
  <c r="AA1387" i="2"/>
  <c r="AE1387" i="2" s="1"/>
  <c r="AA1386" i="2"/>
  <c r="AE1386" i="2" s="1"/>
  <c r="AA1385" i="2"/>
  <c r="AE1385" i="2" s="1"/>
  <c r="AA1384" i="2"/>
  <c r="AE1384" i="2" s="1"/>
  <c r="AA1383" i="2"/>
  <c r="AE1383" i="2" s="1"/>
  <c r="AA1382" i="2"/>
  <c r="AE1382" i="2" s="1"/>
  <c r="AA1381" i="2"/>
  <c r="AE1381" i="2" s="1"/>
  <c r="AA1380" i="2"/>
  <c r="AE1380" i="2" s="1"/>
  <c r="AA1379" i="2"/>
  <c r="AE1379" i="2" s="1"/>
  <c r="AA1378" i="2"/>
  <c r="AE1378" i="2" s="1"/>
  <c r="AA1377" i="2"/>
  <c r="AE1377" i="2" s="1"/>
  <c r="AA1376" i="2"/>
  <c r="AE1376" i="2" s="1"/>
  <c r="AA1375" i="2"/>
  <c r="AE1375" i="2" s="1"/>
  <c r="AA1374" i="2"/>
  <c r="AE1374" i="2" s="1"/>
  <c r="AA1373" i="2"/>
  <c r="AE1373" i="2" s="1"/>
  <c r="AA1372" i="2"/>
  <c r="AE1372" i="2" s="1"/>
  <c r="AA1371" i="2"/>
  <c r="AE1371" i="2" s="1"/>
  <c r="AA1370" i="2"/>
  <c r="AE1370" i="2" s="1"/>
  <c r="AA1369" i="2"/>
  <c r="AE1369" i="2" s="1"/>
  <c r="AA1368" i="2"/>
  <c r="AE1368" i="2" s="1"/>
  <c r="AA1367" i="2"/>
  <c r="AE1367" i="2" s="1"/>
  <c r="AA1366" i="2"/>
  <c r="AE1366" i="2" s="1"/>
  <c r="AA1365" i="2"/>
  <c r="AE1365" i="2" s="1"/>
  <c r="AA1364" i="2"/>
  <c r="AE1364" i="2" s="1"/>
  <c r="AA1363" i="2"/>
  <c r="AE1363" i="2" s="1"/>
  <c r="AA1362" i="2"/>
  <c r="AE1362" i="2" s="1"/>
  <c r="AA1361" i="2"/>
  <c r="AE1361" i="2" s="1"/>
  <c r="AA1360" i="2"/>
  <c r="AE1360" i="2" s="1"/>
  <c r="AA1359" i="2"/>
  <c r="AE1359" i="2" s="1"/>
  <c r="AA1358" i="2"/>
  <c r="AE1358" i="2" s="1"/>
  <c r="AA1357" i="2"/>
  <c r="AE1357" i="2" s="1"/>
  <c r="AA1356" i="2"/>
  <c r="AE1356" i="2" s="1"/>
  <c r="AA1355" i="2"/>
  <c r="AE1355" i="2" s="1"/>
  <c r="AA1354" i="2"/>
  <c r="AE1354" i="2" s="1"/>
  <c r="AA1353" i="2"/>
  <c r="AE1353" i="2" s="1"/>
  <c r="AA1352" i="2"/>
  <c r="AE1352" i="2" s="1"/>
  <c r="AA1351" i="2"/>
  <c r="AE1351" i="2" s="1"/>
  <c r="AA1350" i="2"/>
  <c r="AE1350" i="2" s="1"/>
  <c r="AA1349" i="2"/>
  <c r="AE1349" i="2" s="1"/>
  <c r="AA1348" i="2"/>
  <c r="AE1348" i="2" s="1"/>
  <c r="AA1347" i="2"/>
  <c r="AE1347" i="2" s="1"/>
  <c r="AA1346" i="2"/>
  <c r="AE1346" i="2" s="1"/>
  <c r="AA1345" i="2"/>
  <c r="AE1345" i="2" s="1"/>
  <c r="AA1344" i="2"/>
  <c r="AE1344" i="2" s="1"/>
  <c r="AA1343" i="2"/>
  <c r="AE1343" i="2" s="1"/>
  <c r="AA1342" i="2"/>
  <c r="AE1342" i="2" s="1"/>
  <c r="AA1341" i="2"/>
  <c r="AE1341" i="2" s="1"/>
  <c r="AA1340" i="2"/>
  <c r="AE1340" i="2" s="1"/>
  <c r="AA1339" i="2"/>
  <c r="AE1339" i="2" s="1"/>
  <c r="AA1338" i="2"/>
  <c r="AE1338" i="2" s="1"/>
  <c r="AA1337" i="2"/>
  <c r="AE1337" i="2" s="1"/>
  <c r="AA1336" i="2"/>
  <c r="AE1336" i="2" s="1"/>
  <c r="AA1335" i="2"/>
  <c r="AE1335" i="2" s="1"/>
  <c r="AA1334" i="2"/>
  <c r="AE1334" i="2" s="1"/>
  <c r="AA1333" i="2"/>
  <c r="AE1333" i="2" s="1"/>
  <c r="AA1332" i="2"/>
  <c r="AE1332" i="2" s="1"/>
  <c r="AA1331" i="2"/>
  <c r="AE1331" i="2" s="1"/>
  <c r="AA1330" i="2"/>
  <c r="AE1330" i="2" s="1"/>
  <c r="AA1329" i="2"/>
  <c r="AE1329" i="2" s="1"/>
  <c r="AA1328" i="2"/>
  <c r="AE1328" i="2" s="1"/>
  <c r="AA1327" i="2"/>
  <c r="AE1327" i="2" s="1"/>
  <c r="AA1326" i="2"/>
  <c r="AE1326" i="2" s="1"/>
  <c r="AA1325" i="2"/>
  <c r="AE1325" i="2" s="1"/>
  <c r="AA1324" i="2"/>
  <c r="AE1324" i="2" s="1"/>
  <c r="AA1323" i="2"/>
  <c r="AE1323" i="2" s="1"/>
  <c r="AA1322" i="2"/>
  <c r="AE1322" i="2" s="1"/>
  <c r="AA1321" i="2"/>
  <c r="AE1321" i="2" s="1"/>
  <c r="AA1320" i="2"/>
  <c r="AE1320" i="2" s="1"/>
  <c r="AA1319" i="2"/>
  <c r="AE1319" i="2" s="1"/>
  <c r="AA1318" i="2"/>
  <c r="AE1318" i="2" s="1"/>
  <c r="AA1317" i="2"/>
  <c r="AE1317" i="2" s="1"/>
  <c r="AA1316" i="2"/>
  <c r="AE1316" i="2" s="1"/>
  <c r="AA1315" i="2"/>
  <c r="AE1315" i="2" s="1"/>
  <c r="AA1314" i="2"/>
  <c r="AE1314" i="2" s="1"/>
  <c r="AA1313" i="2"/>
  <c r="AE1313" i="2" s="1"/>
  <c r="AA1312" i="2"/>
  <c r="AE1312" i="2" s="1"/>
  <c r="AA1311" i="2"/>
  <c r="AE1311" i="2" s="1"/>
  <c r="AA1310" i="2"/>
  <c r="AE1310" i="2" s="1"/>
  <c r="AA1309" i="2"/>
  <c r="AE1309" i="2" s="1"/>
  <c r="AA1308" i="2"/>
  <c r="AE1308" i="2" s="1"/>
  <c r="AA1307" i="2"/>
  <c r="AE1307" i="2" s="1"/>
  <c r="AA1306" i="2"/>
  <c r="AE1306" i="2" s="1"/>
  <c r="AA1305" i="2"/>
  <c r="AE1305" i="2" s="1"/>
  <c r="AA1304" i="2"/>
  <c r="AE1304" i="2" s="1"/>
  <c r="AA1303" i="2"/>
  <c r="AE1303" i="2" s="1"/>
  <c r="AA1302" i="2"/>
  <c r="AE1302" i="2" s="1"/>
  <c r="AA1301" i="2"/>
  <c r="AE1301" i="2" s="1"/>
  <c r="AA1300" i="2"/>
  <c r="AE1300" i="2" s="1"/>
  <c r="AA1299" i="2"/>
  <c r="AE1299" i="2" s="1"/>
  <c r="AA1298" i="2"/>
  <c r="AE1298" i="2" s="1"/>
  <c r="AA1297" i="2"/>
  <c r="AE1297" i="2" s="1"/>
  <c r="AA1296" i="2"/>
  <c r="AE1296" i="2" s="1"/>
  <c r="AA1295" i="2"/>
  <c r="AE1295" i="2" s="1"/>
  <c r="AA1294" i="2"/>
  <c r="AE1294" i="2" s="1"/>
  <c r="AA1293" i="2"/>
  <c r="AE1293" i="2" s="1"/>
  <c r="AA1292" i="2"/>
  <c r="AE1292" i="2" s="1"/>
  <c r="AA1291" i="2"/>
  <c r="AE1291" i="2" s="1"/>
  <c r="AA1290" i="2"/>
  <c r="AE1290" i="2" s="1"/>
  <c r="AA1289" i="2"/>
  <c r="AE1289" i="2" s="1"/>
  <c r="AA1288" i="2"/>
  <c r="AE1288" i="2" s="1"/>
  <c r="AA1287" i="2"/>
  <c r="AE1287" i="2" s="1"/>
  <c r="AA1286" i="2"/>
  <c r="AE1286" i="2" s="1"/>
  <c r="AA1285" i="2"/>
  <c r="AE1285" i="2" s="1"/>
  <c r="AA1284" i="2"/>
  <c r="AE1284" i="2" s="1"/>
  <c r="AA1283" i="2"/>
  <c r="AE1283" i="2" s="1"/>
  <c r="AA1282" i="2"/>
  <c r="AE1282" i="2" s="1"/>
  <c r="AA1281" i="2"/>
  <c r="AE1281" i="2" s="1"/>
  <c r="AA1280" i="2"/>
  <c r="AE1280" i="2" s="1"/>
  <c r="AA1279" i="2"/>
  <c r="AE1279" i="2" s="1"/>
  <c r="AA1278" i="2"/>
  <c r="AE1278" i="2" s="1"/>
  <c r="AA1277" i="2"/>
  <c r="AE1277" i="2" s="1"/>
  <c r="AA1276" i="2"/>
  <c r="AE1276" i="2" s="1"/>
  <c r="AA1275" i="2"/>
  <c r="AE1275" i="2" s="1"/>
  <c r="AA1274" i="2"/>
  <c r="AE1274" i="2" s="1"/>
  <c r="AA1273" i="2"/>
  <c r="AE1273" i="2" s="1"/>
  <c r="AA1272" i="2"/>
  <c r="AE1272" i="2" s="1"/>
  <c r="AA1271" i="2"/>
  <c r="AE1271" i="2" s="1"/>
  <c r="AA1270" i="2"/>
  <c r="AE1270" i="2" s="1"/>
  <c r="AA1269" i="2"/>
  <c r="AE1269" i="2" s="1"/>
  <c r="AA1268" i="2"/>
  <c r="AE1268" i="2" s="1"/>
  <c r="AA1267" i="2"/>
  <c r="AE1267" i="2" s="1"/>
  <c r="AA1266" i="2"/>
  <c r="AE1266" i="2" s="1"/>
  <c r="AA1265" i="2"/>
  <c r="AE1265" i="2" s="1"/>
  <c r="AA1264" i="2"/>
  <c r="AE1264" i="2" s="1"/>
  <c r="AA1263" i="2"/>
  <c r="AE1263" i="2" s="1"/>
  <c r="AA1262" i="2"/>
  <c r="AE1262" i="2" s="1"/>
  <c r="AA1261" i="2"/>
  <c r="AE1261" i="2" s="1"/>
  <c r="AA1260" i="2"/>
  <c r="AE1260" i="2" s="1"/>
  <c r="AA1259" i="2"/>
  <c r="AE1259" i="2" s="1"/>
  <c r="AA1258" i="2"/>
  <c r="AE1258" i="2" s="1"/>
  <c r="AA1257" i="2"/>
  <c r="AE1257" i="2" s="1"/>
  <c r="AA1256" i="2"/>
  <c r="AE1256" i="2" s="1"/>
  <c r="AA1255" i="2"/>
  <c r="AE1255" i="2" s="1"/>
  <c r="AA1254" i="2"/>
  <c r="AE1254" i="2" s="1"/>
  <c r="AA1253" i="2"/>
  <c r="AE1253" i="2" s="1"/>
  <c r="AA1252" i="2"/>
  <c r="AE1252" i="2" s="1"/>
  <c r="AA1251" i="2"/>
  <c r="AE1251" i="2" s="1"/>
  <c r="AA1250" i="2"/>
  <c r="AE1250" i="2" s="1"/>
  <c r="AA1249" i="2"/>
  <c r="AE1249" i="2" s="1"/>
  <c r="AA1248" i="2"/>
  <c r="AE1248" i="2" s="1"/>
  <c r="AA1247" i="2"/>
  <c r="AE1247" i="2" s="1"/>
  <c r="AA1246" i="2"/>
  <c r="AE1246" i="2" s="1"/>
  <c r="AA1245" i="2"/>
  <c r="AE1245" i="2" s="1"/>
  <c r="AA1244" i="2"/>
  <c r="AE1244" i="2" s="1"/>
  <c r="AA1243" i="2"/>
  <c r="AE1243" i="2" s="1"/>
  <c r="AA1242" i="2"/>
  <c r="AE1242" i="2" s="1"/>
  <c r="AA1241" i="2"/>
  <c r="AE1241" i="2" s="1"/>
  <c r="AA1240" i="2"/>
  <c r="AE1240" i="2" s="1"/>
  <c r="AA1239" i="2"/>
  <c r="AE1239" i="2" s="1"/>
  <c r="AA1238" i="2"/>
  <c r="AE1238" i="2" s="1"/>
  <c r="AA1237" i="2"/>
  <c r="AE1237" i="2" s="1"/>
  <c r="AA1236" i="2"/>
  <c r="AE1236" i="2" s="1"/>
  <c r="AA1235" i="2"/>
  <c r="AE1235" i="2" s="1"/>
  <c r="AA1234" i="2"/>
  <c r="AE1234" i="2" s="1"/>
  <c r="AA1233" i="2"/>
  <c r="AE1233" i="2" s="1"/>
  <c r="AA1232" i="2"/>
  <c r="AE1232" i="2" s="1"/>
  <c r="AA1231" i="2"/>
  <c r="AE1231" i="2" s="1"/>
  <c r="AA1230" i="2"/>
  <c r="AE1230" i="2" s="1"/>
  <c r="AA1229" i="2"/>
  <c r="AE1229" i="2" s="1"/>
  <c r="AA1228" i="2"/>
  <c r="AE1228" i="2" s="1"/>
  <c r="AA1227" i="2"/>
  <c r="AE1227" i="2" s="1"/>
  <c r="AA1226" i="2"/>
  <c r="AE1226" i="2" s="1"/>
  <c r="AA1225" i="2"/>
  <c r="AE1225" i="2" s="1"/>
  <c r="AA1224" i="2"/>
  <c r="AE1224" i="2" s="1"/>
  <c r="AA1223" i="2"/>
  <c r="AE1223" i="2" s="1"/>
  <c r="AA1222" i="2"/>
  <c r="AE1222" i="2" s="1"/>
  <c r="AA1221" i="2"/>
  <c r="AE1221" i="2" s="1"/>
  <c r="AA1220" i="2"/>
  <c r="AE1220" i="2" s="1"/>
  <c r="AA1219" i="2"/>
  <c r="AE1219" i="2" s="1"/>
  <c r="AA1218" i="2"/>
  <c r="AE1218" i="2" s="1"/>
  <c r="AA1217" i="2"/>
  <c r="AE1217" i="2" s="1"/>
  <c r="AA1216" i="2"/>
  <c r="AE1216" i="2" s="1"/>
  <c r="AA1215" i="2"/>
  <c r="AE1215" i="2" s="1"/>
  <c r="AA1214" i="2"/>
  <c r="AE1214" i="2" s="1"/>
  <c r="AA1213" i="2"/>
  <c r="AE1213" i="2" s="1"/>
  <c r="AA1212" i="2"/>
  <c r="AE1212" i="2" s="1"/>
  <c r="AA1211" i="2"/>
  <c r="AE1211" i="2" s="1"/>
  <c r="AA1210" i="2"/>
  <c r="AE1210" i="2" s="1"/>
  <c r="AA1209" i="2"/>
  <c r="AE1209" i="2" s="1"/>
  <c r="AA1208" i="2"/>
  <c r="AE1208" i="2" s="1"/>
  <c r="AA1207" i="2"/>
  <c r="AE1207" i="2" s="1"/>
  <c r="AA1206" i="2"/>
  <c r="AE1206" i="2" s="1"/>
  <c r="AA1205" i="2"/>
  <c r="AE1205" i="2" s="1"/>
  <c r="AA1204" i="2"/>
  <c r="AE1204" i="2" s="1"/>
  <c r="AA1203" i="2"/>
  <c r="AE1203" i="2" s="1"/>
  <c r="AA1202" i="2"/>
  <c r="AE1202" i="2" s="1"/>
  <c r="AA1201" i="2"/>
  <c r="AE1201" i="2" s="1"/>
  <c r="AA1200" i="2"/>
  <c r="AE1200" i="2" s="1"/>
  <c r="AA1199" i="2"/>
  <c r="AE1199" i="2" s="1"/>
  <c r="AA1198" i="2"/>
  <c r="AE1198" i="2" s="1"/>
  <c r="AA1197" i="2"/>
  <c r="AE1197" i="2" s="1"/>
  <c r="AA1196" i="2"/>
  <c r="AE1196" i="2" s="1"/>
  <c r="AA1195" i="2"/>
  <c r="AE1195" i="2" s="1"/>
  <c r="AA1194" i="2"/>
  <c r="AE1194" i="2" s="1"/>
  <c r="AA1193" i="2"/>
  <c r="AE1193" i="2" s="1"/>
  <c r="AA1192" i="2"/>
  <c r="AE1192" i="2" s="1"/>
  <c r="AA1191" i="2"/>
  <c r="AE1191" i="2" s="1"/>
  <c r="AA1190" i="2"/>
  <c r="AE1190" i="2" s="1"/>
  <c r="AA1189" i="2"/>
  <c r="AE1189" i="2" s="1"/>
  <c r="AA1188" i="2"/>
  <c r="AE1188" i="2" s="1"/>
  <c r="AA1187" i="2"/>
  <c r="AE1187" i="2" s="1"/>
  <c r="AA1186" i="2"/>
  <c r="AE1186" i="2" s="1"/>
  <c r="AA1185" i="2"/>
  <c r="AE1185" i="2" s="1"/>
  <c r="AA1184" i="2"/>
  <c r="AE1184" i="2" s="1"/>
  <c r="AA1183" i="2"/>
  <c r="AE1183" i="2" s="1"/>
  <c r="AA1182" i="2"/>
  <c r="AE1182" i="2" s="1"/>
  <c r="AA1181" i="2"/>
  <c r="AE1181" i="2" s="1"/>
  <c r="AA1180" i="2"/>
  <c r="AE1180" i="2" s="1"/>
  <c r="AA1179" i="2"/>
  <c r="AE1179" i="2" s="1"/>
  <c r="AA1178" i="2"/>
  <c r="AE1178" i="2" s="1"/>
  <c r="AA1177" i="2"/>
  <c r="AE1177" i="2" s="1"/>
  <c r="AA1176" i="2"/>
  <c r="AE1176" i="2" s="1"/>
  <c r="AA1175" i="2"/>
  <c r="AE1175" i="2" s="1"/>
  <c r="AA1174" i="2"/>
  <c r="AE1174" i="2" s="1"/>
  <c r="AA1173" i="2"/>
  <c r="AE1173" i="2" s="1"/>
  <c r="AA1172" i="2"/>
  <c r="AE1172" i="2" s="1"/>
  <c r="AA1171" i="2"/>
  <c r="AE1171" i="2" s="1"/>
  <c r="AA1170" i="2"/>
  <c r="AE1170" i="2" s="1"/>
  <c r="AA1169" i="2"/>
  <c r="AE1169" i="2" s="1"/>
  <c r="AA1168" i="2"/>
  <c r="AE1168" i="2" s="1"/>
  <c r="AA1167" i="2"/>
  <c r="AE1167" i="2" s="1"/>
  <c r="AA1166" i="2"/>
  <c r="AE1166" i="2" s="1"/>
  <c r="AA1165" i="2"/>
  <c r="AE1165" i="2" s="1"/>
  <c r="AA1164" i="2"/>
  <c r="AE1164" i="2" s="1"/>
  <c r="AA1163" i="2"/>
  <c r="AE1163" i="2" s="1"/>
  <c r="AA1162" i="2"/>
  <c r="AE1162" i="2" s="1"/>
  <c r="AA1161" i="2"/>
  <c r="AE1161" i="2" s="1"/>
  <c r="AA1160" i="2"/>
  <c r="AE1160" i="2" s="1"/>
  <c r="AA1159" i="2"/>
  <c r="AE1159" i="2" s="1"/>
  <c r="AA1158" i="2"/>
  <c r="AE1158" i="2" s="1"/>
  <c r="AA1157" i="2"/>
  <c r="AE1157" i="2" s="1"/>
  <c r="AA1156" i="2"/>
  <c r="AE1156" i="2" s="1"/>
  <c r="AA1155" i="2"/>
  <c r="AE1155" i="2" s="1"/>
  <c r="AA1154" i="2"/>
  <c r="AE1154" i="2" s="1"/>
  <c r="AA1153" i="2"/>
  <c r="AE1153" i="2" s="1"/>
  <c r="AA1152" i="2"/>
  <c r="AE1152" i="2" s="1"/>
  <c r="AA1151" i="2"/>
  <c r="AE1151" i="2" s="1"/>
  <c r="AA1150" i="2"/>
  <c r="AE1150" i="2" s="1"/>
  <c r="AA1149" i="2"/>
  <c r="AE1149" i="2" s="1"/>
  <c r="AA1148" i="2"/>
  <c r="AE1148" i="2" s="1"/>
  <c r="AA1147" i="2"/>
  <c r="AE1147" i="2" s="1"/>
  <c r="AA1146" i="2"/>
  <c r="AE1146" i="2" s="1"/>
  <c r="AA1145" i="2"/>
  <c r="AE1145" i="2" s="1"/>
  <c r="AA1144" i="2"/>
  <c r="AE1144" i="2" s="1"/>
  <c r="AA1143" i="2"/>
  <c r="AE1143" i="2" s="1"/>
  <c r="AA1142" i="2"/>
  <c r="AE1142" i="2" s="1"/>
  <c r="AA1141" i="2"/>
  <c r="AE1141" i="2" s="1"/>
  <c r="AA1140" i="2"/>
  <c r="AE1140" i="2" s="1"/>
  <c r="AA1139" i="2"/>
  <c r="AE1139" i="2" s="1"/>
  <c r="AA1138" i="2"/>
  <c r="AE1138" i="2" s="1"/>
  <c r="AA1137" i="2"/>
  <c r="AE1137" i="2" s="1"/>
  <c r="AA1136" i="2"/>
  <c r="AE1136" i="2" s="1"/>
  <c r="AA1135" i="2"/>
  <c r="AE1135" i="2" s="1"/>
  <c r="AA1134" i="2"/>
  <c r="AE1134" i="2" s="1"/>
  <c r="AA1133" i="2"/>
  <c r="AE1133" i="2" s="1"/>
  <c r="AA1132" i="2"/>
  <c r="AE1132" i="2" s="1"/>
  <c r="AA1131" i="2"/>
  <c r="AE1131" i="2" s="1"/>
  <c r="AA1130" i="2"/>
  <c r="AE1130" i="2" s="1"/>
  <c r="AA1129" i="2"/>
  <c r="AE1129" i="2" s="1"/>
  <c r="AA1128" i="2"/>
  <c r="AE1128" i="2" s="1"/>
  <c r="AA1127" i="2"/>
  <c r="AE1127" i="2" s="1"/>
  <c r="AA1126" i="2"/>
  <c r="AE1126" i="2" s="1"/>
  <c r="AA1125" i="2"/>
  <c r="AE1125" i="2" s="1"/>
  <c r="AA1124" i="2"/>
  <c r="AE1124" i="2" s="1"/>
  <c r="AA1123" i="2"/>
  <c r="AE1123" i="2" s="1"/>
  <c r="AA1122" i="2"/>
  <c r="AE1122" i="2" s="1"/>
  <c r="AA1121" i="2"/>
  <c r="AE1121" i="2" s="1"/>
  <c r="AA1120" i="2"/>
  <c r="AE1120" i="2" s="1"/>
  <c r="AA1119" i="2"/>
  <c r="AE1119" i="2" s="1"/>
  <c r="AA1118" i="2"/>
  <c r="AE1118" i="2" s="1"/>
  <c r="AA1117" i="2"/>
  <c r="AE1117" i="2" s="1"/>
  <c r="AA1116" i="2"/>
  <c r="AE1116" i="2" s="1"/>
  <c r="AA1115" i="2"/>
  <c r="AE1115" i="2" s="1"/>
  <c r="AA1114" i="2"/>
  <c r="AE1114" i="2" s="1"/>
  <c r="AA1113" i="2"/>
  <c r="AE1113" i="2" s="1"/>
  <c r="AA1112" i="2"/>
  <c r="AE1112" i="2" s="1"/>
  <c r="AA1111" i="2"/>
  <c r="AE1111" i="2" s="1"/>
  <c r="AA1110" i="2"/>
  <c r="AE1110" i="2" s="1"/>
  <c r="AA1109" i="2"/>
  <c r="AE1109" i="2" s="1"/>
  <c r="AA1108" i="2"/>
  <c r="AE1108" i="2" s="1"/>
  <c r="AA1107" i="2"/>
  <c r="AE1107" i="2" s="1"/>
  <c r="AA1106" i="2"/>
  <c r="AE1106" i="2" s="1"/>
  <c r="AA1105" i="2"/>
  <c r="AE1105" i="2" s="1"/>
  <c r="AA1104" i="2"/>
  <c r="AE1104" i="2" s="1"/>
  <c r="AA1103" i="2"/>
  <c r="AE1103" i="2" s="1"/>
  <c r="AA1102" i="2"/>
  <c r="AE1102" i="2" s="1"/>
  <c r="AA1101" i="2"/>
  <c r="AE1101" i="2" s="1"/>
  <c r="AA1100" i="2"/>
  <c r="AE1100" i="2" s="1"/>
  <c r="AA1099" i="2"/>
  <c r="AE1099" i="2" s="1"/>
  <c r="AA1098" i="2"/>
  <c r="AE1098" i="2" s="1"/>
  <c r="AA1097" i="2"/>
  <c r="AE1097" i="2" s="1"/>
  <c r="AA1096" i="2"/>
  <c r="AE1096" i="2" s="1"/>
  <c r="AA1095" i="2"/>
  <c r="AE1095" i="2" s="1"/>
  <c r="AA1094" i="2"/>
  <c r="AE1094" i="2" s="1"/>
  <c r="AA1093" i="2"/>
  <c r="AE1093" i="2" s="1"/>
  <c r="AA1092" i="2"/>
  <c r="AE1092" i="2" s="1"/>
  <c r="AA1091" i="2"/>
  <c r="AE1091" i="2" s="1"/>
  <c r="AA1090" i="2"/>
  <c r="AE1090" i="2" s="1"/>
  <c r="AA1089" i="2"/>
  <c r="AE1089" i="2" s="1"/>
  <c r="AA1088" i="2"/>
  <c r="AE1088" i="2" s="1"/>
  <c r="AA1087" i="2"/>
  <c r="AE1087" i="2" s="1"/>
  <c r="AA1086" i="2"/>
  <c r="AE1086" i="2" s="1"/>
  <c r="AA1085" i="2"/>
  <c r="AE1085" i="2" s="1"/>
  <c r="AA1084" i="2"/>
  <c r="AE1084" i="2" s="1"/>
  <c r="AA1083" i="2"/>
  <c r="AE1083" i="2" s="1"/>
  <c r="AA1082" i="2"/>
  <c r="AE1082" i="2" s="1"/>
  <c r="AA1081" i="2"/>
  <c r="AE1081" i="2" s="1"/>
  <c r="AA1080" i="2"/>
  <c r="AE1080" i="2" s="1"/>
  <c r="AA1079" i="2"/>
  <c r="AE1079" i="2" s="1"/>
  <c r="AA1078" i="2"/>
  <c r="AE1078" i="2" s="1"/>
  <c r="AA1077" i="2"/>
  <c r="AE1077" i="2" s="1"/>
  <c r="AA1076" i="2"/>
  <c r="AE1076" i="2" s="1"/>
  <c r="AA1075" i="2"/>
  <c r="AE1075" i="2" s="1"/>
  <c r="AA1074" i="2"/>
  <c r="AE1074" i="2" s="1"/>
  <c r="AA1073" i="2"/>
  <c r="AE1073" i="2" s="1"/>
  <c r="AA1072" i="2"/>
  <c r="AE1072" i="2" s="1"/>
  <c r="AA1071" i="2"/>
  <c r="AE1071" i="2" s="1"/>
  <c r="AA1070" i="2"/>
  <c r="AE1070" i="2" s="1"/>
  <c r="AA1069" i="2"/>
  <c r="AE1069" i="2" s="1"/>
  <c r="AA1068" i="2"/>
  <c r="AE1068" i="2" s="1"/>
  <c r="AA1067" i="2"/>
  <c r="AE1067" i="2" s="1"/>
  <c r="AA1066" i="2"/>
  <c r="AE1066" i="2" s="1"/>
  <c r="AA1065" i="2"/>
  <c r="AE1065" i="2" s="1"/>
  <c r="AA1064" i="2"/>
  <c r="AE1064" i="2" s="1"/>
  <c r="AA1063" i="2"/>
  <c r="AE1063" i="2" s="1"/>
  <c r="AA1062" i="2"/>
  <c r="AE1062" i="2" s="1"/>
  <c r="AA1061" i="2"/>
  <c r="AE1061" i="2" s="1"/>
  <c r="AA1060" i="2"/>
  <c r="AE1060" i="2" s="1"/>
  <c r="AA1059" i="2"/>
  <c r="AE1059" i="2" s="1"/>
  <c r="AA1058" i="2"/>
  <c r="AE1058" i="2" s="1"/>
  <c r="AA1057" i="2"/>
  <c r="AE1057" i="2" s="1"/>
  <c r="AA1056" i="2"/>
  <c r="AE1056" i="2" s="1"/>
  <c r="AA1055" i="2"/>
  <c r="AE1055" i="2" s="1"/>
  <c r="AA1054" i="2"/>
  <c r="AE1054" i="2" s="1"/>
  <c r="AA1053" i="2"/>
  <c r="AE1053" i="2" s="1"/>
  <c r="AA1052" i="2"/>
  <c r="AE1052" i="2" s="1"/>
  <c r="AA1051" i="2"/>
  <c r="AE1051" i="2" s="1"/>
  <c r="AA1050" i="2"/>
  <c r="AE1050" i="2" s="1"/>
  <c r="AA1049" i="2"/>
  <c r="AE1049" i="2" s="1"/>
  <c r="AA1048" i="2"/>
  <c r="AE1048" i="2" s="1"/>
  <c r="AA1047" i="2"/>
  <c r="AE1047" i="2" s="1"/>
  <c r="AA1046" i="2"/>
  <c r="AE1046" i="2" s="1"/>
  <c r="AA1045" i="2"/>
  <c r="AE1045" i="2" s="1"/>
  <c r="AA1044" i="2"/>
  <c r="AE1044" i="2" s="1"/>
  <c r="AA1043" i="2"/>
  <c r="AE1043" i="2" s="1"/>
  <c r="AA1042" i="2"/>
  <c r="AE1042" i="2" s="1"/>
  <c r="AA1041" i="2"/>
  <c r="AE1041" i="2" s="1"/>
  <c r="AA1040" i="2"/>
  <c r="AE1040" i="2" s="1"/>
  <c r="AA1039" i="2"/>
  <c r="AE1039" i="2" s="1"/>
  <c r="AA1038" i="2"/>
  <c r="AE1038" i="2" s="1"/>
  <c r="AA1037" i="2"/>
  <c r="AE1037" i="2" s="1"/>
  <c r="AA1036" i="2"/>
  <c r="AE1036" i="2" s="1"/>
  <c r="AA1035" i="2"/>
  <c r="AE1035" i="2" s="1"/>
  <c r="AA1034" i="2"/>
  <c r="AE1034" i="2" s="1"/>
  <c r="AA1033" i="2"/>
  <c r="AE1033" i="2" s="1"/>
  <c r="AA1032" i="2"/>
  <c r="AE1032" i="2" s="1"/>
  <c r="AA1031" i="2"/>
  <c r="AE1031" i="2" s="1"/>
  <c r="AA1030" i="2"/>
  <c r="AE1030" i="2" s="1"/>
  <c r="AA1029" i="2"/>
  <c r="AE1029" i="2" s="1"/>
  <c r="AA1028" i="2"/>
  <c r="AE1028" i="2" s="1"/>
  <c r="AA1027" i="2"/>
  <c r="AE1027" i="2" s="1"/>
  <c r="AA1026" i="2"/>
  <c r="AE1026" i="2" s="1"/>
  <c r="AA1025" i="2"/>
  <c r="AE1025" i="2" s="1"/>
  <c r="AA1024" i="2"/>
  <c r="AE1024" i="2" s="1"/>
  <c r="AA1023" i="2"/>
  <c r="AE1023" i="2" s="1"/>
  <c r="AA1022" i="2"/>
  <c r="AE1022" i="2" s="1"/>
  <c r="AA1021" i="2"/>
  <c r="AE1021" i="2" s="1"/>
  <c r="AA1020" i="2"/>
  <c r="AE1020" i="2" s="1"/>
  <c r="AA1019" i="2"/>
  <c r="AE1019" i="2" s="1"/>
  <c r="AA1018" i="2"/>
  <c r="AE1018" i="2" s="1"/>
  <c r="AA1017" i="2"/>
  <c r="AE1017" i="2" s="1"/>
  <c r="AA1016" i="2"/>
  <c r="AE1016" i="2" s="1"/>
  <c r="AA1015" i="2"/>
  <c r="AE1015" i="2" s="1"/>
  <c r="AA1014" i="2"/>
  <c r="AE1014" i="2" s="1"/>
  <c r="AA1013" i="2"/>
  <c r="AE1013" i="2" s="1"/>
  <c r="AA1012" i="2"/>
  <c r="AE1012" i="2" s="1"/>
  <c r="AA1011" i="2"/>
  <c r="AE1011" i="2" s="1"/>
  <c r="AA1010" i="2"/>
  <c r="AE1010" i="2" s="1"/>
  <c r="AA1009" i="2"/>
  <c r="AE1009" i="2" s="1"/>
  <c r="AA1008" i="2"/>
  <c r="AE1008" i="2" s="1"/>
  <c r="AA1007" i="2"/>
  <c r="AE1007" i="2" s="1"/>
  <c r="AA1006" i="2"/>
  <c r="AE1006" i="2" s="1"/>
  <c r="AA1005" i="2"/>
  <c r="AE1005" i="2" s="1"/>
  <c r="AA1004" i="2"/>
  <c r="AE1004" i="2" s="1"/>
  <c r="AA1003" i="2"/>
  <c r="AE1003" i="2" s="1"/>
  <c r="AA1002" i="2"/>
  <c r="AE1002" i="2" s="1"/>
  <c r="AA1001" i="2"/>
  <c r="AE1001" i="2" s="1"/>
  <c r="AA1000" i="2"/>
  <c r="AE1000" i="2" s="1"/>
  <c r="AA999" i="2"/>
  <c r="AE999" i="2" s="1"/>
  <c r="AA998" i="2"/>
  <c r="AE998" i="2" s="1"/>
  <c r="AA997" i="2"/>
  <c r="AE997" i="2" s="1"/>
  <c r="AA996" i="2"/>
  <c r="AE996" i="2" s="1"/>
  <c r="AA995" i="2"/>
  <c r="AE995" i="2" s="1"/>
  <c r="AA994" i="2"/>
  <c r="AE994" i="2" s="1"/>
  <c r="AA993" i="2"/>
  <c r="AE993" i="2" s="1"/>
  <c r="AA992" i="2"/>
  <c r="AE992" i="2" s="1"/>
  <c r="AA991" i="2"/>
  <c r="AE991" i="2" s="1"/>
  <c r="AA990" i="2"/>
  <c r="AE990" i="2" s="1"/>
  <c r="AA989" i="2"/>
  <c r="AE989" i="2" s="1"/>
  <c r="AA988" i="2"/>
  <c r="AE988" i="2" s="1"/>
  <c r="AA987" i="2"/>
  <c r="AE987" i="2" s="1"/>
  <c r="AA986" i="2"/>
  <c r="AE986" i="2" s="1"/>
  <c r="AA985" i="2"/>
  <c r="AE985" i="2" s="1"/>
  <c r="AA984" i="2"/>
  <c r="AE984" i="2" s="1"/>
  <c r="AA983" i="2"/>
  <c r="AE983" i="2" s="1"/>
  <c r="AA982" i="2"/>
  <c r="AE982" i="2" s="1"/>
  <c r="AA981" i="2"/>
  <c r="AE981" i="2" s="1"/>
  <c r="AA980" i="2"/>
  <c r="AE980" i="2" s="1"/>
  <c r="AA979" i="2"/>
  <c r="AE979" i="2" s="1"/>
  <c r="AA978" i="2"/>
  <c r="AE978" i="2" s="1"/>
  <c r="AA977" i="2"/>
  <c r="AE977" i="2" s="1"/>
  <c r="AA976" i="2"/>
  <c r="AE976" i="2" s="1"/>
  <c r="AA975" i="2"/>
  <c r="AE975" i="2" s="1"/>
  <c r="AA974" i="2"/>
  <c r="AE974" i="2" s="1"/>
  <c r="AA973" i="2"/>
  <c r="AE973" i="2" s="1"/>
  <c r="AA972" i="2"/>
  <c r="AE972" i="2" s="1"/>
  <c r="AA971" i="2"/>
  <c r="AE971" i="2" s="1"/>
  <c r="AA970" i="2"/>
  <c r="AE970" i="2" s="1"/>
  <c r="AA969" i="2"/>
  <c r="AE969" i="2" s="1"/>
  <c r="AA968" i="2"/>
  <c r="AE968" i="2" s="1"/>
  <c r="AA967" i="2"/>
  <c r="AE967" i="2" s="1"/>
  <c r="AA966" i="2"/>
  <c r="AE966" i="2" s="1"/>
  <c r="AA965" i="2"/>
  <c r="AE965" i="2" s="1"/>
  <c r="AA964" i="2"/>
  <c r="AE964" i="2" s="1"/>
  <c r="AA963" i="2"/>
  <c r="AE963" i="2" s="1"/>
  <c r="AA962" i="2"/>
  <c r="AE962" i="2" s="1"/>
  <c r="AA961" i="2"/>
  <c r="AE961" i="2" s="1"/>
  <c r="AA960" i="2"/>
  <c r="AE960" i="2" s="1"/>
  <c r="AA959" i="2"/>
  <c r="AE959" i="2" s="1"/>
  <c r="AA958" i="2"/>
  <c r="AE958" i="2" s="1"/>
  <c r="AA957" i="2"/>
  <c r="AE957" i="2" s="1"/>
  <c r="AA956" i="2"/>
  <c r="AE956" i="2" s="1"/>
  <c r="AA955" i="2"/>
  <c r="AE955" i="2" s="1"/>
  <c r="AA954" i="2"/>
  <c r="AE954" i="2" s="1"/>
  <c r="AA953" i="2"/>
  <c r="AE953" i="2" s="1"/>
  <c r="AA952" i="2"/>
  <c r="AE952" i="2" s="1"/>
  <c r="AA951" i="2"/>
  <c r="AE951" i="2" s="1"/>
  <c r="AA950" i="2"/>
  <c r="AE950" i="2" s="1"/>
  <c r="AA949" i="2"/>
  <c r="AE949" i="2" s="1"/>
  <c r="AA948" i="2"/>
  <c r="AE948" i="2" s="1"/>
  <c r="AA947" i="2"/>
  <c r="AE947" i="2" s="1"/>
  <c r="AA946" i="2"/>
  <c r="AE946" i="2" s="1"/>
  <c r="AA945" i="2"/>
  <c r="AE945" i="2" s="1"/>
  <c r="AA944" i="2"/>
  <c r="AE944" i="2" s="1"/>
  <c r="AA943" i="2"/>
  <c r="AE943" i="2" s="1"/>
  <c r="AA942" i="2"/>
  <c r="AE942" i="2" s="1"/>
  <c r="AA941" i="2"/>
  <c r="AE941" i="2" s="1"/>
  <c r="AA940" i="2"/>
  <c r="AE940" i="2" s="1"/>
  <c r="AA939" i="2"/>
  <c r="AE939" i="2" s="1"/>
  <c r="AA938" i="2"/>
  <c r="AE938" i="2" s="1"/>
  <c r="AA937" i="2"/>
  <c r="AE937" i="2" s="1"/>
  <c r="AA936" i="2"/>
  <c r="AE936" i="2" s="1"/>
  <c r="AA935" i="2"/>
  <c r="AE935" i="2" s="1"/>
  <c r="AA934" i="2"/>
  <c r="AE934" i="2" s="1"/>
  <c r="AA933" i="2"/>
  <c r="AE933" i="2" s="1"/>
  <c r="AA932" i="2"/>
  <c r="AE932" i="2" s="1"/>
  <c r="AA931" i="2"/>
  <c r="AE931" i="2" s="1"/>
  <c r="AA930" i="2"/>
  <c r="AE930" i="2" s="1"/>
  <c r="AA929" i="2"/>
  <c r="AE929" i="2" s="1"/>
  <c r="AA928" i="2"/>
  <c r="AE928" i="2" s="1"/>
  <c r="AA927" i="2"/>
  <c r="AE927" i="2" s="1"/>
  <c r="AA926" i="2"/>
  <c r="AE926" i="2" s="1"/>
  <c r="AA925" i="2"/>
  <c r="AE925" i="2" s="1"/>
  <c r="AA924" i="2"/>
  <c r="AE924" i="2" s="1"/>
  <c r="AA923" i="2"/>
  <c r="AE923" i="2" s="1"/>
  <c r="AA922" i="2"/>
  <c r="AE922" i="2" s="1"/>
  <c r="AA921" i="2"/>
  <c r="AE921" i="2" s="1"/>
  <c r="AA920" i="2"/>
  <c r="AE920" i="2" s="1"/>
  <c r="AA919" i="2"/>
  <c r="AE919" i="2" s="1"/>
  <c r="AA918" i="2"/>
  <c r="AE918" i="2" s="1"/>
  <c r="AA917" i="2"/>
  <c r="AE917" i="2" s="1"/>
  <c r="AA916" i="2"/>
  <c r="AE916" i="2" s="1"/>
  <c r="AA915" i="2"/>
  <c r="AE915" i="2" s="1"/>
  <c r="AA914" i="2"/>
  <c r="AE914" i="2" s="1"/>
  <c r="AA913" i="2"/>
  <c r="AE913" i="2" s="1"/>
  <c r="AA912" i="2"/>
  <c r="AE912" i="2" s="1"/>
  <c r="AA911" i="2"/>
  <c r="AE911" i="2" s="1"/>
  <c r="AA910" i="2"/>
  <c r="AE910" i="2" s="1"/>
  <c r="AA909" i="2"/>
  <c r="AE909" i="2" s="1"/>
  <c r="AA908" i="2"/>
  <c r="AE908" i="2" s="1"/>
  <c r="AA907" i="2"/>
  <c r="AE907" i="2" s="1"/>
  <c r="AA906" i="2"/>
  <c r="AE906" i="2" s="1"/>
  <c r="AA905" i="2"/>
  <c r="AE905" i="2" s="1"/>
  <c r="AA904" i="2"/>
  <c r="AE904" i="2" s="1"/>
  <c r="AA903" i="2"/>
  <c r="AE903" i="2" s="1"/>
  <c r="AA902" i="2"/>
  <c r="AE902" i="2" s="1"/>
  <c r="AA901" i="2"/>
  <c r="AE901" i="2" s="1"/>
  <c r="AA900" i="2"/>
  <c r="AE900" i="2" s="1"/>
  <c r="AA899" i="2"/>
  <c r="AE899" i="2" s="1"/>
  <c r="AA898" i="2"/>
  <c r="AE898" i="2" s="1"/>
  <c r="AA897" i="2"/>
  <c r="AE897" i="2" s="1"/>
  <c r="AA896" i="2"/>
  <c r="AE896" i="2" s="1"/>
  <c r="AA895" i="2"/>
  <c r="AE895" i="2" s="1"/>
  <c r="AA894" i="2"/>
  <c r="AE894" i="2" s="1"/>
  <c r="AA893" i="2"/>
  <c r="AE893" i="2" s="1"/>
  <c r="AA892" i="2"/>
  <c r="AE892" i="2" s="1"/>
  <c r="AA891" i="2"/>
  <c r="AE891" i="2" s="1"/>
  <c r="AA890" i="2"/>
  <c r="AE890" i="2" s="1"/>
  <c r="AA889" i="2"/>
  <c r="AE889" i="2" s="1"/>
  <c r="AA888" i="2"/>
  <c r="AE888" i="2" s="1"/>
  <c r="AA887" i="2"/>
  <c r="AE887" i="2" s="1"/>
  <c r="AA886" i="2"/>
  <c r="AE886" i="2" s="1"/>
  <c r="AA885" i="2"/>
  <c r="AE885" i="2" s="1"/>
  <c r="AA884" i="2"/>
  <c r="AE884" i="2" s="1"/>
  <c r="AA883" i="2"/>
  <c r="AE883" i="2" s="1"/>
  <c r="AA882" i="2"/>
  <c r="AE882" i="2" s="1"/>
  <c r="AA881" i="2"/>
  <c r="AE881" i="2" s="1"/>
  <c r="AA880" i="2"/>
  <c r="AE880" i="2" s="1"/>
  <c r="AA879" i="2"/>
  <c r="AE879" i="2" s="1"/>
  <c r="AA878" i="2"/>
  <c r="AE878" i="2" s="1"/>
  <c r="AA877" i="2"/>
  <c r="AE877" i="2" s="1"/>
  <c r="AA876" i="2"/>
  <c r="AE876" i="2" s="1"/>
  <c r="AA875" i="2"/>
  <c r="AE875" i="2" s="1"/>
  <c r="AA874" i="2"/>
  <c r="AE874" i="2" s="1"/>
  <c r="AA873" i="2"/>
  <c r="AE873" i="2" s="1"/>
  <c r="AA872" i="2"/>
  <c r="AE872" i="2" s="1"/>
  <c r="AA871" i="2"/>
  <c r="AE871" i="2" s="1"/>
  <c r="AA870" i="2"/>
  <c r="AE870" i="2" s="1"/>
  <c r="AA869" i="2"/>
  <c r="AE869" i="2" s="1"/>
  <c r="AA868" i="2"/>
  <c r="AE868" i="2" s="1"/>
  <c r="AA867" i="2"/>
  <c r="AE867" i="2" s="1"/>
  <c r="AA866" i="2"/>
  <c r="AE866" i="2" s="1"/>
  <c r="AA865" i="2"/>
  <c r="AE865" i="2" s="1"/>
  <c r="AA864" i="2"/>
  <c r="AE864" i="2" s="1"/>
  <c r="AA863" i="2"/>
  <c r="AE863" i="2" s="1"/>
  <c r="AA862" i="2"/>
  <c r="AE862" i="2" s="1"/>
  <c r="AA861" i="2"/>
  <c r="AE861" i="2" s="1"/>
  <c r="AA860" i="2"/>
  <c r="AE860" i="2" s="1"/>
  <c r="AA859" i="2"/>
  <c r="AE859" i="2" s="1"/>
  <c r="AA858" i="2"/>
  <c r="AE858" i="2" s="1"/>
  <c r="AA857" i="2"/>
  <c r="AE857" i="2" s="1"/>
  <c r="AA856" i="2"/>
  <c r="AE856" i="2" s="1"/>
  <c r="AA855" i="2"/>
  <c r="AE855" i="2" s="1"/>
  <c r="AA854" i="2"/>
  <c r="AE854" i="2" s="1"/>
  <c r="AA853" i="2"/>
  <c r="AE853" i="2" s="1"/>
  <c r="AA852" i="2"/>
  <c r="AE852" i="2" s="1"/>
  <c r="AA851" i="2"/>
  <c r="AE851" i="2" s="1"/>
  <c r="AA850" i="2"/>
  <c r="AE850" i="2" s="1"/>
  <c r="AA849" i="2"/>
  <c r="AE849" i="2" s="1"/>
  <c r="AA848" i="2"/>
  <c r="AE848" i="2" s="1"/>
  <c r="AA847" i="2"/>
  <c r="AE847" i="2" s="1"/>
  <c r="AA846" i="2"/>
  <c r="AE846" i="2" s="1"/>
  <c r="AA845" i="2"/>
  <c r="AE845" i="2" s="1"/>
  <c r="AA844" i="2"/>
  <c r="AE844" i="2" s="1"/>
  <c r="AA843" i="2"/>
  <c r="AE843" i="2" s="1"/>
  <c r="AA842" i="2"/>
  <c r="AE842" i="2" s="1"/>
  <c r="AA841" i="2"/>
  <c r="AE841" i="2" s="1"/>
  <c r="AA840" i="2"/>
  <c r="AE840" i="2" s="1"/>
  <c r="AA839" i="2"/>
  <c r="AE839" i="2" s="1"/>
  <c r="AA838" i="2"/>
  <c r="AE838" i="2" s="1"/>
  <c r="AA837" i="2"/>
  <c r="AE837" i="2" s="1"/>
  <c r="AA836" i="2"/>
  <c r="AE836" i="2" s="1"/>
  <c r="AA835" i="2"/>
  <c r="AE835" i="2" s="1"/>
  <c r="AA834" i="2"/>
  <c r="AE834" i="2" s="1"/>
  <c r="AA833" i="2"/>
  <c r="AE833" i="2" s="1"/>
  <c r="AA832" i="2"/>
  <c r="AE832" i="2" s="1"/>
  <c r="AA831" i="2"/>
  <c r="AE831" i="2" s="1"/>
  <c r="AA830" i="2"/>
  <c r="AE830" i="2" s="1"/>
  <c r="AA829" i="2"/>
  <c r="AE829" i="2" s="1"/>
  <c r="AA828" i="2"/>
  <c r="AE828" i="2" s="1"/>
  <c r="AA827" i="2"/>
  <c r="AE827" i="2" s="1"/>
  <c r="AA826" i="2"/>
  <c r="AE826" i="2" s="1"/>
  <c r="AA825" i="2"/>
  <c r="AE825" i="2" s="1"/>
  <c r="AA824" i="2"/>
  <c r="AE824" i="2" s="1"/>
  <c r="AA823" i="2"/>
  <c r="AE823" i="2" s="1"/>
  <c r="AA822" i="2"/>
  <c r="AE822" i="2" s="1"/>
  <c r="AA821" i="2"/>
  <c r="AE821" i="2" s="1"/>
  <c r="AA820" i="2"/>
  <c r="AE820" i="2" s="1"/>
  <c r="AA819" i="2"/>
  <c r="AE819" i="2" s="1"/>
  <c r="AA818" i="2"/>
  <c r="AE818" i="2" s="1"/>
  <c r="AA817" i="2"/>
  <c r="AE817" i="2" s="1"/>
  <c r="AA816" i="2"/>
  <c r="AE816" i="2" s="1"/>
  <c r="AA815" i="2"/>
  <c r="AE815" i="2" s="1"/>
  <c r="AA814" i="2"/>
  <c r="AE814" i="2" s="1"/>
  <c r="AA813" i="2"/>
  <c r="AE813" i="2" s="1"/>
  <c r="AA812" i="2"/>
  <c r="AE812" i="2" s="1"/>
  <c r="AA811" i="2"/>
  <c r="AE811" i="2" s="1"/>
  <c r="AA810" i="2"/>
  <c r="AE810" i="2" s="1"/>
  <c r="AA809" i="2"/>
  <c r="AE809" i="2" s="1"/>
  <c r="AA808" i="2"/>
  <c r="AE808" i="2" s="1"/>
  <c r="AA807" i="2"/>
  <c r="AE807" i="2" s="1"/>
  <c r="AA806" i="2"/>
  <c r="AE806" i="2" s="1"/>
  <c r="AA805" i="2"/>
  <c r="AE805" i="2" s="1"/>
  <c r="AA804" i="2"/>
  <c r="AE804" i="2" s="1"/>
  <c r="AA803" i="2"/>
  <c r="AE803" i="2" s="1"/>
  <c r="AA802" i="2"/>
  <c r="AE802" i="2" s="1"/>
  <c r="AA801" i="2"/>
  <c r="AE801" i="2" s="1"/>
  <c r="AA800" i="2"/>
  <c r="AE800" i="2" s="1"/>
  <c r="AA799" i="2"/>
  <c r="AE799" i="2" s="1"/>
  <c r="AA798" i="2"/>
  <c r="AE798" i="2" s="1"/>
  <c r="AA797" i="2"/>
  <c r="AE797" i="2" s="1"/>
  <c r="AA796" i="2"/>
  <c r="AE796" i="2" s="1"/>
  <c r="AA795" i="2"/>
  <c r="AE795" i="2" s="1"/>
  <c r="AA794" i="2"/>
  <c r="AE794" i="2" s="1"/>
  <c r="AA793" i="2"/>
  <c r="AE793" i="2" s="1"/>
  <c r="AA792" i="2"/>
  <c r="AE792" i="2" s="1"/>
  <c r="AA791" i="2"/>
  <c r="AE791" i="2" s="1"/>
  <c r="AA790" i="2"/>
  <c r="AE790" i="2" s="1"/>
  <c r="AA789" i="2"/>
  <c r="AE789" i="2" s="1"/>
  <c r="AA788" i="2"/>
  <c r="AE788" i="2" s="1"/>
  <c r="AA787" i="2"/>
  <c r="AE787" i="2" s="1"/>
  <c r="AA786" i="2"/>
  <c r="AE786" i="2" s="1"/>
  <c r="AA785" i="2"/>
  <c r="AE785" i="2" s="1"/>
  <c r="AA784" i="2"/>
  <c r="AE784" i="2" s="1"/>
  <c r="AA783" i="2"/>
  <c r="AE783" i="2" s="1"/>
  <c r="AA782" i="2"/>
  <c r="AE782" i="2" s="1"/>
  <c r="AA781" i="2"/>
  <c r="AE781" i="2" s="1"/>
  <c r="AA780" i="2"/>
  <c r="AE780" i="2" s="1"/>
  <c r="AA779" i="2"/>
  <c r="AE779" i="2" s="1"/>
  <c r="AA778" i="2"/>
  <c r="AE778" i="2" s="1"/>
  <c r="AA777" i="2"/>
  <c r="AE777" i="2" s="1"/>
  <c r="AA776" i="2"/>
  <c r="AE776" i="2" s="1"/>
  <c r="AA775" i="2"/>
  <c r="AE775" i="2" s="1"/>
  <c r="AA774" i="2"/>
  <c r="AE774" i="2" s="1"/>
  <c r="AA773" i="2"/>
  <c r="AE773" i="2" s="1"/>
  <c r="AA772" i="2"/>
  <c r="AE772" i="2" s="1"/>
  <c r="AA771" i="2"/>
  <c r="AE771" i="2" s="1"/>
  <c r="AA770" i="2"/>
  <c r="AE770" i="2" s="1"/>
  <c r="AA769" i="2"/>
  <c r="AE769" i="2" s="1"/>
  <c r="AA768" i="2"/>
  <c r="AE768" i="2" s="1"/>
  <c r="AA767" i="2"/>
  <c r="AE767" i="2" s="1"/>
  <c r="AA766" i="2"/>
  <c r="AE766" i="2" s="1"/>
  <c r="AA765" i="2"/>
  <c r="AE765" i="2" s="1"/>
  <c r="AA764" i="2"/>
  <c r="AE764" i="2" s="1"/>
  <c r="AA763" i="2"/>
  <c r="AE763" i="2" s="1"/>
  <c r="AA762" i="2"/>
  <c r="AE762" i="2" s="1"/>
  <c r="AA761" i="2"/>
  <c r="AE761" i="2" s="1"/>
  <c r="AA760" i="2"/>
  <c r="AE760" i="2" s="1"/>
  <c r="AA759" i="2"/>
  <c r="AE759" i="2" s="1"/>
  <c r="AA758" i="2"/>
  <c r="AE758" i="2" s="1"/>
  <c r="AA757" i="2"/>
  <c r="AE757" i="2" s="1"/>
  <c r="AA756" i="2"/>
  <c r="AE756" i="2" s="1"/>
  <c r="AA755" i="2"/>
  <c r="AE755" i="2" s="1"/>
  <c r="AA754" i="2"/>
  <c r="AE754" i="2" s="1"/>
  <c r="AA753" i="2"/>
  <c r="AE753" i="2" s="1"/>
  <c r="AA752" i="2"/>
  <c r="AE752" i="2" s="1"/>
  <c r="AA751" i="2"/>
  <c r="AE751" i="2" s="1"/>
  <c r="AA750" i="2"/>
  <c r="AE750" i="2" s="1"/>
  <c r="AA749" i="2"/>
  <c r="AE749" i="2" s="1"/>
  <c r="AA748" i="2"/>
  <c r="AE748" i="2" s="1"/>
  <c r="AA747" i="2"/>
  <c r="AE747" i="2" s="1"/>
  <c r="AA746" i="2"/>
  <c r="AE746" i="2" s="1"/>
  <c r="AA745" i="2"/>
  <c r="AE745" i="2" s="1"/>
  <c r="AA744" i="2"/>
  <c r="AE744" i="2" s="1"/>
  <c r="AA743" i="2"/>
  <c r="AE743" i="2" s="1"/>
  <c r="AA742" i="2"/>
  <c r="AE742" i="2" s="1"/>
  <c r="AA741" i="2"/>
  <c r="AE741" i="2" s="1"/>
  <c r="AA740" i="2"/>
  <c r="AE740" i="2" s="1"/>
  <c r="AA739" i="2"/>
  <c r="AE739" i="2" s="1"/>
  <c r="AA738" i="2"/>
  <c r="AE738" i="2" s="1"/>
  <c r="AA737" i="2"/>
  <c r="AE737" i="2" s="1"/>
  <c r="AA736" i="2"/>
  <c r="AE736" i="2" s="1"/>
  <c r="AA735" i="2"/>
  <c r="AE735" i="2" s="1"/>
  <c r="AA734" i="2"/>
  <c r="AE734" i="2" s="1"/>
  <c r="AA733" i="2"/>
  <c r="AE733" i="2" s="1"/>
  <c r="AA732" i="2"/>
  <c r="AE732" i="2" s="1"/>
  <c r="AA731" i="2"/>
  <c r="AE731" i="2" s="1"/>
  <c r="AA730" i="2"/>
  <c r="AE730" i="2" s="1"/>
  <c r="AA729" i="2"/>
  <c r="AE729" i="2" s="1"/>
  <c r="AA728" i="2"/>
  <c r="AE728" i="2" s="1"/>
  <c r="AA727" i="2"/>
  <c r="AE727" i="2" s="1"/>
  <c r="AA726" i="2"/>
  <c r="AE726" i="2" s="1"/>
  <c r="AA725" i="2"/>
  <c r="AE725" i="2" s="1"/>
  <c r="AA724" i="2"/>
  <c r="AE724" i="2" s="1"/>
  <c r="AA723" i="2"/>
  <c r="AE723" i="2" s="1"/>
  <c r="AA722" i="2"/>
  <c r="AE722" i="2" s="1"/>
  <c r="AA721" i="2"/>
  <c r="AE721" i="2" s="1"/>
  <c r="AA720" i="2"/>
  <c r="AE720" i="2" s="1"/>
  <c r="AA719" i="2"/>
  <c r="AE719" i="2" s="1"/>
  <c r="AA718" i="2"/>
  <c r="AE718" i="2" s="1"/>
  <c r="AA717" i="2"/>
  <c r="AE717" i="2" s="1"/>
  <c r="AA716" i="2"/>
  <c r="AE716" i="2" s="1"/>
  <c r="AA715" i="2"/>
  <c r="AE715" i="2" s="1"/>
  <c r="AA714" i="2"/>
  <c r="AE714" i="2" s="1"/>
  <c r="AA713" i="2"/>
  <c r="AE713" i="2" s="1"/>
  <c r="AA712" i="2"/>
  <c r="AE712" i="2" s="1"/>
  <c r="AA711" i="2"/>
  <c r="AE711" i="2" s="1"/>
  <c r="AA710" i="2"/>
  <c r="AE710" i="2" s="1"/>
  <c r="AA709" i="2"/>
  <c r="AE709" i="2" s="1"/>
  <c r="AA708" i="2"/>
  <c r="AE708" i="2" s="1"/>
  <c r="AA707" i="2"/>
  <c r="AE707" i="2" s="1"/>
  <c r="AA706" i="2"/>
  <c r="AE706" i="2" s="1"/>
  <c r="AA705" i="2"/>
  <c r="AE705" i="2" s="1"/>
  <c r="AA704" i="2"/>
  <c r="AE704" i="2" s="1"/>
  <c r="AA703" i="2"/>
  <c r="AE703" i="2" s="1"/>
  <c r="AA702" i="2"/>
  <c r="AE702" i="2" s="1"/>
  <c r="AA701" i="2"/>
  <c r="AE701" i="2" s="1"/>
  <c r="AA700" i="2"/>
  <c r="AE700" i="2" s="1"/>
  <c r="AA699" i="2"/>
  <c r="AE699" i="2" s="1"/>
  <c r="AA698" i="2"/>
  <c r="AE698" i="2" s="1"/>
  <c r="AA697" i="2"/>
  <c r="AE697" i="2" s="1"/>
  <c r="AA696" i="2"/>
  <c r="AE696" i="2" s="1"/>
  <c r="AA695" i="2"/>
  <c r="AE695" i="2" s="1"/>
  <c r="AA694" i="2"/>
  <c r="AE694" i="2" s="1"/>
  <c r="AA693" i="2"/>
  <c r="AE693" i="2" s="1"/>
  <c r="AA692" i="2"/>
  <c r="AE692" i="2" s="1"/>
  <c r="AA691" i="2"/>
  <c r="AE691" i="2" s="1"/>
  <c r="AA690" i="2"/>
  <c r="AE690" i="2" s="1"/>
  <c r="AA689" i="2"/>
  <c r="AE689" i="2" s="1"/>
  <c r="AA688" i="2"/>
  <c r="AE688" i="2" s="1"/>
  <c r="AA687" i="2"/>
  <c r="AE687" i="2" s="1"/>
  <c r="AA686" i="2"/>
  <c r="AE686" i="2" s="1"/>
  <c r="AA685" i="2"/>
  <c r="AE685" i="2" s="1"/>
  <c r="AA684" i="2"/>
  <c r="AE684" i="2" s="1"/>
  <c r="AA683" i="2"/>
  <c r="AE683" i="2" s="1"/>
  <c r="AA682" i="2"/>
  <c r="AE682" i="2" s="1"/>
  <c r="AA681" i="2"/>
  <c r="AE681" i="2" s="1"/>
  <c r="AA680" i="2"/>
  <c r="AE680" i="2" s="1"/>
  <c r="AA679" i="2"/>
  <c r="AE679" i="2" s="1"/>
  <c r="AA678" i="2"/>
  <c r="AE678" i="2" s="1"/>
  <c r="AA677" i="2"/>
  <c r="AE677" i="2" s="1"/>
  <c r="AA676" i="2"/>
  <c r="AE676" i="2" s="1"/>
  <c r="AA675" i="2"/>
  <c r="AE675" i="2" s="1"/>
  <c r="AA674" i="2"/>
  <c r="AE674" i="2" s="1"/>
  <c r="AA673" i="2"/>
  <c r="AE673" i="2" s="1"/>
  <c r="AA672" i="2"/>
  <c r="AE672" i="2" s="1"/>
  <c r="AA671" i="2"/>
  <c r="AE671" i="2" s="1"/>
  <c r="AA670" i="2"/>
  <c r="AE670" i="2" s="1"/>
  <c r="AA669" i="2"/>
  <c r="AE669" i="2" s="1"/>
  <c r="AA668" i="2"/>
  <c r="AE668" i="2" s="1"/>
  <c r="AA667" i="2"/>
  <c r="AE667" i="2" s="1"/>
  <c r="AA666" i="2"/>
  <c r="AE666" i="2" s="1"/>
  <c r="AA665" i="2"/>
  <c r="AE665" i="2" s="1"/>
  <c r="AA664" i="2"/>
  <c r="AE664" i="2" s="1"/>
  <c r="AA663" i="2"/>
  <c r="AE663" i="2" s="1"/>
  <c r="AA662" i="2"/>
  <c r="AE662" i="2" s="1"/>
  <c r="AA661" i="2"/>
  <c r="AE661" i="2" s="1"/>
  <c r="AA660" i="2"/>
  <c r="AE660" i="2" s="1"/>
  <c r="AA659" i="2"/>
  <c r="AE659" i="2" s="1"/>
  <c r="AA658" i="2"/>
  <c r="AE658" i="2" s="1"/>
  <c r="AA657" i="2"/>
  <c r="AE657" i="2" s="1"/>
  <c r="AA656" i="2"/>
  <c r="AE656" i="2" s="1"/>
  <c r="AA655" i="2"/>
  <c r="AE655" i="2" s="1"/>
  <c r="AA654" i="2"/>
  <c r="AE654" i="2" s="1"/>
  <c r="AA653" i="2"/>
  <c r="AE653" i="2" s="1"/>
  <c r="AA652" i="2"/>
  <c r="AE652" i="2" s="1"/>
  <c r="AA651" i="2"/>
  <c r="AE651" i="2" s="1"/>
  <c r="AA650" i="2"/>
  <c r="AE650" i="2" s="1"/>
  <c r="AA649" i="2"/>
  <c r="AE649" i="2" s="1"/>
  <c r="AA648" i="2"/>
  <c r="AE648" i="2" s="1"/>
  <c r="AA647" i="2"/>
  <c r="AE647" i="2" s="1"/>
  <c r="AA646" i="2"/>
  <c r="AE646" i="2" s="1"/>
  <c r="AA645" i="2"/>
  <c r="AE645" i="2" s="1"/>
  <c r="AA644" i="2"/>
  <c r="AE644" i="2" s="1"/>
  <c r="AA643" i="2"/>
  <c r="AE643" i="2" s="1"/>
  <c r="AA642" i="2"/>
  <c r="AE642" i="2" s="1"/>
  <c r="AA641" i="2"/>
  <c r="AE641" i="2" s="1"/>
  <c r="AA640" i="2"/>
  <c r="AE640" i="2" s="1"/>
  <c r="AA639" i="2"/>
  <c r="AE639" i="2" s="1"/>
  <c r="AA638" i="2"/>
  <c r="AE638" i="2" s="1"/>
  <c r="AA637" i="2"/>
  <c r="AE637" i="2" s="1"/>
  <c r="AA636" i="2"/>
  <c r="AE636" i="2" s="1"/>
  <c r="AA635" i="2"/>
  <c r="AE635" i="2" s="1"/>
  <c r="AA634" i="2"/>
  <c r="AE634" i="2" s="1"/>
  <c r="AA633" i="2"/>
  <c r="AE633" i="2" s="1"/>
  <c r="AA632" i="2"/>
  <c r="AE632" i="2" s="1"/>
  <c r="AA631" i="2"/>
  <c r="AE631" i="2" s="1"/>
  <c r="AA630" i="2"/>
  <c r="AE630" i="2" s="1"/>
  <c r="AA629" i="2"/>
  <c r="AE629" i="2" s="1"/>
  <c r="AA628" i="2"/>
  <c r="AE628" i="2" s="1"/>
  <c r="AA627" i="2"/>
  <c r="AE627" i="2" s="1"/>
  <c r="AA626" i="2"/>
  <c r="AE626" i="2" s="1"/>
  <c r="AA625" i="2"/>
  <c r="AE625" i="2" s="1"/>
  <c r="AA624" i="2"/>
  <c r="AE624" i="2" s="1"/>
  <c r="AA623" i="2"/>
  <c r="AE623" i="2" s="1"/>
  <c r="AA622" i="2"/>
  <c r="AE622" i="2" s="1"/>
  <c r="AA621" i="2"/>
  <c r="AE621" i="2" s="1"/>
  <c r="AA620" i="2"/>
  <c r="AE620" i="2" s="1"/>
  <c r="AA619" i="2"/>
  <c r="AE619" i="2" s="1"/>
  <c r="AA618" i="2"/>
  <c r="AE618" i="2" s="1"/>
  <c r="AA617" i="2"/>
  <c r="AE617" i="2" s="1"/>
  <c r="AA616" i="2"/>
  <c r="AE616" i="2" s="1"/>
  <c r="AA615" i="2"/>
  <c r="AE615" i="2" s="1"/>
  <c r="AA614" i="2"/>
  <c r="AE614" i="2" s="1"/>
  <c r="AA613" i="2"/>
  <c r="AE613" i="2" s="1"/>
  <c r="AA612" i="2"/>
  <c r="AE612" i="2" s="1"/>
  <c r="AA611" i="2"/>
  <c r="AE611" i="2" s="1"/>
  <c r="AA610" i="2"/>
  <c r="AE610" i="2" s="1"/>
  <c r="AA609" i="2"/>
  <c r="AE609" i="2" s="1"/>
  <c r="AA608" i="2"/>
  <c r="AE608" i="2" s="1"/>
  <c r="AA607" i="2"/>
  <c r="AE607" i="2" s="1"/>
  <c r="AA606" i="2"/>
  <c r="AE606" i="2" s="1"/>
  <c r="AA605" i="2"/>
  <c r="AE605" i="2" s="1"/>
  <c r="AA604" i="2"/>
  <c r="AE604" i="2" s="1"/>
  <c r="AA603" i="2"/>
  <c r="AE603" i="2" s="1"/>
  <c r="AA602" i="2"/>
  <c r="AE602" i="2" s="1"/>
  <c r="AA601" i="2"/>
  <c r="AE601" i="2" s="1"/>
  <c r="AA600" i="2"/>
  <c r="AE600" i="2" s="1"/>
  <c r="AA599" i="2"/>
  <c r="AE599" i="2" s="1"/>
  <c r="AA598" i="2"/>
  <c r="AE598" i="2" s="1"/>
  <c r="AA597" i="2"/>
  <c r="AE597" i="2" s="1"/>
  <c r="AA596" i="2"/>
  <c r="AE596" i="2" s="1"/>
  <c r="AA595" i="2"/>
  <c r="AE595" i="2" s="1"/>
  <c r="AA594" i="2"/>
  <c r="AE594" i="2" s="1"/>
  <c r="AA593" i="2"/>
  <c r="AE593" i="2" s="1"/>
  <c r="AA592" i="2"/>
  <c r="AE592" i="2" s="1"/>
  <c r="AA591" i="2"/>
  <c r="AE591" i="2" s="1"/>
  <c r="AA590" i="2"/>
  <c r="AE590" i="2" s="1"/>
  <c r="AA589" i="2"/>
  <c r="AE589" i="2" s="1"/>
  <c r="AA588" i="2"/>
  <c r="AE588" i="2" s="1"/>
  <c r="AA587" i="2"/>
  <c r="AE587" i="2" s="1"/>
  <c r="AA586" i="2"/>
  <c r="AE586" i="2" s="1"/>
  <c r="AA585" i="2"/>
  <c r="AE585" i="2" s="1"/>
  <c r="AA584" i="2"/>
  <c r="AE584" i="2" s="1"/>
  <c r="AA583" i="2"/>
  <c r="AE583" i="2" s="1"/>
  <c r="AA582" i="2"/>
  <c r="AE582" i="2" s="1"/>
  <c r="AA581" i="2"/>
  <c r="AE581" i="2" s="1"/>
  <c r="AA580" i="2"/>
  <c r="AE580" i="2" s="1"/>
  <c r="AA579" i="2"/>
  <c r="AE579" i="2" s="1"/>
  <c r="AA578" i="2"/>
  <c r="AE578" i="2" s="1"/>
  <c r="AA577" i="2"/>
  <c r="AE577" i="2" s="1"/>
  <c r="AA576" i="2"/>
  <c r="AE576" i="2" s="1"/>
  <c r="AA575" i="2"/>
  <c r="AE575" i="2" s="1"/>
  <c r="AA574" i="2"/>
  <c r="AE574" i="2" s="1"/>
  <c r="AA573" i="2"/>
  <c r="AE573" i="2" s="1"/>
  <c r="AA572" i="2"/>
  <c r="AE572" i="2" s="1"/>
  <c r="AA571" i="2"/>
  <c r="AE571" i="2" s="1"/>
  <c r="AA570" i="2"/>
  <c r="AE570" i="2" s="1"/>
  <c r="AA569" i="2"/>
  <c r="AE569" i="2" s="1"/>
  <c r="AA568" i="2"/>
  <c r="AE568" i="2" s="1"/>
  <c r="AA567" i="2"/>
  <c r="AE567" i="2" s="1"/>
  <c r="AA566" i="2"/>
  <c r="AE566" i="2" s="1"/>
  <c r="AA565" i="2"/>
  <c r="AE565" i="2" s="1"/>
  <c r="AA564" i="2"/>
  <c r="AE564" i="2" s="1"/>
  <c r="AA563" i="2"/>
  <c r="AE563" i="2" s="1"/>
  <c r="AA562" i="2"/>
  <c r="AE562" i="2" s="1"/>
  <c r="AA561" i="2"/>
  <c r="AE561" i="2" s="1"/>
  <c r="AA560" i="2"/>
  <c r="AE560" i="2" s="1"/>
  <c r="AA559" i="2"/>
  <c r="AE559" i="2" s="1"/>
  <c r="AA558" i="2"/>
  <c r="AE558" i="2" s="1"/>
  <c r="AA557" i="2"/>
  <c r="AE557" i="2" s="1"/>
  <c r="AA556" i="2"/>
  <c r="AE556" i="2" s="1"/>
  <c r="AA555" i="2"/>
  <c r="AE555" i="2" s="1"/>
  <c r="AA554" i="2"/>
  <c r="AE554" i="2" s="1"/>
  <c r="AA553" i="2"/>
  <c r="AE553" i="2" s="1"/>
  <c r="AA552" i="2"/>
  <c r="AE552" i="2" s="1"/>
  <c r="AA551" i="2"/>
  <c r="AE551" i="2" s="1"/>
  <c r="AA550" i="2"/>
  <c r="AE550" i="2" s="1"/>
  <c r="AA549" i="2"/>
  <c r="AE549" i="2" s="1"/>
  <c r="AA548" i="2"/>
  <c r="AE548" i="2" s="1"/>
  <c r="AA547" i="2"/>
  <c r="AE547" i="2" s="1"/>
  <c r="AA546" i="2"/>
  <c r="AE546" i="2" s="1"/>
  <c r="AA545" i="2"/>
  <c r="AE545" i="2" s="1"/>
  <c r="AA544" i="2"/>
  <c r="AE544" i="2" s="1"/>
  <c r="AA543" i="2"/>
  <c r="AE543" i="2" s="1"/>
  <c r="AA542" i="2"/>
  <c r="AE542" i="2" s="1"/>
  <c r="AA541" i="2"/>
  <c r="AE541" i="2" s="1"/>
  <c r="AA540" i="2"/>
  <c r="AE540" i="2" s="1"/>
  <c r="AA539" i="2"/>
  <c r="AE539" i="2" s="1"/>
  <c r="AA538" i="2"/>
  <c r="AE538" i="2" s="1"/>
  <c r="AA537" i="2"/>
  <c r="AE537" i="2" s="1"/>
  <c r="AA536" i="2"/>
  <c r="AE536" i="2" s="1"/>
  <c r="AA535" i="2"/>
  <c r="AE535" i="2" s="1"/>
  <c r="AA534" i="2"/>
  <c r="AE534" i="2" s="1"/>
  <c r="AA533" i="2"/>
  <c r="AE533" i="2" s="1"/>
  <c r="AA532" i="2"/>
  <c r="AE532" i="2" s="1"/>
  <c r="AA531" i="2"/>
  <c r="AE531" i="2" s="1"/>
  <c r="AA530" i="2"/>
  <c r="AE530" i="2" s="1"/>
  <c r="AA529" i="2"/>
  <c r="AE529" i="2" s="1"/>
  <c r="AA528" i="2"/>
  <c r="AE528" i="2" s="1"/>
  <c r="AA527" i="2"/>
  <c r="AE527" i="2" s="1"/>
  <c r="AA526" i="2"/>
  <c r="AE526" i="2" s="1"/>
  <c r="AA525" i="2"/>
  <c r="AE525" i="2" s="1"/>
  <c r="AA524" i="2"/>
  <c r="AE524" i="2" s="1"/>
  <c r="AA523" i="2"/>
  <c r="AE523" i="2" s="1"/>
  <c r="AA522" i="2"/>
  <c r="AE522" i="2" s="1"/>
  <c r="AA521" i="2"/>
  <c r="AE521" i="2" s="1"/>
  <c r="AA520" i="2"/>
  <c r="AE520" i="2" s="1"/>
  <c r="AA519" i="2"/>
  <c r="AE519" i="2" s="1"/>
  <c r="AA518" i="2"/>
  <c r="AE518" i="2" s="1"/>
  <c r="AA517" i="2"/>
  <c r="AE517" i="2" s="1"/>
  <c r="AA516" i="2"/>
  <c r="AE516" i="2" s="1"/>
  <c r="AA515" i="2"/>
  <c r="AE515" i="2" s="1"/>
  <c r="AA514" i="2"/>
  <c r="AE514" i="2" s="1"/>
  <c r="AA513" i="2"/>
  <c r="AE513" i="2" s="1"/>
  <c r="AA512" i="2"/>
  <c r="AE512" i="2" s="1"/>
  <c r="AA511" i="2"/>
  <c r="AE511" i="2" s="1"/>
  <c r="AA510" i="2"/>
  <c r="AE510" i="2" s="1"/>
  <c r="AA509" i="2"/>
  <c r="AE509" i="2" s="1"/>
  <c r="AA508" i="2"/>
  <c r="AE508" i="2" s="1"/>
  <c r="AA507" i="2"/>
  <c r="AE507" i="2" s="1"/>
  <c r="AA506" i="2"/>
  <c r="AE506" i="2" s="1"/>
  <c r="AA505" i="2"/>
  <c r="AE505" i="2" s="1"/>
  <c r="AA504" i="2"/>
  <c r="AE504" i="2" s="1"/>
  <c r="AA503" i="2"/>
  <c r="AE503" i="2" s="1"/>
  <c r="AA502" i="2"/>
  <c r="AE502" i="2" s="1"/>
  <c r="AA501" i="2"/>
  <c r="AE501" i="2" s="1"/>
  <c r="AA500" i="2"/>
  <c r="AE500" i="2" s="1"/>
  <c r="AA499" i="2"/>
  <c r="AE499" i="2" s="1"/>
  <c r="AA498" i="2"/>
  <c r="AE498" i="2" s="1"/>
  <c r="AA497" i="2"/>
  <c r="AE497" i="2" s="1"/>
  <c r="AA496" i="2"/>
  <c r="AE496" i="2" s="1"/>
  <c r="AA495" i="2"/>
  <c r="AE495" i="2" s="1"/>
  <c r="AA494" i="2"/>
  <c r="AE494" i="2" s="1"/>
  <c r="AA493" i="2"/>
  <c r="AE493" i="2" s="1"/>
  <c r="AA492" i="2"/>
  <c r="AE492" i="2" s="1"/>
  <c r="AA491" i="2"/>
  <c r="AE491" i="2" s="1"/>
  <c r="AA490" i="2"/>
  <c r="AE490" i="2" s="1"/>
  <c r="AA489" i="2"/>
  <c r="AE489" i="2" s="1"/>
  <c r="AA488" i="2"/>
  <c r="AE488" i="2" s="1"/>
  <c r="AA487" i="2"/>
  <c r="AE487" i="2" s="1"/>
  <c r="AA486" i="2"/>
  <c r="AE486" i="2" s="1"/>
  <c r="AA485" i="2"/>
  <c r="AE485" i="2" s="1"/>
  <c r="AA484" i="2"/>
  <c r="AE484" i="2" s="1"/>
  <c r="AA483" i="2"/>
  <c r="AE483" i="2" s="1"/>
  <c r="AA482" i="2"/>
  <c r="AE482" i="2" s="1"/>
  <c r="AA481" i="2"/>
  <c r="AE481" i="2" s="1"/>
  <c r="AA480" i="2"/>
  <c r="AE480" i="2" s="1"/>
  <c r="AA479" i="2"/>
  <c r="AE479" i="2" s="1"/>
  <c r="AA478" i="2"/>
  <c r="AE478" i="2" s="1"/>
  <c r="AA477" i="2"/>
  <c r="AE477" i="2" s="1"/>
  <c r="AA476" i="2"/>
  <c r="AE476" i="2" s="1"/>
  <c r="AA475" i="2"/>
  <c r="AE475" i="2" s="1"/>
  <c r="AA474" i="2"/>
  <c r="AE474" i="2" s="1"/>
  <c r="AA473" i="2"/>
  <c r="AE473" i="2" s="1"/>
  <c r="AA472" i="2"/>
  <c r="AE472" i="2" s="1"/>
  <c r="AA471" i="2"/>
  <c r="AE471" i="2" s="1"/>
  <c r="AA470" i="2"/>
  <c r="AE470" i="2" s="1"/>
  <c r="AA469" i="2"/>
  <c r="AE469" i="2" s="1"/>
  <c r="AA468" i="2"/>
  <c r="AE468" i="2" s="1"/>
  <c r="AA467" i="2"/>
  <c r="AE467" i="2" s="1"/>
  <c r="AA466" i="2"/>
  <c r="AE466" i="2" s="1"/>
  <c r="AA465" i="2"/>
  <c r="AE465" i="2" s="1"/>
  <c r="AA464" i="2"/>
  <c r="AE464" i="2" s="1"/>
  <c r="AA463" i="2"/>
  <c r="AE463" i="2" s="1"/>
  <c r="AA462" i="2"/>
  <c r="AE462" i="2" s="1"/>
  <c r="AA461" i="2"/>
  <c r="AE461" i="2" s="1"/>
  <c r="AA460" i="2"/>
  <c r="AE460" i="2" s="1"/>
  <c r="AA459" i="2"/>
  <c r="AE459" i="2" s="1"/>
  <c r="AA458" i="2"/>
  <c r="AE458" i="2" s="1"/>
  <c r="AA457" i="2"/>
  <c r="AE457" i="2" s="1"/>
  <c r="AA456" i="2"/>
  <c r="AE456" i="2" s="1"/>
  <c r="AA455" i="2"/>
  <c r="AE455" i="2" s="1"/>
  <c r="AA454" i="2"/>
  <c r="AE454" i="2" s="1"/>
  <c r="AA453" i="2"/>
  <c r="AE453" i="2" s="1"/>
  <c r="AA452" i="2"/>
  <c r="AE452" i="2" s="1"/>
  <c r="AA451" i="2"/>
  <c r="AE451" i="2" s="1"/>
  <c r="AA450" i="2"/>
  <c r="AE450" i="2" s="1"/>
  <c r="AA449" i="2"/>
  <c r="AE449" i="2" s="1"/>
  <c r="AA448" i="2"/>
  <c r="AE448" i="2" s="1"/>
  <c r="AA447" i="2"/>
  <c r="AE447" i="2" s="1"/>
  <c r="AA446" i="2"/>
  <c r="AE446" i="2" s="1"/>
  <c r="AA445" i="2"/>
  <c r="AE445" i="2" s="1"/>
  <c r="AA444" i="2"/>
  <c r="AE444" i="2" s="1"/>
  <c r="AA443" i="2"/>
  <c r="AE443" i="2" s="1"/>
  <c r="AA442" i="2"/>
  <c r="AE442" i="2" s="1"/>
  <c r="AA441" i="2"/>
  <c r="AE441" i="2" s="1"/>
  <c r="AA440" i="2"/>
  <c r="AE440" i="2" s="1"/>
  <c r="AA439" i="2"/>
  <c r="AE439" i="2" s="1"/>
  <c r="AA438" i="2"/>
  <c r="AE438" i="2" s="1"/>
  <c r="AA437" i="2"/>
  <c r="AE437" i="2" s="1"/>
  <c r="AA436" i="2"/>
  <c r="AE436" i="2" s="1"/>
  <c r="AA435" i="2"/>
  <c r="AE435" i="2" s="1"/>
  <c r="AA434" i="2"/>
  <c r="AE434" i="2" s="1"/>
  <c r="AA433" i="2"/>
  <c r="AE433" i="2" s="1"/>
  <c r="AA432" i="2"/>
  <c r="AE432" i="2" s="1"/>
  <c r="AA431" i="2"/>
  <c r="AE431" i="2" s="1"/>
  <c r="AA430" i="2"/>
  <c r="AE430" i="2" s="1"/>
  <c r="AA429" i="2"/>
  <c r="AE429" i="2" s="1"/>
  <c r="AA428" i="2"/>
  <c r="AE428" i="2" s="1"/>
  <c r="AA427" i="2"/>
  <c r="AE427" i="2" s="1"/>
  <c r="AA426" i="2"/>
  <c r="AE426" i="2" s="1"/>
  <c r="AA425" i="2"/>
  <c r="AE425" i="2" s="1"/>
  <c r="AA424" i="2"/>
  <c r="AE424" i="2" s="1"/>
  <c r="AA423" i="2"/>
  <c r="AE423" i="2" s="1"/>
  <c r="AA422" i="2"/>
  <c r="AE422" i="2" s="1"/>
  <c r="AA421" i="2"/>
  <c r="AE421" i="2" s="1"/>
  <c r="AA420" i="2"/>
  <c r="AE420" i="2" s="1"/>
  <c r="AA419" i="2"/>
  <c r="AE419" i="2" s="1"/>
  <c r="AA418" i="2"/>
  <c r="AE418" i="2" s="1"/>
  <c r="AA417" i="2"/>
  <c r="AE417" i="2" s="1"/>
  <c r="AA416" i="2"/>
  <c r="AE416" i="2" s="1"/>
  <c r="AA415" i="2"/>
  <c r="AE415" i="2" s="1"/>
  <c r="AA414" i="2"/>
  <c r="AE414" i="2" s="1"/>
  <c r="AA413" i="2"/>
  <c r="AE413" i="2" s="1"/>
  <c r="AA412" i="2"/>
  <c r="AE412" i="2" s="1"/>
  <c r="AA411" i="2"/>
  <c r="AE411" i="2" s="1"/>
  <c r="AA410" i="2"/>
  <c r="AE410" i="2" s="1"/>
  <c r="AA409" i="2"/>
  <c r="AE409" i="2" s="1"/>
  <c r="AA408" i="2"/>
  <c r="AE408" i="2" s="1"/>
  <c r="AA407" i="2"/>
  <c r="AE407" i="2" s="1"/>
  <c r="AA406" i="2"/>
  <c r="AE406" i="2" s="1"/>
  <c r="AA405" i="2"/>
  <c r="AE405" i="2" s="1"/>
  <c r="AA404" i="2"/>
  <c r="AE404" i="2" s="1"/>
  <c r="AA403" i="2"/>
  <c r="AE403" i="2" s="1"/>
  <c r="AA402" i="2"/>
  <c r="AE402" i="2" s="1"/>
  <c r="AA401" i="2"/>
  <c r="AE401" i="2" s="1"/>
  <c r="AA400" i="2"/>
  <c r="AE400" i="2" s="1"/>
  <c r="AA399" i="2"/>
  <c r="AE399" i="2" s="1"/>
  <c r="AA398" i="2"/>
  <c r="AE398" i="2" s="1"/>
  <c r="AA397" i="2"/>
  <c r="AE397" i="2" s="1"/>
  <c r="AA396" i="2"/>
  <c r="AE396" i="2" s="1"/>
  <c r="AA395" i="2"/>
  <c r="AE395" i="2" s="1"/>
  <c r="AA394" i="2"/>
  <c r="AE394" i="2" s="1"/>
  <c r="AA393" i="2"/>
  <c r="AE393" i="2" s="1"/>
  <c r="AA392" i="2"/>
  <c r="AE392" i="2" s="1"/>
  <c r="AA391" i="2"/>
  <c r="AE391" i="2" s="1"/>
  <c r="AA390" i="2"/>
  <c r="AE390" i="2" s="1"/>
  <c r="AA389" i="2"/>
  <c r="AE389" i="2" s="1"/>
  <c r="AA388" i="2"/>
  <c r="AE388" i="2" s="1"/>
  <c r="AA387" i="2"/>
  <c r="AE387" i="2" s="1"/>
  <c r="AA386" i="2"/>
  <c r="AE386" i="2" s="1"/>
  <c r="AA385" i="2"/>
  <c r="AE385" i="2" s="1"/>
  <c r="AA384" i="2"/>
  <c r="AE384" i="2" s="1"/>
  <c r="AA383" i="2"/>
  <c r="AE383" i="2" s="1"/>
  <c r="AA382" i="2"/>
  <c r="AE382" i="2" s="1"/>
  <c r="AA381" i="2"/>
  <c r="AE381" i="2" s="1"/>
  <c r="AA380" i="2"/>
  <c r="AE380" i="2" s="1"/>
  <c r="AA379" i="2"/>
  <c r="AE379" i="2" s="1"/>
  <c r="AA378" i="2"/>
  <c r="AE378" i="2" s="1"/>
  <c r="AA377" i="2"/>
  <c r="AE377" i="2" s="1"/>
  <c r="AA376" i="2"/>
  <c r="AE376" i="2" s="1"/>
  <c r="AA375" i="2"/>
  <c r="AE375" i="2" s="1"/>
  <c r="AA374" i="2"/>
  <c r="AE374" i="2" s="1"/>
  <c r="AA373" i="2"/>
  <c r="AE373" i="2" s="1"/>
  <c r="AA372" i="2"/>
  <c r="AE372" i="2" s="1"/>
  <c r="AA371" i="2"/>
  <c r="AE371" i="2" s="1"/>
  <c r="AA370" i="2"/>
  <c r="AE370" i="2" s="1"/>
  <c r="AA369" i="2"/>
  <c r="AE369" i="2" s="1"/>
  <c r="AA368" i="2"/>
  <c r="AE368" i="2" s="1"/>
  <c r="AA367" i="2"/>
  <c r="AE367" i="2" s="1"/>
  <c r="AA366" i="2"/>
  <c r="AE366" i="2" s="1"/>
  <c r="AA365" i="2"/>
  <c r="AE365" i="2" s="1"/>
  <c r="AA364" i="2"/>
  <c r="AE364" i="2" s="1"/>
  <c r="AA363" i="2"/>
  <c r="AE363" i="2" s="1"/>
  <c r="AA362" i="2"/>
  <c r="AE362" i="2" s="1"/>
  <c r="AA361" i="2"/>
  <c r="AE361" i="2" s="1"/>
  <c r="AA360" i="2"/>
  <c r="AE360" i="2" s="1"/>
  <c r="AA359" i="2"/>
  <c r="AE359" i="2" s="1"/>
  <c r="AA358" i="2"/>
  <c r="AE358" i="2" s="1"/>
  <c r="AA357" i="2"/>
  <c r="AE357" i="2" s="1"/>
  <c r="AA356" i="2"/>
  <c r="AE356" i="2" s="1"/>
  <c r="AA355" i="2"/>
  <c r="AE355" i="2" s="1"/>
  <c r="AA354" i="2"/>
  <c r="AE354" i="2" s="1"/>
  <c r="AA353" i="2"/>
  <c r="AE353" i="2" s="1"/>
  <c r="AA352" i="2"/>
  <c r="AE352" i="2" s="1"/>
  <c r="AA351" i="2"/>
  <c r="AE351" i="2" s="1"/>
  <c r="AA350" i="2"/>
  <c r="AE350" i="2" s="1"/>
  <c r="AA349" i="2"/>
  <c r="AE349" i="2" s="1"/>
  <c r="AA348" i="2"/>
  <c r="AE348" i="2" s="1"/>
  <c r="AA347" i="2"/>
  <c r="AE347" i="2" s="1"/>
  <c r="AA346" i="2"/>
  <c r="AE346" i="2" s="1"/>
  <c r="AA345" i="2"/>
  <c r="AE345" i="2" s="1"/>
  <c r="AA344" i="2"/>
  <c r="AE344" i="2" s="1"/>
  <c r="AA343" i="2"/>
  <c r="AE343" i="2" s="1"/>
  <c r="AA342" i="2"/>
  <c r="AE342" i="2" s="1"/>
  <c r="AA341" i="2"/>
  <c r="AE341" i="2" s="1"/>
  <c r="AA340" i="2"/>
  <c r="AE340" i="2" s="1"/>
  <c r="AA339" i="2"/>
  <c r="AE339" i="2" s="1"/>
  <c r="AA338" i="2"/>
  <c r="AE338" i="2" s="1"/>
  <c r="AA337" i="2"/>
  <c r="AE337" i="2" s="1"/>
  <c r="AA336" i="2"/>
  <c r="AE336" i="2" s="1"/>
  <c r="AA335" i="2"/>
  <c r="AE335" i="2" s="1"/>
  <c r="AA334" i="2"/>
  <c r="AE334" i="2" s="1"/>
  <c r="AA333" i="2"/>
  <c r="AE333" i="2" s="1"/>
  <c r="AA332" i="2"/>
  <c r="AE332" i="2" s="1"/>
  <c r="AA331" i="2"/>
  <c r="AE331" i="2" s="1"/>
  <c r="AA330" i="2"/>
  <c r="AE330" i="2" s="1"/>
  <c r="AA329" i="2"/>
  <c r="AE329" i="2" s="1"/>
  <c r="AA328" i="2"/>
  <c r="AE328" i="2" s="1"/>
  <c r="AA327" i="2"/>
  <c r="AE327" i="2" s="1"/>
  <c r="AA326" i="2"/>
  <c r="AE326" i="2" s="1"/>
  <c r="AA325" i="2"/>
  <c r="AE325" i="2" s="1"/>
  <c r="AA324" i="2"/>
  <c r="AE324" i="2" s="1"/>
  <c r="AA323" i="2"/>
  <c r="AE323" i="2" s="1"/>
  <c r="AA322" i="2"/>
  <c r="AE322" i="2" s="1"/>
  <c r="AA321" i="2"/>
  <c r="AE321" i="2" s="1"/>
  <c r="AA320" i="2"/>
  <c r="AE320" i="2" s="1"/>
  <c r="AA319" i="2"/>
  <c r="AE319" i="2" s="1"/>
  <c r="AA318" i="2"/>
  <c r="AE318" i="2" s="1"/>
  <c r="AA317" i="2"/>
  <c r="AE317" i="2" s="1"/>
  <c r="AA316" i="2"/>
  <c r="AE316" i="2" s="1"/>
  <c r="AA315" i="2"/>
  <c r="AE315" i="2" s="1"/>
  <c r="AA314" i="2"/>
  <c r="AE314" i="2" s="1"/>
  <c r="AA313" i="2"/>
  <c r="AE313" i="2" s="1"/>
  <c r="AA312" i="2"/>
  <c r="AE312" i="2" s="1"/>
  <c r="AA311" i="2"/>
  <c r="AE311" i="2" s="1"/>
  <c r="AA310" i="2"/>
  <c r="AE310" i="2" s="1"/>
  <c r="AA309" i="2"/>
  <c r="AE309" i="2" s="1"/>
  <c r="AA308" i="2"/>
  <c r="AE308" i="2" s="1"/>
  <c r="AA307" i="2"/>
  <c r="AE307" i="2" s="1"/>
  <c r="AA306" i="2"/>
  <c r="AE306" i="2" s="1"/>
  <c r="AA305" i="2"/>
  <c r="AE305" i="2" s="1"/>
  <c r="AA304" i="2"/>
  <c r="AE304" i="2" s="1"/>
  <c r="AA303" i="2"/>
  <c r="AE303" i="2" s="1"/>
  <c r="AA302" i="2"/>
  <c r="AE302" i="2" s="1"/>
  <c r="AA301" i="2"/>
  <c r="AE301" i="2" s="1"/>
  <c r="AA300" i="2"/>
  <c r="AE300" i="2" s="1"/>
  <c r="AA299" i="2"/>
  <c r="AE299" i="2" s="1"/>
  <c r="AA298" i="2"/>
  <c r="AE298" i="2" s="1"/>
  <c r="AA297" i="2"/>
  <c r="AE297" i="2" s="1"/>
  <c r="AA296" i="2"/>
  <c r="AE296" i="2" s="1"/>
  <c r="AA295" i="2"/>
  <c r="AE295" i="2" s="1"/>
  <c r="AA294" i="2"/>
  <c r="AE294" i="2" s="1"/>
  <c r="AA293" i="2"/>
  <c r="AE293" i="2" s="1"/>
  <c r="AA292" i="2"/>
  <c r="AE292" i="2" s="1"/>
  <c r="AA291" i="2"/>
  <c r="AE291" i="2" s="1"/>
  <c r="AA290" i="2"/>
  <c r="AE290" i="2" s="1"/>
  <c r="AA289" i="2"/>
  <c r="AE289" i="2" s="1"/>
  <c r="AA288" i="2"/>
  <c r="AE288" i="2" s="1"/>
  <c r="AA287" i="2"/>
  <c r="AE287" i="2" s="1"/>
  <c r="AA286" i="2"/>
  <c r="AE286" i="2" s="1"/>
  <c r="AA285" i="2"/>
  <c r="AE285" i="2" s="1"/>
  <c r="AA284" i="2"/>
  <c r="AE284" i="2" s="1"/>
  <c r="AA283" i="2"/>
  <c r="AE283" i="2" s="1"/>
  <c r="AA282" i="2"/>
  <c r="AE282" i="2" s="1"/>
  <c r="AA281" i="2"/>
  <c r="AE281" i="2" s="1"/>
  <c r="AA280" i="2"/>
  <c r="AE280" i="2" s="1"/>
  <c r="AA279" i="2"/>
  <c r="AE279" i="2" s="1"/>
  <c r="AA278" i="2"/>
  <c r="AE278" i="2" s="1"/>
  <c r="AA277" i="2"/>
  <c r="AE277" i="2" s="1"/>
  <c r="AA276" i="2"/>
  <c r="AE276" i="2" s="1"/>
  <c r="AA275" i="2"/>
  <c r="AE275" i="2" s="1"/>
  <c r="AA274" i="2"/>
  <c r="AE274" i="2" s="1"/>
  <c r="AA273" i="2"/>
  <c r="AE273" i="2" s="1"/>
  <c r="AA272" i="2"/>
  <c r="AE272" i="2" s="1"/>
  <c r="AA271" i="2"/>
  <c r="AE271" i="2" s="1"/>
  <c r="AA270" i="2"/>
  <c r="AE270" i="2" s="1"/>
  <c r="AA269" i="2"/>
  <c r="AE269" i="2" s="1"/>
  <c r="AA268" i="2"/>
  <c r="AE268" i="2" s="1"/>
  <c r="AA267" i="2"/>
  <c r="AE267" i="2" s="1"/>
  <c r="AA266" i="2"/>
  <c r="AE266" i="2" s="1"/>
  <c r="AA265" i="2"/>
  <c r="AE265" i="2" s="1"/>
  <c r="AA264" i="2"/>
  <c r="AE264" i="2" s="1"/>
  <c r="AA263" i="2"/>
  <c r="AE263" i="2" s="1"/>
  <c r="AA262" i="2"/>
  <c r="AE262" i="2" s="1"/>
  <c r="AA261" i="2"/>
  <c r="AE261" i="2" s="1"/>
  <c r="AA260" i="2"/>
  <c r="AE260" i="2" s="1"/>
  <c r="AA259" i="2"/>
  <c r="AE259" i="2" s="1"/>
  <c r="AA258" i="2"/>
  <c r="AE258" i="2" s="1"/>
  <c r="AA257" i="2"/>
  <c r="AE257" i="2" s="1"/>
  <c r="AA256" i="2"/>
  <c r="AE256" i="2" s="1"/>
  <c r="AA255" i="2"/>
  <c r="AE255" i="2" s="1"/>
  <c r="AA254" i="2"/>
  <c r="AE254" i="2" s="1"/>
  <c r="AA253" i="2"/>
  <c r="AE253" i="2" s="1"/>
  <c r="AA252" i="2"/>
  <c r="AE252" i="2" s="1"/>
  <c r="AA251" i="2"/>
  <c r="AE251" i="2" s="1"/>
  <c r="AA250" i="2"/>
  <c r="AE250" i="2" s="1"/>
  <c r="AA249" i="2"/>
  <c r="AE249" i="2" s="1"/>
  <c r="AA248" i="2"/>
  <c r="AE248" i="2" s="1"/>
  <c r="AA247" i="2"/>
  <c r="AE247" i="2" s="1"/>
  <c r="AA246" i="2"/>
  <c r="AE246" i="2" s="1"/>
  <c r="AA245" i="2"/>
  <c r="AE245" i="2" s="1"/>
  <c r="AA244" i="2"/>
  <c r="AE244" i="2" s="1"/>
  <c r="AA243" i="2"/>
  <c r="AE243" i="2" s="1"/>
  <c r="AA242" i="2"/>
  <c r="AE242" i="2" s="1"/>
  <c r="AA241" i="2"/>
  <c r="AE241" i="2" s="1"/>
  <c r="AA240" i="2"/>
  <c r="AE240" i="2" s="1"/>
  <c r="AA239" i="2"/>
  <c r="AE239" i="2" s="1"/>
  <c r="AA238" i="2"/>
  <c r="AE238" i="2" s="1"/>
  <c r="AA237" i="2"/>
  <c r="AE237" i="2" s="1"/>
  <c r="AA236" i="2"/>
  <c r="AE236" i="2" s="1"/>
  <c r="AA235" i="2"/>
  <c r="AE235" i="2" s="1"/>
  <c r="AA234" i="2"/>
  <c r="AE234" i="2" s="1"/>
  <c r="AA233" i="2"/>
  <c r="AE233" i="2" s="1"/>
  <c r="AA232" i="2"/>
  <c r="AE232" i="2" s="1"/>
  <c r="AA231" i="2"/>
  <c r="AE231" i="2" s="1"/>
  <c r="AA230" i="2"/>
  <c r="AE230" i="2" s="1"/>
  <c r="AA229" i="2"/>
  <c r="AE229" i="2" s="1"/>
  <c r="AA228" i="2"/>
  <c r="AE228" i="2" s="1"/>
  <c r="AA227" i="2"/>
  <c r="AE227" i="2" s="1"/>
  <c r="AA226" i="2"/>
  <c r="AE226" i="2" s="1"/>
  <c r="AA225" i="2"/>
  <c r="AE225" i="2" s="1"/>
  <c r="AA224" i="2"/>
  <c r="AE224" i="2" s="1"/>
  <c r="AA223" i="2"/>
  <c r="AE223" i="2" s="1"/>
  <c r="AA222" i="2"/>
  <c r="AE222" i="2" s="1"/>
  <c r="AA221" i="2"/>
  <c r="AE221" i="2" s="1"/>
  <c r="AA220" i="2"/>
  <c r="AE220" i="2" s="1"/>
  <c r="AA219" i="2"/>
  <c r="AE219" i="2" s="1"/>
  <c r="AA218" i="2"/>
  <c r="AE218" i="2" s="1"/>
  <c r="AA217" i="2"/>
  <c r="AE217" i="2" s="1"/>
  <c r="AA216" i="2"/>
  <c r="AE216" i="2" s="1"/>
  <c r="AA215" i="2"/>
  <c r="AE215" i="2" s="1"/>
  <c r="AA214" i="2"/>
  <c r="AE214" i="2" s="1"/>
  <c r="AA213" i="2"/>
  <c r="AE213" i="2" s="1"/>
  <c r="AA212" i="2"/>
  <c r="AE212" i="2" s="1"/>
  <c r="AA211" i="2"/>
  <c r="AE211" i="2" s="1"/>
  <c r="AA210" i="2"/>
  <c r="AE210" i="2" s="1"/>
  <c r="AA209" i="2"/>
  <c r="AE209" i="2" s="1"/>
  <c r="AA208" i="2"/>
  <c r="AE208" i="2" s="1"/>
  <c r="AA207" i="2"/>
  <c r="AE207" i="2" s="1"/>
  <c r="AA206" i="2"/>
  <c r="AE206" i="2" s="1"/>
  <c r="AA205" i="2"/>
  <c r="AE205" i="2" s="1"/>
  <c r="AA204" i="2"/>
  <c r="AE204" i="2" s="1"/>
  <c r="AA203" i="2"/>
  <c r="AE203" i="2" s="1"/>
  <c r="AA202" i="2"/>
  <c r="AE202" i="2" s="1"/>
  <c r="AA201" i="2"/>
  <c r="AE201" i="2" s="1"/>
  <c r="AA200" i="2"/>
  <c r="AE200" i="2" s="1"/>
  <c r="AA199" i="2"/>
  <c r="AE199" i="2" s="1"/>
  <c r="AA198" i="2"/>
  <c r="AE198" i="2" s="1"/>
  <c r="AA197" i="2"/>
  <c r="AE197" i="2" s="1"/>
  <c r="AA196" i="2"/>
  <c r="AE196" i="2" s="1"/>
  <c r="AA195" i="2"/>
  <c r="AE195" i="2" s="1"/>
  <c r="AA194" i="2"/>
  <c r="AE194" i="2" s="1"/>
  <c r="AA193" i="2"/>
  <c r="AE193" i="2" s="1"/>
  <c r="AA192" i="2"/>
  <c r="AE192" i="2" s="1"/>
  <c r="AA191" i="2"/>
  <c r="AE191" i="2" s="1"/>
  <c r="AA190" i="2"/>
  <c r="AE190" i="2" s="1"/>
  <c r="AA189" i="2"/>
  <c r="AE189" i="2" s="1"/>
  <c r="AA188" i="2"/>
  <c r="AE188" i="2" s="1"/>
  <c r="AA187" i="2"/>
  <c r="AE187" i="2" s="1"/>
  <c r="AA186" i="2"/>
  <c r="AE186" i="2" s="1"/>
  <c r="AA185" i="2"/>
  <c r="AE185" i="2" s="1"/>
  <c r="AA184" i="2"/>
  <c r="AE184" i="2" s="1"/>
  <c r="AA183" i="2"/>
  <c r="AE183" i="2" s="1"/>
  <c r="AA182" i="2"/>
  <c r="AE182" i="2" s="1"/>
  <c r="AA181" i="2"/>
  <c r="AE181" i="2" s="1"/>
  <c r="AA180" i="2"/>
  <c r="AE180" i="2" s="1"/>
  <c r="AA179" i="2"/>
  <c r="AE179" i="2" s="1"/>
  <c r="AA178" i="2"/>
  <c r="AE178" i="2" s="1"/>
  <c r="AA177" i="2"/>
  <c r="AE177" i="2" s="1"/>
  <c r="AA176" i="2"/>
  <c r="AE176" i="2" s="1"/>
  <c r="AA175" i="2"/>
  <c r="AE175" i="2" s="1"/>
  <c r="AA174" i="2"/>
  <c r="AE174" i="2" s="1"/>
  <c r="AA173" i="2"/>
  <c r="AE173" i="2" s="1"/>
  <c r="AA172" i="2"/>
  <c r="AE172" i="2" s="1"/>
  <c r="AA171" i="2"/>
  <c r="AE171" i="2" s="1"/>
  <c r="AA170" i="2"/>
  <c r="AE170" i="2" s="1"/>
  <c r="AA169" i="2"/>
  <c r="AE169" i="2" s="1"/>
  <c r="AA168" i="2"/>
  <c r="AE168" i="2" s="1"/>
  <c r="AA167" i="2"/>
  <c r="AE167" i="2" s="1"/>
  <c r="AA166" i="2"/>
  <c r="AE166" i="2" s="1"/>
  <c r="AA165" i="2"/>
  <c r="AE165" i="2" s="1"/>
  <c r="AA164" i="2"/>
  <c r="AE164" i="2" s="1"/>
  <c r="AA163" i="2"/>
  <c r="AE163" i="2" s="1"/>
  <c r="AA162" i="2"/>
  <c r="AE162" i="2" s="1"/>
  <c r="AA161" i="2"/>
  <c r="AE161" i="2" s="1"/>
  <c r="AA160" i="2"/>
  <c r="AE160" i="2" s="1"/>
  <c r="AA159" i="2"/>
  <c r="AE159" i="2" s="1"/>
  <c r="AA158" i="2"/>
  <c r="AE158" i="2" s="1"/>
  <c r="AA157" i="2"/>
  <c r="AE157" i="2" s="1"/>
  <c r="AA156" i="2"/>
  <c r="AE156" i="2" s="1"/>
  <c r="AA155" i="2"/>
  <c r="AE155" i="2" s="1"/>
  <c r="AA154" i="2"/>
  <c r="AE154" i="2" s="1"/>
  <c r="AA153" i="2"/>
  <c r="AE153" i="2" s="1"/>
  <c r="AA152" i="2"/>
  <c r="AE152" i="2" s="1"/>
  <c r="AA151" i="2"/>
  <c r="AE151" i="2" s="1"/>
  <c r="AA150" i="2"/>
  <c r="AE150" i="2" s="1"/>
  <c r="AA149" i="2"/>
  <c r="AE149" i="2" s="1"/>
  <c r="AA148" i="2"/>
  <c r="AE148" i="2" s="1"/>
  <c r="AA147" i="2"/>
  <c r="AE147" i="2" s="1"/>
  <c r="AA146" i="2"/>
  <c r="AE146" i="2" s="1"/>
  <c r="AA145" i="2"/>
  <c r="AE145" i="2" s="1"/>
  <c r="AA144" i="2"/>
  <c r="AE144" i="2" s="1"/>
  <c r="AA143" i="2"/>
  <c r="AE143" i="2" s="1"/>
  <c r="AA142" i="2"/>
  <c r="AE142" i="2" s="1"/>
  <c r="AA141" i="2"/>
  <c r="AE141" i="2" s="1"/>
  <c r="AA140" i="2"/>
  <c r="AE140" i="2" s="1"/>
  <c r="AA139" i="2"/>
  <c r="AE139" i="2" s="1"/>
  <c r="AA138" i="2"/>
  <c r="AE138" i="2" s="1"/>
  <c r="AA137" i="2"/>
  <c r="AE137" i="2" s="1"/>
  <c r="AA136" i="2"/>
  <c r="AE136" i="2" s="1"/>
  <c r="AA135" i="2"/>
  <c r="AE135" i="2" s="1"/>
  <c r="AA134" i="2"/>
  <c r="AE134" i="2" s="1"/>
  <c r="AA133" i="2"/>
  <c r="AE133" i="2" s="1"/>
  <c r="AA132" i="2"/>
  <c r="AE132" i="2" s="1"/>
  <c r="AA131" i="2"/>
  <c r="AE131" i="2" s="1"/>
  <c r="AA130" i="2"/>
  <c r="AE130" i="2" s="1"/>
  <c r="AA129" i="2"/>
  <c r="AE129" i="2" s="1"/>
  <c r="AA128" i="2"/>
  <c r="AE128" i="2" s="1"/>
  <c r="AA127" i="2"/>
  <c r="AE127" i="2" s="1"/>
  <c r="AA126" i="2"/>
  <c r="AE126" i="2" s="1"/>
  <c r="AA125" i="2"/>
  <c r="AE125" i="2" s="1"/>
  <c r="AA124" i="2"/>
  <c r="AE124" i="2" s="1"/>
  <c r="AA123" i="2"/>
  <c r="AE123" i="2" s="1"/>
  <c r="AA122" i="2"/>
  <c r="AE122" i="2" s="1"/>
  <c r="AA121" i="2"/>
  <c r="AE121" i="2" s="1"/>
  <c r="AA120" i="2"/>
  <c r="AE120" i="2" s="1"/>
  <c r="AA119" i="2"/>
  <c r="AE119" i="2" s="1"/>
  <c r="AA118" i="2"/>
  <c r="AE118" i="2" s="1"/>
  <c r="AA117" i="2"/>
  <c r="AE117" i="2" s="1"/>
  <c r="AA116" i="2"/>
  <c r="AE116" i="2" s="1"/>
  <c r="AA115" i="2"/>
  <c r="AE115" i="2" s="1"/>
  <c r="AA114" i="2"/>
  <c r="AE114" i="2" s="1"/>
  <c r="AA113" i="2"/>
  <c r="AE113" i="2" s="1"/>
  <c r="AA112" i="2"/>
  <c r="AE112" i="2" s="1"/>
  <c r="AA111" i="2"/>
  <c r="AE111" i="2" s="1"/>
  <c r="AA110" i="2"/>
  <c r="AE110" i="2" s="1"/>
  <c r="AA109" i="2"/>
  <c r="AE109" i="2" s="1"/>
  <c r="AA108" i="2"/>
  <c r="AE108" i="2" s="1"/>
  <c r="AA107" i="2"/>
  <c r="AE107" i="2" s="1"/>
  <c r="AA106" i="2"/>
  <c r="AE106" i="2" s="1"/>
  <c r="AA105" i="2"/>
  <c r="AE105" i="2" s="1"/>
  <c r="AA104" i="2"/>
  <c r="AE104" i="2" s="1"/>
  <c r="AA103" i="2"/>
  <c r="AE103" i="2" s="1"/>
  <c r="AA102" i="2"/>
  <c r="AE102" i="2" s="1"/>
  <c r="AA101" i="2"/>
  <c r="AE101" i="2" s="1"/>
  <c r="AA100" i="2"/>
  <c r="AE100" i="2" s="1"/>
  <c r="AA99" i="2"/>
  <c r="AE99" i="2" s="1"/>
  <c r="AA98" i="2"/>
  <c r="AE98" i="2" s="1"/>
  <c r="AA97" i="2"/>
  <c r="AE97" i="2" s="1"/>
  <c r="AA96" i="2"/>
  <c r="AE96" i="2" s="1"/>
  <c r="AA95" i="2"/>
  <c r="AE95" i="2" s="1"/>
  <c r="AA94" i="2"/>
  <c r="AE94" i="2" s="1"/>
  <c r="AA93" i="2"/>
  <c r="AE93" i="2" s="1"/>
  <c r="AA92" i="2"/>
  <c r="AE92" i="2" s="1"/>
  <c r="AA91" i="2"/>
  <c r="AE91" i="2" s="1"/>
  <c r="AA90" i="2"/>
  <c r="AE90" i="2" s="1"/>
  <c r="AA89" i="2"/>
  <c r="AE89" i="2" s="1"/>
  <c r="AA88" i="2"/>
  <c r="AE88" i="2" s="1"/>
  <c r="AA87" i="2"/>
  <c r="AE87" i="2" s="1"/>
  <c r="AA86" i="2"/>
  <c r="AE86" i="2" s="1"/>
  <c r="AA85" i="2"/>
  <c r="AE85" i="2" s="1"/>
  <c r="AA84" i="2"/>
  <c r="AE84" i="2" s="1"/>
  <c r="AA83" i="2"/>
  <c r="AE83" i="2" s="1"/>
  <c r="AA82" i="2"/>
  <c r="AE82" i="2" s="1"/>
  <c r="AA81" i="2"/>
  <c r="AE81" i="2" s="1"/>
  <c r="AA80" i="2"/>
  <c r="AE80" i="2" s="1"/>
  <c r="AA79" i="2"/>
  <c r="AE79" i="2" s="1"/>
  <c r="AA78" i="2"/>
  <c r="AE78" i="2" s="1"/>
  <c r="AA77" i="2"/>
  <c r="AE77" i="2" s="1"/>
  <c r="AA76" i="2"/>
  <c r="AE76" i="2" s="1"/>
  <c r="AA75" i="2"/>
  <c r="AE75" i="2" s="1"/>
  <c r="AA74" i="2"/>
  <c r="AE74" i="2" s="1"/>
  <c r="AA73" i="2"/>
  <c r="AE73" i="2" s="1"/>
  <c r="AA72" i="2"/>
  <c r="AE72" i="2" s="1"/>
  <c r="AA71" i="2"/>
  <c r="AE71" i="2" s="1"/>
  <c r="AA70" i="2"/>
  <c r="AE70" i="2" s="1"/>
  <c r="AA69" i="2"/>
  <c r="AE69" i="2" s="1"/>
  <c r="AA68" i="2"/>
  <c r="AE68" i="2" s="1"/>
  <c r="AA67" i="2"/>
  <c r="AE67" i="2" s="1"/>
  <c r="AA66" i="2"/>
  <c r="AE66" i="2" s="1"/>
  <c r="AA65" i="2"/>
  <c r="AE65" i="2" s="1"/>
  <c r="AA64" i="2"/>
  <c r="AE64" i="2" s="1"/>
  <c r="AA63" i="2"/>
  <c r="AE63" i="2" s="1"/>
  <c r="AA62" i="2"/>
  <c r="AE62" i="2" s="1"/>
  <c r="AA61" i="2"/>
  <c r="AE61" i="2" s="1"/>
  <c r="AA60" i="2"/>
  <c r="AE60" i="2" s="1"/>
  <c r="AA59" i="2"/>
  <c r="AE59" i="2" s="1"/>
  <c r="AA58" i="2"/>
  <c r="AE58" i="2" s="1"/>
  <c r="AA57" i="2"/>
  <c r="AE57" i="2" s="1"/>
  <c r="AA56" i="2"/>
  <c r="AE56" i="2" s="1"/>
  <c r="AA55" i="2"/>
  <c r="AE55" i="2" s="1"/>
  <c r="AA54" i="2"/>
  <c r="AE54" i="2" s="1"/>
  <c r="AA53" i="2"/>
  <c r="AE53" i="2" s="1"/>
  <c r="AA52" i="2"/>
  <c r="AE52" i="2" s="1"/>
  <c r="AA51" i="2"/>
  <c r="AE51" i="2" s="1"/>
  <c r="AA50" i="2"/>
  <c r="AE50" i="2" s="1"/>
  <c r="AA49" i="2"/>
  <c r="AE49" i="2" s="1"/>
  <c r="AA48" i="2"/>
  <c r="AE48" i="2" s="1"/>
  <c r="AA47" i="2"/>
  <c r="AE47" i="2" s="1"/>
  <c r="AA46" i="2"/>
  <c r="AE46" i="2" s="1"/>
  <c r="AA45" i="2"/>
  <c r="AE45" i="2" s="1"/>
  <c r="AA44" i="2"/>
  <c r="AE44" i="2" s="1"/>
  <c r="AA43" i="2"/>
  <c r="AE43" i="2" s="1"/>
  <c r="AA42" i="2"/>
  <c r="AE42" i="2" s="1"/>
  <c r="AA41" i="2"/>
  <c r="AE41" i="2" s="1"/>
  <c r="AA40" i="2"/>
  <c r="AE40" i="2" s="1"/>
  <c r="AA39" i="2"/>
  <c r="AE39" i="2" s="1"/>
  <c r="AA38" i="2"/>
  <c r="AE38" i="2" s="1"/>
  <c r="AA37" i="2"/>
  <c r="AE37" i="2" s="1"/>
  <c r="AA36" i="2"/>
  <c r="AE36" i="2" s="1"/>
  <c r="AA35" i="2"/>
  <c r="AE35" i="2" s="1"/>
  <c r="AA34" i="2"/>
  <c r="AE34" i="2" s="1"/>
  <c r="AA33" i="2"/>
  <c r="AE33" i="2" s="1"/>
  <c r="AA32" i="2"/>
  <c r="AE32" i="2" s="1"/>
  <c r="AA31" i="2"/>
  <c r="AE31" i="2" s="1"/>
  <c r="AA30" i="2"/>
  <c r="AE30" i="2" s="1"/>
  <c r="AA29" i="2"/>
  <c r="AE29" i="2" s="1"/>
  <c r="AA28" i="2"/>
  <c r="AE28" i="2" s="1"/>
  <c r="AA27" i="2"/>
  <c r="AE27" i="2" s="1"/>
  <c r="AA26" i="2"/>
  <c r="AE26" i="2" s="1"/>
  <c r="AA25" i="2"/>
  <c r="AE25" i="2" s="1"/>
  <c r="AA24" i="2"/>
  <c r="AE24" i="2" s="1"/>
  <c r="AA23" i="2"/>
  <c r="AE23" i="2" s="1"/>
  <c r="AA22" i="2"/>
  <c r="AE22" i="2" s="1"/>
  <c r="AA21" i="2"/>
  <c r="AE21" i="2" s="1"/>
  <c r="AA20" i="2"/>
  <c r="AE20" i="2" s="1"/>
  <c r="AA19" i="2"/>
  <c r="AE19" i="2" s="1"/>
  <c r="AA18" i="2"/>
  <c r="AE18" i="2" s="1"/>
  <c r="AA17" i="2"/>
  <c r="AE17" i="2" s="1"/>
  <c r="AA16" i="2"/>
  <c r="AE16" i="2" s="1"/>
  <c r="AA15" i="2"/>
  <c r="AE15" i="2" s="1"/>
  <c r="AA14" i="2"/>
  <c r="AE14" i="2" s="1"/>
  <c r="AA13" i="2"/>
  <c r="AE13" i="2" s="1"/>
  <c r="AA12" i="2"/>
  <c r="AE12" i="2" s="1"/>
  <c r="AA11" i="2"/>
  <c r="AE11" i="2" s="1"/>
  <c r="AQ37" i="3"/>
  <c r="B52" i="3"/>
  <c r="BP28" i="3" s="1"/>
  <c r="B51" i="3"/>
  <c r="BO28" i="3" s="1"/>
  <c r="B50" i="3"/>
  <c r="BN28" i="3" s="1"/>
  <c r="B49" i="3"/>
  <c r="BM28" i="3" s="1"/>
  <c r="BM39" i="3" s="1"/>
  <c r="B48" i="3"/>
  <c r="BL28" i="3" s="1"/>
  <c r="B47" i="3"/>
  <c r="BK28" i="3" s="1"/>
  <c r="B46" i="3"/>
  <c r="BJ28" i="3" s="1"/>
  <c r="B45" i="3"/>
  <c r="BI28" i="3" s="1"/>
  <c r="B44" i="3"/>
  <c r="BH28" i="3" s="1"/>
  <c r="B43" i="3"/>
  <c r="BG28" i="3" s="1"/>
  <c r="Y3510" i="2"/>
  <c r="AC3510" i="2" s="1"/>
  <c r="Y3509" i="2"/>
  <c r="AC3509" i="2" s="1"/>
  <c r="Y3508" i="2"/>
  <c r="AC3508" i="2" s="1"/>
  <c r="Y3507" i="2"/>
  <c r="AC3507" i="2" s="1"/>
  <c r="Y3506" i="2"/>
  <c r="AC3506" i="2" s="1"/>
  <c r="Y3505" i="2"/>
  <c r="AC3505" i="2" s="1"/>
  <c r="Y3504" i="2"/>
  <c r="AC3504" i="2" s="1"/>
  <c r="Y3503" i="2"/>
  <c r="AC3503" i="2" s="1"/>
  <c r="Y3502" i="2"/>
  <c r="AC3502" i="2" s="1"/>
  <c r="Y3501" i="2"/>
  <c r="AC3501" i="2" s="1"/>
  <c r="Y3500" i="2"/>
  <c r="AC3500" i="2" s="1"/>
  <c r="Y3499" i="2"/>
  <c r="AC3499" i="2" s="1"/>
  <c r="Y3498" i="2"/>
  <c r="AC3498" i="2" s="1"/>
  <c r="Y3497" i="2"/>
  <c r="AC3497" i="2" s="1"/>
  <c r="Y3496" i="2"/>
  <c r="AC3496" i="2" s="1"/>
  <c r="Y3495" i="2"/>
  <c r="AC3495" i="2" s="1"/>
  <c r="Y3494" i="2"/>
  <c r="AC3494" i="2" s="1"/>
  <c r="Y3493" i="2"/>
  <c r="AC3493" i="2" s="1"/>
  <c r="Y3492" i="2"/>
  <c r="AC3492" i="2" s="1"/>
  <c r="Y3491" i="2"/>
  <c r="AC3491" i="2" s="1"/>
  <c r="Y3490" i="2"/>
  <c r="AC3490" i="2" s="1"/>
  <c r="Y3489" i="2"/>
  <c r="AC3489" i="2" s="1"/>
  <c r="Y3488" i="2"/>
  <c r="AC3488" i="2" s="1"/>
  <c r="Y3487" i="2"/>
  <c r="AC3487" i="2" s="1"/>
  <c r="Y3486" i="2"/>
  <c r="AC3486" i="2" s="1"/>
  <c r="Y3485" i="2"/>
  <c r="AC3485" i="2" s="1"/>
  <c r="Y3484" i="2"/>
  <c r="AC3484" i="2" s="1"/>
  <c r="Y3483" i="2"/>
  <c r="AC3483" i="2" s="1"/>
  <c r="Y3482" i="2"/>
  <c r="AC3482" i="2" s="1"/>
  <c r="Y3481" i="2"/>
  <c r="AC3481" i="2" s="1"/>
  <c r="Y3480" i="2"/>
  <c r="AC3480" i="2" s="1"/>
  <c r="Y3479" i="2"/>
  <c r="AC3479" i="2" s="1"/>
  <c r="Y3478" i="2"/>
  <c r="AC3478" i="2" s="1"/>
  <c r="Y3477" i="2"/>
  <c r="AC3477" i="2" s="1"/>
  <c r="Y3476" i="2"/>
  <c r="AC3476" i="2" s="1"/>
  <c r="Y3475" i="2"/>
  <c r="AC3475" i="2" s="1"/>
  <c r="Y3474" i="2"/>
  <c r="AC3474" i="2" s="1"/>
  <c r="Y3473" i="2"/>
  <c r="AC3473" i="2" s="1"/>
  <c r="Y3472" i="2"/>
  <c r="AC3472" i="2" s="1"/>
  <c r="Y3471" i="2"/>
  <c r="AC3471" i="2" s="1"/>
  <c r="Y3470" i="2"/>
  <c r="AC3470" i="2" s="1"/>
  <c r="Y3469" i="2"/>
  <c r="AC3469" i="2" s="1"/>
  <c r="Y3468" i="2"/>
  <c r="AC3468" i="2" s="1"/>
  <c r="Y3467" i="2"/>
  <c r="AC3467" i="2" s="1"/>
  <c r="Y3466" i="2"/>
  <c r="AC3466" i="2" s="1"/>
  <c r="Y3465" i="2"/>
  <c r="AC3465" i="2" s="1"/>
  <c r="Y3464" i="2"/>
  <c r="AC3464" i="2" s="1"/>
  <c r="Y3463" i="2"/>
  <c r="AC3463" i="2" s="1"/>
  <c r="Y3462" i="2"/>
  <c r="AC3462" i="2" s="1"/>
  <c r="Y3461" i="2"/>
  <c r="AC3461" i="2" s="1"/>
  <c r="Y3460" i="2"/>
  <c r="AC3460" i="2" s="1"/>
  <c r="Y3459" i="2"/>
  <c r="AC3459" i="2" s="1"/>
  <c r="Y3458" i="2"/>
  <c r="AC3458" i="2" s="1"/>
  <c r="Y3457" i="2"/>
  <c r="AC3457" i="2" s="1"/>
  <c r="Y3456" i="2"/>
  <c r="AC3456" i="2" s="1"/>
  <c r="Y3455" i="2"/>
  <c r="AC3455" i="2" s="1"/>
  <c r="Y3454" i="2"/>
  <c r="AC3454" i="2" s="1"/>
  <c r="Y3453" i="2"/>
  <c r="AC3453" i="2" s="1"/>
  <c r="Y3452" i="2"/>
  <c r="AC3452" i="2" s="1"/>
  <c r="Y3451" i="2"/>
  <c r="AC3451" i="2" s="1"/>
  <c r="Y3450" i="2"/>
  <c r="AC3450" i="2" s="1"/>
  <c r="Y3449" i="2"/>
  <c r="AC3449" i="2" s="1"/>
  <c r="Y3448" i="2"/>
  <c r="AC3448" i="2" s="1"/>
  <c r="Y3447" i="2"/>
  <c r="AC3447" i="2" s="1"/>
  <c r="Y3446" i="2"/>
  <c r="AC3446" i="2" s="1"/>
  <c r="Y3445" i="2"/>
  <c r="AC3445" i="2" s="1"/>
  <c r="Y3444" i="2"/>
  <c r="AC3444" i="2" s="1"/>
  <c r="Y3443" i="2"/>
  <c r="AC3443" i="2" s="1"/>
  <c r="Y3442" i="2"/>
  <c r="AC3442" i="2" s="1"/>
  <c r="Y3441" i="2"/>
  <c r="AC3441" i="2" s="1"/>
  <c r="Y3440" i="2"/>
  <c r="AC3440" i="2" s="1"/>
  <c r="Y3439" i="2"/>
  <c r="AC3439" i="2" s="1"/>
  <c r="Y3438" i="2"/>
  <c r="AC3438" i="2" s="1"/>
  <c r="Y3437" i="2"/>
  <c r="AC3437" i="2" s="1"/>
  <c r="Y3436" i="2"/>
  <c r="AC3436" i="2" s="1"/>
  <c r="Y3435" i="2"/>
  <c r="AC3435" i="2" s="1"/>
  <c r="Y3434" i="2"/>
  <c r="AC3434" i="2" s="1"/>
  <c r="Y3433" i="2"/>
  <c r="AC3433" i="2" s="1"/>
  <c r="Y3432" i="2"/>
  <c r="AC3432" i="2" s="1"/>
  <c r="Y3431" i="2"/>
  <c r="AC3431" i="2" s="1"/>
  <c r="Y3430" i="2"/>
  <c r="AC3430" i="2" s="1"/>
  <c r="Y3429" i="2"/>
  <c r="AC3429" i="2" s="1"/>
  <c r="Y3428" i="2"/>
  <c r="AC3428" i="2" s="1"/>
  <c r="Y3427" i="2"/>
  <c r="AC3427" i="2" s="1"/>
  <c r="Y3426" i="2"/>
  <c r="AC3426" i="2" s="1"/>
  <c r="Y3425" i="2"/>
  <c r="AC3425" i="2" s="1"/>
  <c r="Y3424" i="2"/>
  <c r="AC3424" i="2" s="1"/>
  <c r="Y3423" i="2"/>
  <c r="AC3423" i="2" s="1"/>
  <c r="Y3422" i="2"/>
  <c r="AC3422" i="2" s="1"/>
  <c r="Y3421" i="2"/>
  <c r="AC3421" i="2" s="1"/>
  <c r="Y3420" i="2"/>
  <c r="AC3420" i="2" s="1"/>
  <c r="Y3419" i="2"/>
  <c r="AC3419" i="2" s="1"/>
  <c r="Y3418" i="2"/>
  <c r="AC3418" i="2" s="1"/>
  <c r="Y3417" i="2"/>
  <c r="AC3417" i="2" s="1"/>
  <c r="Y3416" i="2"/>
  <c r="AC3416" i="2" s="1"/>
  <c r="Y3415" i="2"/>
  <c r="AC3415" i="2" s="1"/>
  <c r="Y3414" i="2"/>
  <c r="AC3414" i="2" s="1"/>
  <c r="Y3413" i="2"/>
  <c r="AC3413" i="2" s="1"/>
  <c r="Y3412" i="2"/>
  <c r="AC3412" i="2" s="1"/>
  <c r="Y3411" i="2"/>
  <c r="AC3411" i="2" s="1"/>
  <c r="Y3410" i="2"/>
  <c r="AC3410" i="2" s="1"/>
  <c r="Y3409" i="2"/>
  <c r="AC3409" i="2" s="1"/>
  <c r="Y3408" i="2"/>
  <c r="AC3408" i="2" s="1"/>
  <c r="Y3407" i="2"/>
  <c r="AC3407" i="2" s="1"/>
  <c r="Y3406" i="2"/>
  <c r="AC3406" i="2" s="1"/>
  <c r="Y3405" i="2"/>
  <c r="AC3405" i="2" s="1"/>
  <c r="Y3404" i="2"/>
  <c r="AC3404" i="2" s="1"/>
  <c r="Y3403" i="2"/>
  <c r="AC3403" i="2" s="1"/>
  <c r="Y3402" i="2"/>
  <c r="AC3402" i="2" s="1"/>
  <c r="Y3401" i="2"/>
  <c r="AC3401" i="2" s="1"/>
  <c r="Y3400" i="2"/>
  <c r="AC3400" i="2" s="1"/>
  <c r="Y3399" i="2"/>
  <c r="AC3399" i="2" s="1"/>
  <c r="Y3398" i="2"/>
  <c r="AC3398" i="2" s="1"/>
  <c r="Y3397" i="2"/>
  <c r="AC3397" i="2" s="1"/>
  <c r="Y3396" i="2"/>
  <c r="AC3396" i="2" s="1"/>
  <c r="Y3395" i="2"/>
  <c r="AC3395" i="2" s="1"/>
  <c r="Y3394" i="2"/>
  <c r="AC3394" i="2" s="1"/>
  <c r="Y3393" i="2"/>
  <c r="AC3393" i="2" s="1"/>
  <c r="Y3392" i="2"/>
  <c r="AC3392" i="2" s="1"/>
  <c r="Y3391" i="2"/>
  <c r="AC3391" i="2" s="1"/>
  <c r="Y3390" i="2"/>
  <c r="AC3390" i="2" s="1"/>
  <c r="Y3389" i="2"/>
  <c r="AC3389" i="2" s="1"/>
  <c r="Y3388" i="2"/>
  <c r="AC3388" i="2" s="1"/>
  <c r="Y3387" i="2"/>
  <c r="AC3387" i="2" s="1"/>
  <c r="Y3386" i="2"/>
  <c r="AC3386" i="2" s="1"/>
  <c r="Y3385" i="2"/>
  <c r="AC3385" i="2" s="1"/>
  <c r="Y3384" i="2"/>
  <c r="AC3384" i="2" s="1"/>
  <c r="Y3383" i="2"/>
  <c r="AC3383" i="2" s="1"/>
  <c r="Y3382" i="2"/>
  <c r="AC3382" i="2" s="1"/>
  <c r="Y3381" i="2"/>
  <c r="AC3381" i="2" s="1"/>
  <c r="Y3380" i="2"/>
  <c r="AC3380" i="2" s="1"/>
  <c r="Y3379" i="2"/>
  <c r="AC3379" i="2" s="1"/>
  <c r="Y3378" i="2"/>
  <c r="AC3378" i="2" s="1"/>
  <c r="Y3377" i="2"/>
  <c r="AC3377" i="2" s="1"/>
  <c r="Y3376" i="2"/>
  <c r="AC3376" i="2" s="1"/>
  <c r="Y3375" i="2"/>
  <c r="AC3375" i="2" s="1"/>
  <c r="Y3374" i="2"/>
  <c r="AC3374" i="2" s="1"/>
  <c r="Y3373" i="2"/>
  <c r="AC3373" i="2" s="1"/>
  <c r="Y3372" i="2"/>
  <c r="AC3372" i="2" s="1"/>
  <c r="Y3371" i="2"/>
  <c r="AC3371" i="2" s="1"/>
  <c r="Y3370" i="2"/>
  <c r="AC3370" i="2" s="1"/>
  <c r="Y3369" i="2"/>
  <c r="AC3369" i="2" s="1"/>
  <c r="Y3368" i="2"/>
  <c r="AC3368" i="2" s="1"/>
  <c r="Y3367" i="2"/>
  <c r="AC3367" i="2" s="1"/>
  <c r="Y3366" i="2"/>
  <c r="AC3366" i="2" s="1"/>
  <c r="Y3365" i="2"/>
  <c r="AC3365" i="2" s="1"/>
  <c r="Y3364" i="2"/>
  <c r="AC3364" i="2" s="1"/>
  <c r="Y3363" i="2"/>
  <c r="AC3363" i="2" s="1"/>
  <c r="Y3362" i="2"/>
  <c r="AC3362" i="2" s="1"/>
  <c r="Y3361" i="2"/>
  <c r="AC3361" i="2" s="1"/>
  <c r="Y3360" i="2"/>
  <c r="AC3360" i="2" s="1"/>
  <c r="Y3359" i="2"/>
  <c r="AC3359" i="2" s="1"/>
  <c r="Y3358" i="2"/>
  <c r="AC3358" i="2" s="1"/>
  <c r="Y3357" i="2"/>
  <c r="AC3357" i="2" s="1"/>
  <c r="Y3356" i="2"/>
  <c r="AC3356" i="2" s="1"/>
  <c r="Y3355" i="2"/>
  <c r="AC3355" i="2" s="1"/>
  <c r="Y3354" i="2"/>
  <c r="AC3354" i="2" s="1"/>
  <c r="Y3353" i="2"/>
  <c r="AC3353" i="2" s="1"/>
  <c r="Y3352" i="2"/>
  <c r="AC3352" i="2" s="1"/>
  <c r="Y3351" i="2"/>
  <c r="AC3351" i="2" s="1"/>
  <c r="Y3350" i="2"/>
  <c r="AC3350" i="2" s="1"/>
  <c r="Y3349" i="2"/>
  <c r="AC3349" i="2" s="1"/>
  <c r="Y3348" i="2"/>
  <c r="AC3348" i="2" s="1"/>
  <c r="Y3347" i="2"/>
  <c r="AC3347" i="2" s="1"/>
  <c r="Y3346" i="2"/>
  <c r="AC3346" i="2" s="1"/>
  <c r="Y3345" i="2"/>
  <c r="AC3345" i="2" s="1"/>
  <c r="Y3344" i="2"/>
  <c r="AC3344" i="2" s="1"/>
  <c r="Y3343" i="2"/>
  <c r="AC3343" i="2" s="1"/>
  <c r="Y3342" i="2"/>
  <c r="AC3342" i="2" s="1"/>
  <c r="Y3341" i="2"/>
  <c r="AC3341" i="2" s="1"/>
  <c r="Y3340" i="2"/>
  <c r="AC3340" i="2" s="1"/>
  <c r="Y3339" i="2"/>
  <c r="AC3339" i="2" s="1"/>
  <c r="Y3338" i="2"/>
  <c r="AC3338" i="2" s="1"/>
  <c r="Y3337" i="2"/>
  <c r="AC3337" i="2" s="1"/>
  <c r="Y3336" i="2"/>
  <c r="AC3336" i="2" s="1"/>
  <c r="Y3335" i="2"/>
  <c r="AC3335" i="2" s="1"/>
  <c r="Y3334" i="2"/>
  <c r="AC3334" i="2" s="1"/>
  <c r="Y3333" i="2"/>
  <c r="AC3333" i="2" s="1"/>
  <c r="Y3332" i="2"/>
  <c r="AC3332" i="2" s="1"/>
  <c r="Y3331" i="2"/>
  <c r="AC3331" i="2" s="1"/>
  <c r="Y3330" i="2"/>
  <c r="AC3330" i="2" s="1"/>
  <c r="Y3329" i="2"/>
  <c r="AC3329" i="2" s="1"/>
  <c r="Y3328" i="2"/>
  <c r="AC3328" i="2" s="1"/>
  <c r="Y3327" i="2"/>
  <c r="AC3327" i="2" s="1"/>
  <c r="Y3326" i="2"/>
  <c r="AC3326" i="2" s="1"/>
  <c r="Y3325" i="2"/>
  <c r="AC3325" i="2" s="1"/>
  <c r="Y3324" i="2"/>
  <c r="AC3324" i="2" s="1"/>
  <c r="Y3323" i="2"/>
  <c r="AC3323" i="2" s="1"/>
  <c r="Y3322" i="2"/>
  <c r="AC3322" i="2" s="1"/>
  <c r="Y3321" i="2"/>
  <c r="AC3321" i="2" s="1"/>
  <c r="Y3320" i="2"/>
  <c r="AC3320" i="2" s="1"/>
  <c r="Y3319" i="2"/>
  <c r="AC3319" i="2" s="1"/>
  <c r="Y3318" i="2"/>
  <c r="AC3318" i="2" s="1"/>
  <c r="Y3317" i="2"/>
  <c r="AC3317" i="2" s="1"/>
  <c r="Y3316" i="2"/>
  <c r="AC3316" i="2" s="1"/>
  <c r="Y3315" i="2"/>
  <c r="AC3315" i="2" s="1"/>
  <c r="Y3314" i="2"/>
  <c r="AC3314" i="2" s="1"/>
  <c r="Y3313" i="2"/>
  <c r="AC3313" i="2" s="1"/>
  <c r="Y3312" i="2"/>
  <c r="AC3312" i="2" s="1"/>
  <c r="Y3311" i="2"/>
  <c r="AC3311" i="2" s="1"/>
  <c r="Y3310" i="2"/>
  <c r="AC3310" i="2" s="1"/>
  <c r="Y3309" i="2"/>
  <c r="AC3309" i="2" s="1"/>
  <c r="Y3308" i="2"/>
  <c r="AC3308" i="2" s="1"/>
  <c r="Y3307" i="2"/>
  <c r="AC3307" i="2" s="1"/>
  <c r="Y3306" i="2"/>
  <c r="AC3306" i="2" s="1"/>
  <c r="Y3305" i="2"/>
  <c r="AC3305" i="2" s="1"/>
  <c r="Y3304" i="2"/>
  <c r="AC3304" i="2" s="1"/>
  <c r="Y3303" i="2"/>
  <c r="AC3303" i="2" s="1"/>
  <c r="Y3302" i="2"/>
  <c r="AC3302" i="2" s="1"/>
  <c r="Y3301" i="2"/>
  <c r="AC3301" i="2" s="1"/>
  <c r="Y3300" i="2"/>
  <c r="AC3300" i="2" s="1"/>
  <c r="Y3299" i="2"/>
  <c r="AC3299" i="2" s="1"/>
  <c r="Y3298" i="2"/>
  <c r="AC3298" i="2" s="1"/>
  <c r="Y3297" i="2"/>
  <c r="AC3297" i="2" s="1"/>
  <c r="Y3296" i="2"/>
  <c r="AC3296" i="2" s="1"/>
  <c r="Y3295" i="2"/>
  <c r="AC3295" i="2" s="1"/>
  <c r="Y3294" i="2"/>
  <c r="AC3294" i="2" s="1"/>
  <c r="Y3293" i="2"/>
  <c r="AC3293" i="2" s="1"/>
  <c r="Y3292" i="2"/>
  <c r="AC3292" i="2" s="1"/>
  <c r="Y3291" i="2"/>
  <c r="AC3291" i="2" s="1"/>
  <c r="Y3290" i="2"/>
  <c r="AC3290" i="2" s="1"/>
  <c r="Y3289" i="2"/>
  <c r="AC3289" i="2" s="1"/>
  <c r="Y3288" i="2"/>
  <c r="AC3288" i="2" s="1"/>
  <c r="Y3287" i="2"/>
  <c r="AC3287" i="2" s="1"/>
  <c r="Y3286" i="2"/>
  <c r="AC3286" i="2" s="1"/>
  <c r="Y3285" i="2"/>
  <c r="AC3285" i="2" s="1"/>
  <c r="Y3284" i="2"/>
  <c r="AC3284" i="2" s="1"/>
  <c r="Y3283" i="2"/>
  <c r="AC3283" i="2" s="1"/>
  <c r="Y3282" i="2"/>
  <c r="AC3282" i="2" s="1"/>
  <c r="Y3281" i="2"/>
  <c r="AC3281" i="2" s="1"/>
  <c r="Y3280" i="2"/>
  <c r="AC3280" i="2" s="1"/>
  <c r="Y3279" i="2"/>
  <c r="AC3279" i="2" s="1"/>
  <c r="Y3278" i="2"/>
  <c r="AC3278" i="2" s="1"/>
  <c r="Y3277" i="2"/>
  <c r="AC3277" i="2" s="1"/>
  <c r="Y3276" i="2"/>
  <c r="AC3276" i="2" s="1"/>
  <c r="Y3275" i="2"/>
  <c r="AC3275" i="2" s="1"/>
  <c r="Y3274" i="2"/>
  <c r="AC3274" i="2" s="1"/>
  <c r="Y3273" i="2"/>
  <c r="AC3273" i="2" s="1"/>
  <c r="Y3272" i="2"/>
  <c r="AC3272" i="2" s="1"/>
  <c r="Y3271" i="2"/>
  <c r="AC3271" i="2" s="1"/>
  <c r="Y3270" i="2"/>
  <c r="AC3270" i="2" s="1"/>
  <c r="Y3269" i="2"/>
  <c r="AC3269" i="2" s="1"/>
  <c r="Y3268" i="2"/>
  <c r="AC3268" i="2" s="1"/>
  <c r="Y3267" i="2"/>
  <c r="AC3267" i="2" s="1"/>
  <c r="Y3266" i="2"/>
  <c r="AC3266" i="2" s="1"/>
  <c r="Y3265" i="2"/>
  <c r="AC3265" i="2" s="1"/>
  <c r="Y3264" i="2"/>
  <c r="AC3264" i="2" s="1"/>
  <c r="Y3263" i="2"/>
  <c r="AC3263" i="2" s="1"/>
  <c r="Y3262" i="2"/>
  <c r="AC3262" i="2" s="1"/>
  <c r="Y3261" i="2"/>
  <c r="AC3261" i="2" s="1"/>
  <c r="Y3260" i="2"/>
  <c r="AC3260" i="2" s="1"/>
  <c r="Y3259" i="2"/>
  <c r="AC3259" i="2" s="1"/>
  <c r="Y3258" i="2"/>
  <c r="AC3258" i="2" s="1"/>
  <c r="Y3257" i="2"/>
  <c r="AC3257" i="2" s="1"/>
  <c r="Y3256" i="2"/>
  <c r="AC3256" i="2" s="1"/>
  <c r="Y3255" i="2"/>
  <c r="AC3255" i="2" s="1"/>
  <c r="Y3254" i="2"/>
  <c r="AC3254" i="2" s="1"/>
  <c r="Y3253" i="2"/>
  <c r="AC3253" i="2" s="1"/>
  <c r="Y3252" i="2"/>
  <c r="AC3252" i="2" s="1"/>
  <c r="Y3251" i="2"/>
  <c r="AC3251" i="2" s="1"/>
  <c r="Y3250" i="2"/>
  <c r="AC3250" i="2" s="1"/>
  <c r="Y3249" i="2"/>
  <c r="AC3249" i="2" s="1"/>
  <c r="Y3248" i="2"/>
  <c r="AC3248" i="2" s="1"/>
  <c r="Y3247" i="2"/>
  <c r="AC3247" i="2" s="1"/>
  <c r="Y3246" i="2"/>
  <c r="AC3246" i="2" s="1"/>
  <c r="Y3245" i="2"/>
  <c r="AC3245" i="2" s="1"/>
  <c r="Y3244" i="2"/>
  <c r="AC3244" i="2" s="1"/>
  <c r="Y3243" i="2"/>
  <c r="AC3243" i="2" s="1"/>
  <c r="Y3242" i="2"/>
  <c r="AC3242" i="2" s="1"/>
  <c r="Y3241" i="2"/>
  <c r="AC3241" i="2" s="1"/>
  <c r="Y3240" i="2"/>
  <c r="AC3240" i="2" s="1"/>
  <c r="Y3239" i="2"/>
  <c r="AC3239" i="2" s="1"/>
  <c r="Y3238" i="2"/>
  <c r="AC3238" i="2" s="1"/>
  <c r="Y3237" i="2"/>
  <c r="AC3237" i="2" s="1"/>
  <c r="Y3236" i="2"/>
  <c r="AC3236" i="2" s="1"/>
  <c r="Y3235" i="2"/>
  <c r="AC3235" i="2" s="1"/>
  <c r="Y3234" i="2"/>
  <c r="AC3234" i="2" s="1"/>
  <c r="Y3233" i="2"/>
  <c r="AC3233" i="2" s="1"/>
  <c r="Y3232" i="2"/>
  <c r="AC3232" i="2" s="1"/>
  <c r="Y3231" i="2"/>
  <c r="AC3231" i="2" s="1"/>
  <c r="Y3230" i="2"/>
  <c r="AC3230" i="2" s="1"/>
  <c r="Y3229" i="2"/>
  <c r="AC3229" i="2" s="1"/>
  <c r="Y3228" i="2"/>
  <c r="AC3228" i="2" s="1"/>
  <c r="Y3227" i="2"/>
  <c r="AC3227" i="2" s="1"/>
  <c r="Y3226" i="2"/>
  <c r="AC3226" i="2" s="1"/>
  <c r="Y3225" i="2"/>
  <c r="AC3225" i="2" s="1"/>
  <c r="Y3224" i="2"/>
  <c r="AC3224" i="2" s="1"/>
  <c r="Y3223" i="2"/>
  <c r="AC3223" i="2" s="1"/>
  <c r="Y3222" i="2"/>
  <c r="AC3222" i="2" s="1"/>
  <c r="Y3221" i="2"/>
  <c r="AC3221" i="2" s="1"/>
  <c r="Y3220" i="2"/>
  <c r="AC3220" i="2" s="1"/>
  <c r="Y3219" i="2"/>
  <c r="AC3219" i="2" s="1"/>
  <c r="Y3218" i="2"/>
  <c r="AC3218" i="2" s="1"/>
  <c r="Y3217" i="2"/>
  <c r="AC3217" i="2" s="1"/>
  <c r="Y3216" i="2"/>
  <c r="AC3216" i="2" s="1"/>
  <c r="Y3215" i="2"/>
  <c r="AC3215" i="2" s="1"/>
  <c r="Y3214" i="2"/>
  <c r="AC3214" i="2" s="1"/>
  <c r="Y3213" i="2"/>
  <c r="AC3213" i="2" s="1"/>
  <c r="Y3212" i="2"/>
  <c r="AC3212" i="2" s="1"/>
  <c r="Y3211" i="2"/>
  <c r="AC3211" i="2" s="1"/>
  <c r="Y3210" i="2"/>
  <c r="AC3210" i="2" s="1"/>
  <c r="Y3209" i="2"/>
  <c r="AC3209" i="2" s="1"/>
  <c r="Y3208" i="2"/>
  <c r="AC3208" i="2" s="1"/>
  <c r="Y3207" i="2"/>
  <c r="AC3207" i="2" s="1"/>
  <c r="Y3206" i="2"/>
  <c r="AC3206" i="2" s="1"/>
  <c r="Y3205" i="2"/>
  <c r="AC3205" i="2" s="1"/>
  <c r="Y3204" i="2"/>
  <c r="AC3204" i="2" s="1"/>
  <c r="Y3203" i="2"/>
  <c r="AC3203" i="2" s="1"/>
  <c r="Y3202" i="2"/>
  <c r="AC3202" i="2" s="1"/>
  <c r="Y3201" i="2"/>
  <c r="AC3201" i="2" s="1"/>
  <c r="Y3200" i="2"/>
  <c r="AC3200" i="2" s="1"/>
  <c r="Y3199" i="2"/>
  <c r="AC3199" i="2" s="1"/>
  <c r="Y3198" i="2"/>
  <c r="AC3198" i="2" s="1"/>
  <c r="Y3197" i="2"/>
  <c r="AC3197" i="2" s="1"/>
  <c r="Y3196" i="2"/>
  <c r="AC3196" i="2" s="1"/>
  <c r="Y3195" i="2"/>
  <c r="AC3195" i="2" s="1"/>
  <c r="Y3194" i="2"/>
  <c r="AC3194" i="2" s="1"/>
  <c r="Y3193" i="2"/>
  <c r="AC3193" i="2" s="1"/>
  <c r="Y3192" i="2"/>
  <c r="AC3192" i="2" s="1"/>
  <c r="Y3191" i="2"/>
  <c r="AC3191" i="2" s="1"/>
  <c r="Y3190" i="2"/>
  <c r="AC3190" i="2" s="1"/>
  <c r="Y3189" i="2"/>
  <c r="AC3189" i="2" s="1"/>
  <c r="Y3188" i="2"/>
  <c r="AC3188" i="2" s="1"/>
  <c r="Y3187" i="2"/>
  <c r="AC3187" i="2" s="1"/>
  <c r="Y3186" i="2"/>
  <c r="AC3186" i="2" s="1"/>
  <c r="Y3185" i="2"/>
  <c r="AC3185" i="2" s="1"/>
  <c r="Y3184" i="2"/>
  <c r="AC3184" i="2" s="1"/>
  <c r="Y3183" i="2"/>
  <c r="AC3183" i="2" s="1"/>
  <c r="Y3182" i="2"/>
  <c r="AC3182" i="2" s="1"/>
  <c r="Y3181" i="2"/>
  <c r="AC3181" i="2" s="1"/>
  <c r="Y3180" i="2"/>
  <c r="AC3180" i="2" s="1"/>
  <c r="Y3179" i="2"/>
  <c r="AC3179" i="2" s="1"/>
  <c r="Y3178" i="2"/>
  <c r="AC3178" i="2" s="1"/>
  <c r="Y3177" i="2"/>
  <c r="AC3177" i="2" s="1"/>
  <c r="Y3176" i="2"/>
  <c r="AC3176" i="2" s="1"/>
  <c r="Y3175" i="2"/>
  <c r="AC3175" i="2" s="1"/>
  <c r="Y3174" i="2"/>
  <c r="AC3174" i="2" s="1"/>
  <c r="Y3173" i="2"/>
  <c r="AC3173" i="2" s="1"/>
  <c r="Y3172" i="2"/>
  <c r="AC3172" i="2" s="1"/>
  <c r="Y3171" i="2"/>
  <c r="AC3171" i="2" s="1"/>
  <c r="Y3170" i="2"/>
  <c r="AC3170" i="2" s="1"/>
  <c r="Y3169" i="2"/>
  <c r="AC3169" i="2" s="1"/>
  <c r="Y3168" i="2"/>
  <c r="AC3168" i="2" s="1"/>
  <c r="Y3167" i="2"/>
  <c r="AC3167" i="2" s="1"/>
  <c r="Y3166" i="2"/>
  <c r="AC3166" i="2" s="1"/>
  <c r="Y3165" i="2"/>
  <c r="AC3165" i="2" s="1"/>
  <c r="Y3164" i="2"/>
  <c r="AC3164" i="2" s="1"/>
  <c r="Y3163" i="2"/>
  <c r="AC3163" i="2" s="1"/>
  <c r="Y3162" i="2"/>
  <c r="AC3162" i="2" s="1"/>
  <c r="Y3161" i="2"/>
  <c r="AC3161" i="2" s="1"/>
  <c r="Y3160" i="2"/>
  <c r="AC3160" i="2" s="1"/>
  <c r="Y3159" i="2"/>
  <c r="AC3159" i="2" s="1"/>
  <c r="Y3158" i="2"/>
  <c r="AC3158" i="2" s="1"/>
  <c r="Y3157" i="2"/>
  <c r="AC3157" i="2" s="1"/>
  <c r="Y3156" i="2"/>
  <c r="AC3156" i="2" s="1"/>
  <c r="Y3155" i="2"/>
  <c r="AC3155" i="2" s="1"/>
  <c r="Y3154" i="2"/>
  <c r="AC3154" i="2" s="1"/>
  <c r="Y3153" i="2"/>
  <c r="AC3153" i="2" s="1"/>
  <c r="Y3152" i="2"/>
  <c r="AC3152" i="2" s="1"/>
  <c r="Y3151" i="2"/>
  <c r="AC3151" i="2" s="1"/>
  <c r="Y3150" i="2"/>
  <c r="AC3150" i="2" s="1"/>
  <c r="Y3149" i="2"/>
  <c r="AC3149" i="2" s="1"/>
  <c r="Y3148" i="2"/>
  <c r="AC3148" i="2" s="1"/>
  <c r="Y3147" i="2"/>
  <c r="AC3147" i="2" s="1"/>
  <c r="Y3146" i="2"/>
  <c r="AC3146" i="2" s="1"/>
  <c r="Y3145" i="2"/>
  <c r="AC3145" i="2" s="1"/>
  <c r="Y3144" i="2"/>
  <c r="AC3144" i="2" s="1"/>
  <c r="Y3143" i="2"/>
  <c r="AC3143" i="2" s="1"/>
  <c r="Y3142" i="2"/>
  <c r="AC3142" i="2" s="1"/>
  <c r="Y3141" i="2"/>
  <c r="AC3141" i="2" s="1"/>
  <c r="Y3140" i="2"/>
  <c r="AC3140" i="2" s="1"/>
  <c r="Y3139" i="2"/>
  <c r="AC3139" i="2" s="1"/>
  <c r="Y3138" i="2"/>
  <c r="AC3138" i="2" s="1"/>
  <c r="Y3137" i="2"/>
  <c r="AC3137" i="2" s="1"/>
  <c r="Y3136" i="2"/>
  <c r="AC3136" i="2" s="1"/>
  <c r="Y3135" i="2"/>
  <c r="AC3135" i="2" s="1"/>
  <c r="Y3134" i="2"/>
  <c r="AC3134" i="2" s="1"/>
  <c r="Y3133" i="2"/>
  <c r="AC3133" i="2" s="1"/>
  <c r="Y3132" i="2"/>
  <c r="AC3132" i="2" s="1"/>
  <c r="Y3131" i="2"/>
  <c r="AC3131" i="2" s="1"/>
  <c r="Y3130" i="2"/>
  <c r="AC3130" i="2" s="1"/>
  <c r="Y3129" i="2"/>
  <c r="AC3129" i="2" s="1"/>
  <c r="Y3128" i="2"/>
  <c r="AC3128" i="2" s="1"/>
  <c r="Y3127" i="2"/>
  <c r="AC3127" i="2" s="1"/>
  <c r="Y3126" i="2"/>
  <c r="AC3126" i="2" s="1"/>
  <c r="Y3125" i="2"/>
  <c r="AC3125" i="2" s="1"/>
  <c r="Y3124" i="2"/>
  <c r="AC3124" i="2" s="1"/>
  <c r="Y3123" i="2"/>
  <c r="AC3123" i="2" s="1"/>
  <c r="Y3122" i="2"/>
  <c r="AC3122" i="2" s="1"/>
  <c r="Y3121" i="2"/>
  <c r="AC3121" i="2" s="1"/>
  <c r="Y3120" i="2"/>
  <c r="AC3120" i="2" s="1"/>
  <c r="Y3119" i="2"/>
  <c r="AC3119" i="2" s="1"/>
  <c r="Y3118" i="2"/>
  <c r="AC3118" i="2" s="1"/>
  <c r="Y3117" i="2"/>
  <c r="AC3117" i="2" s="1"/>
  <c r="Y3116" i="2"/>
  <c r="AC3116" i="2" s="1"/>
  <c r="Y3115" i="2"/>
  <c r="AC3115" i="2" s="1"/>
  <c r="Y3114" i="2"/>
  <c r="AC3114" i="2" s="1"/>
  <c r="Y3113" i="2"/>
  <c r="AC3113" i="2" s="1"/>
  <c r="Y3112" i="2"/>
  <c r="AC3112" i="2" s="1"/>
  <c r="Y3111" i="2"/>
  <c r="AC3111" i="2" s="1"/>
  <c r="Y3110" i="2"/>
  <c r="AC3110" i="2" s="1"/>
  <c r="Y3109" i="2"/>
  <c r="AC3109" i="2" s="1"/>
  <c r="Y3108" i="2"/>
  <c r="AC3108" i="2" s="1"/>
  <c r="Y3107" i="2"/>
  <c r="AC3107" i="2" s="1"/>
  <c r="Y3106" i="2"/>
  <c r="AC3106" i="2" s="1"/>
  <c r="Y3105" i="2"/>
  <c r="AC3105" i="2" s="1"/>
  <c r="Y3104" i="2"/>
  <c r="AC3104" i="2" s="1"/>
  <c r="Y3103" i="2"/>
  <c r="AC3103" i="2" s="1"/>
  <c r="Y3102" i="2"/>
  <c r="AC3102" i="2" s="1"/>
  <c r="Y3101" i="2"/>
  <c r="AC3101" i="2" s="1"/>
  <c r="Y3100" i="2"/>
  <c r="AC3100" i="2" s="1"/>
  <c r="Y3099" i="2"/>
  <c r="AC3099" i="2" s="1"/>
  <c r="Y3098" i="2"/>
  <c r="AC3098" i="2" s="1"/>
  <c r="Y3097" i="2"/>
  <c r="AC3097" i="2" s="1"/>
  <c r="Y3096" i="2"/>
  <c r="AC3096" i="2" s="1"/>
  <c r="Y3095" i="2"/>
  <c r="AC3095" i="2" s="1"/>
  <c r="Y3094" i="2"/>
  <c r="AC3094" i="2" s="1"/>
  <c r="Y3093" i="2"/>
  <c r="AC3093" i="2" s="1"/>
  <c r="Y3092" i="2"/>
  <c r="AC3092" i="2" s="1"/>
  <c r="Y3091" i="2"/>
  <c r="AC3091" i="2" s="1"/>
  <c r="Y3090" i="2"/>
  <c r="AC3090" i="2" s="1"/>
  <c r="Y3089" i="2"/>
  <c r="AC3089" i="2" s="1"/>
  <c r="Y3088" i="2"/>
  <c r="AC3088" i="2" s="1"/>
  <c r="Y3087" i="2"/>
  <c r="AC3087" i="2" s="1"/>
  <c r="Y3086" i="2"/>
  <c r="AC3086" i="2" s="1"/>
  <c r="Y3085" i="2"/>
  <c r="AC3085" i="2" s="1"/>
  <c r="Y3084" i="2"/>
  <c r="AC3084" i="2" s="1"/>
  <c r="Y3083" i="2"/>
  <c r="AC3083" i="2" s="1"/>
  <c r="Y3082" i="2"/>
  <c r="AC3082" i="2" s="1"/>
  <c r="Y3081" i="2"/>
  <c r="AC3081" i="2" s="1"/>
  <c r="Y3080" i="2"/>
  <c r="AC3080" i="2" s="1"/>
  <c r="Y3079" i="2"/>
  <c r="AC3079" i="2" s="1"/>
  <c r="Y3078" i="2"/>
  <c r="AC3078" i="2" s="1"/>
  <c r="Y3077" i="2"/>
  <c r="AC3077" i="2" s="1"/>
  <c r="Y3076" i="2"/>
  <c r="AC3076" i="2" s="1"/>
  <c r="Y3075" i="2"/>
  <c r="AC3075" i="2" s="1"/>
  <c r="Y3074" i="2"/>
  <c r="AC3074" i="2" s="1"/>
  <c r="Y3073" i="2"/>
  <c r="AC3073" i="2" s="1"/>
  <c r="Y3072" i="2"/>
  <c r="AC3072" i="2" s="1"/>
  <c r="Y3071" i="2"/>
  <c r="AC3071" i="2" s="1"/>
  <c r="Y3070" i="2"/>
  <c r="AC3070" i="2" s="1"/>
  <c r="Y3069" i="2"/>
  <c r="AC3069" i="2" s="1"/>
  <c r="Y3068" i="2"/>
  <c r="AC3068" i="2" s="1"/>
  <c r="Y3067" i="2"/>
  <c r="AC3067" i="2" s="1"/>
  <c r="Y3066" i="2"/>
  <c r="AC3066" i="2" s="1"/>
  <c r="Y3065" i="2"/>
  <c r="AC3065" i="2" s="1"/>
  <c r="Y3064" i="2"/>
  <c r="AC3064" i="2" s="1"/>
  <c r="Y3063" i="2"/>
  <c r="AC3063" i="2" s="1"/>
  <c r="Y3062" i="2"/>
  <c r="AC3062" i="2" s="1"/>
  <c r="Y3061" i="2"/>
  <c r="AC3061" i="2" s="1"/>
  <c r="Y3060" i="2"/>
  <c r="AC3060" i="2" s="1"/>
  <c r="Y3059" i="2"/>
  <c r="AC3059" i="2" s="1"/>
  <c r="Y3058" i="2"/>
  <c r="AC3058" i="2" s="1"/>
  <c r="Y3057" i="2"/>
  <c r="AC3057" i="2" s="1"/>
  <c r="Y3056" i="2"/>
  <c r="AC3056" i="2" s="1"/>
  <c r="Y3055" i="2"/>
  <c r="AC3055" i="2" s="1"/>
  <c r="Y3054" i="2"/>
  <c r="AC3054" i="2" s="1"/>
  <c r="Y3053" i="2"/>
  <c r="AC3053" i="2" s="1"/>
  <c r="Y3052" i="2"/>
  <c r="AC3052" i="2" s="1"/>
  <c r="Y3051" i="2"/>
  <c r="AC3051" i="2" s="1"/>
  <c r="Y3050" i="2"/>
  <c r="AC3050" i="2" s="1"/>
  <c r="Y3049" i="2"/>
  <c r="AC3049" i="2" s="1"/>
  <c r="Y3048" i="2"/>
  <c r="AC3048" i="2" s="1"/>
  <c r="Y3047" i="2"/>
  <c r="AC3047" i="2" s="1"/>
  <c r="Y3046" i="2"/>
  <c r="AC3046" i="2" s="1"/>
  <c r="Y3045" i="2"/>
  <c r="AC3045" i="2" s="1"/>
  <c r="Y3044" i="2"/>
  <c r="AC3044" i="2" s="1"/>
  <c r="Y3043" i="2"/>
  <c r="AC3043" i="2" s="1"/>
  <c r="Y3042" i="2"/>
  <c r="AC3042" i="2" s="1"/>
  <c r="Y3041" i="2"/>
  <c r="AC3041" i="2" s="1"/>
  <c r="Y3040" i="2"/>
  <c r="AC3040" i="2" s="1"/>
  <c r="Y3039" i="2"/>
  <c r="AC3039" i="2" s="1"/>
  <c r="Y3038" i="2"/>
  <c r="AC3038" i="2" s="1"/>
  <c r="Y3037" i="2"/>
  <c r="AC3037" i="2" s="1"/>
  <c r="Y3036" i="2"/>
  <c r="AC3036" i="2" s="1"/>
  <c r="Y3035" i="2"/>
  <c r="AC3035" i="2" s="1"/>
  <c r="Y3034" i="2"/>
  <c r="AC3034" i="2" s="1"/>
  <c r="Y3033" i="2"/>
  <c r="AC3033" i="2" s="1"/>
  <c r="Y3032" i="2"/>
  <c r="AC3032" i="2" s="1"/>
  <c r="Y3031" i="2"/>
  <c r="AC3031" i="2" s="1"/>
  <c r="Y3030" i="2"/>
  <c r="AC3030" i="2" s="1"/>
  <c r="Y3029" i="2"/>
  <c r="AC3029" i="2" s="1"/>
  <c r="Y3028" i="2"/>
  <c r="AC3028" i="2" s="1"/>
  <c r="Y3027" i="2"/>
  <c r="AC3027" i="2" s="1"/>
  <c r="Y3026" i="2"/>
  <c r="AC3026" i="2" s="1"/>
  <c r="Y3025" i="2"/>
  <c r="AC3025" i="2" s="1"/>
  <c r="Y3024" i="2"/>
  <c r="AC3024" i="2" s="1"/>
  <c r="Y3023" i="2"/>
  <c r="AC3023" i="2" s="1"/>
  <c r="Y3022" i="2"/>
  <c r="AC3022" i="2" s="1"/>
  <c r="Y3021" i="2"/>
  <c r="AC3021" i="2" s="1"/>
  <c r="Y3020" i="2"/>
  <c r="AC3020" i="2" s="1"/>
  <c r="Y3019" i="2"/>
  <c r="AC3019" i="2" s="1"/>
  <c r="Y3018" i="2"/>
  <c r="AC3018" i="2" s="1"/>
  <c r="Y3017" i="2"/>
  <c r="AC3017" i="2" s="1"/>
  <c r="Y3016" i="2"/>
  <c r="AC3016" i="2" s="1"/>
  <c r="Y3015" i="2"/>
  <c r="AC3015" i="2" s="1"/>
  <c r="Y3014" i="2"/>
  <c r="AC3014" i="2" s="1"/>
  <c r="Y3013" i="2"/>
  <c r="AC3013" i="2" s="1"/>
  <c r="Y3012" i="2"/>
  <c r="AC3012" i="2" s="1"/>
  <c r="Y3011" i="2"/>
  <c r="AC3011" i="2" s="1"/>
  <c r="Y3010" i="2"/>
  <c r="AC3010" i="2" s="1"/>
  <c r="Y3009" i="2"/>
  <c r="AC3009" i="2" s="1"/>
  <c r="Y3008" i="2"/>
  <c r="AC3008" i="2" s="1"/>
  <c r="Y3007" i="2"/>
  <c r="AC3007" i="2" s="1"/>
  <c r="Y3006" i="2"/>
  <c r="AC3006" i="2" s="1"/>
  <c r="Y3005" i="2"/>
  <c r="AC3005" i="2" s="1"/>
  <c r="Y3004" i="2"/>
  <c r="AC3004" i="2" s="1"/>
  <c r="Y3003" i="2"/>
  <c r="AC3003" i="2" s="1"/>
  <c r="Y3002" i="2"/>
  <c r="AC3002" i="2" s="1"/>
  <c r="Y3001" i="2"/>
  <c r="AC3001" i="2" s="1"/>
  <c r="Y3000" i="2"/>
  <c r="AC3000" i="2" s="1"/>
  <c r="Y2999" i="2"/>
  <c r="AC2999" i="2" s="1"/>
  <c r="Y2998" i="2"/>
  <c r="AC2998" i="2" s="1"/>
  <c r="Y2997" i="2"/>
  <c r="AC2997" i="2" s="1"/>
  <c r="Y2996" i="2"/>
  <c r="AC2996" i="2" s="1"/>
  <c r="Y2995" i="2"/>
  <c r="AC2995" i="2" s="1"/>
  <c r="Y2994" i="2"/>
  <c r="AC2994" i="2" s="1"/>
  <c r="Y2993" i="2"/>
  <c r="AC2993" i="2" s="1"/>
  <c r="Y2992" i="2"/>
  <c r="AC2992" i="2" s="1"/>
  <c r="Y2991" i="2"/>
  <c r="AC2991" i="2" s="1"/>
  <c r="Y2990" i="2"/>
  <c r="AC2990" i="2" s="1"/>
  <c r="Y2989" i="2"/>
  <c r="AC2989" i="2" s="1"/>
  <c r="Y2988" i="2"/>
  <c r="AC2988" i="2" s="1"/>
  <c r="Y2987" i="2"/>
  <c r="AC2987" i="2" s="1"/>
  <c r="Y2986" i="2"/>
  <c r="AC2986" i="2" s="1"/>
  <c r="Y2985" i="2"/>
  <c r="AC2985" i="2" s="1"/>
  <c r="Y2984" i="2"/>
  <c r="AC2984" i="2" s="1"/>
  <c r="Y2983" i="2"/>
  <c r="AC2983" i="2" s="1"/>
  <c r="Y2982" i="2"/>
  <c r="AC2982" i="2" s="1"/>
  <c r="Y2981" i="2"/>
  <c r="AC2981" i="2" s="1"/>
  <c r="Y2980" i="2"/>
  <c r="AC2980" i="2" s="1"/>
  <c r="Y2979" i="2"/>
  <c r="AC2979" i="2" s="1"/>
  <c r="Y2978" i="2"/>
  <c r="AC2978" i="2" s="1"/>
  <c r="Y2977" i="2"/>
  <c r="AC2977" i="2" s="1"/>
  <c r="Y2976" i="2"/>
  <c r="AC2976" i="2" s="1"/>
  <c r="Y2975" i="2"/>
  <c r="AC2975" i="2" s="1"/>
  <c r="Y2974" i="2"/>
  <c r="AC2974" i="2" s="1"/>
  <c r="Y2973" i="2"/>
  <c r="AC2973" i="2" s="1"/>
  <c r="Y2972" i="2"/>
  <c r="AC2972" i="2" s="1"/>
  <c r="Y2971" i="2"/>
  <c r="AC2971" i="2" s="1"/>
  <c r="Y2970" i="2"/>
  <c r="AC2970" i="2" s="1"/>
  <c r="Y2969" i="2"/>
  <c r="AC2969" i="2" s="1"/>
  <c r="Y2968" i="2"/>
  <c r="AC2968" i="2" s="1"/>
  <c r="Y2967" i="2"/>
  <c r="AC2967" i="2" s="1"/>
  <c r="Y2966" i="2"/>
  <c r="AC2966" i="2" s="1"/>
  <c r="Y2965" i="2"/>
  <c r="AC2965" i="2" s="1"/>
  <c r="Y2964" i="2"/>
  <c r="AC2964" i="2" s="1"/>
  <c r="Y2963" i="2"/>
  <c r="AC2963" i="2" s="1"/>
  <c r="Y2962" i="2"/>
  <c r="AC2962" i="2" s="1"/>
  <c r="Y2961" i="2"/>
  <c r="AC2961" i="2" s="1"/>
  <c r="Y2960" i="2"/>
  <c r="AC2960" i="2" s="1"/>
  <c r="Y2959" i="2"/>
  <c r="AC2959" i="2" s="1"/>
  <c r="Y2958" i="2"/>
  <c r="AC2958" i="2" s="1"/>
  <c r="Y2957" i="2"/>
  <c r="AC2957" i="2" s="1"/>
  <c r="Y2956" i="2"/>
  <c r="AC2956" i="2" s="1"/>
  <c r="Y2955" i="2"/>
  <c r="AC2955" i="2" s="1"/>
  <c r="Y2954" i="2"/>
  <c r="AC2954" i="2" s="1"/>
  <c r="Y2953" i="2"/>
  <c r="AC2953" i="2" s="1"/>
  <c r="Y2952" i="2"/>
  <c r="AC2952" i="2" s="1"/>
  <c r="Y2951" i="2"/>
  <c r="AC2951" i="2" s="1"/>
  <c r="Y2950" i="2"/>
  <c r="AC2950" i="2" s="1"/>
  <c r="Y2949" i="2"/>
  <c r="AC2949" i="2" s="1"/>
  <c r="Y2948" i="2"/>
  <c r="AC2948" i="2" s="1"/>
  <c r="Y2947" i="2"/>
  <c r="AC2947" i="2" s="1"/>
  <c r="Y2946" i="2"/>
  <c r="AC2946" i="2" s="1"/>
  <c r="Y2945" i="2"/>
  <c r="AC2945" i="2" s="1"/>
  <c r="Y2944" i="2"/>
  <c r="AC2944" i="2" s="1"/>
  <c r="Y2943" i="2"/>
  <c r="AC2943" i="2" s="1"/>
  <c r="Y2942" i="2"/>
  <c r="AC2942" i="2" s="1"/>
  <c r="Y2941" i="2"/>
  <c r="AC2941" i="2" s="1"/>
  <c r="Y2940" i="2"/>
  <c r="AC2940" i="2" s="1"/>
  <c r="Y2939" i="2"/>
  <c r="AC2939" i="2" s="1"/>
  <c r="Y2938" i="2"/>
  <c r="AC2938" i="2" s="1"/>
  <c r="Y2937" i="2"/>
  <c r="AC2937" i="2" s="1"/>
  <c r="Y2936" i="2"/>
  <c r="AC2936" i="2" s="1"/>
  <c r="Y2935" i="2"/>
  <c r="AC2935" i="2" s="1"/>
  <c r="Y2934" i="2"/>
  <c r="AC2934" i="2" s="1"/>
  <c r="Y2933" i="2"/>
  <c r="AC2933" i="2" s="1"/>
  <c r="Y2932" i="2"/>
  <c r="AC2932" i="2" s="1"/>
  <c r="Y2931" i="2"/>
  <c r="AC2931" i="2" s="1"/>
  <c r="Y2930" i="2"/>
  <c r="AC2930" i="2" s="1"/>
  <c r="Y2929" i="2"/>
  <c r="AC2929" i="2" s="1"/>
  <c r="Y2928" i="2"/>
  <c r="AC2928" i="2" s="1"/>
  <c r="Y2927" i="2"/>
  <c r="AC2927" i="2" s="1"/>
  <c r="Y2926" i="2"/>
  <c r="AC2926" i="2" s="1"/>
  <c r="Y2925" i="2"/>
  <c r="AC2925" i="2" s="1"/>
  <c r="Y2924" i="2"/>
  <c r="AC2924" i="2" s="1"/>
  <c r="Y2923" i="2"/>
  <c r="AC2923" i="2" s="1"/>
  <c r="Y2922" i="2"/>
  <c r="AC2922" i="2" s="1"/>
  <c r="Y2921" i="2"/>
  <c r="AC2921" i="2" s="1"/>
  <c r="Y2920" i="2"/>
  <c r="AC2920" i="2" s="1"/>
  <c r="Y2919" i="2"/>
  <c r="AC2919" i="2" s="1"/>
  <c r="Y2918" i="2"/>
  <c r="AC2918" i="2" s="1"/>
  <c r="Y2917" i="2"/>
  <c r="AC2917" i="2" s="1"/>
  <c r="Y2916" i="2"/>
  <c r="AC2916" i="2" s="1"/>
  <c r="Y2915" i="2"/>
  <c r="AC2915" i="2" s="1"/>
  <c r="Y2914" i="2"/>
  <c r="AC2914" i="2" s="1"/>
  <c r="Y2913" i="2"/>
  <c r="AC2913" i="2" s="1"/>
  <c r="Y2912" i="2"/>
  <c r="AC2912" i="2" s="1"/>
  <c r="Y2911" i="2"/>
  <c r="AC2911" i="2" s="1"/>
  <c r="Y2910" i="2"/>
  <c r="AC2910" i="2" s="1"/>
  <c r="Y2909" i="2"/>
  <c r="AC2909" i="2" s="1"/>
  <c r="Y2908" i="2"/>
  <c r="AC2908" i="2" s="1"/>
  <c r="Y2907" i="2"/>
  <c r="AC2907" i="2" s="1"/>
  <c r="Y2906" i="2"/>
  <c r="AC2906" i="2" s="1"/>
  <c r="Y2905" i="2"/>
  <c r="AC2905" i="2" s="1"/>
  <c r="Y2904" i="2"/>
  <c r="AC2904" i="2" s="1"/>
  <c r="Y2903" i="2"/>
  <c r="AC2903" i="2" s="1"/>
  <c r="Y2902" i="2"/>
  <c r="AC2902" i="2" s="1"/>
  <c r="Y2901" i="2"/>
  <c r="AC2901" i="2" s="1"/>
  <c r="Y2900" i="2"/>
  <c r="AC2900" i="2" s="1"/>
  <c r="Y2899" i="2"/>
  <c r="AC2899" i="2" s="1"/>
  <c r="Y2898" i="2"/>
  <c r="AC2898" i="2" s="1"/>
  <c r="Y2897" i="2"/>
  <c r="AC2897" i="2" s="1"/>
  <c r="Y2896" i="2"/>
  <c r="AC2896" i="2" s="1"/>
  <c r="Y2895" i="2"/>
  <c r="AC2895" i="2" s="1"/>
  <c r="Y2894" i="2"/>
  <c r="AC2894" i="2" s="1"/>
  <c r="Y2893" i="2"/>
  <c r="AC2893" i="2" s="1"/>
  <c r="Y2892" i="2"/>
  <c r="AC2892" i="2" s="1"/>
  <c r="Y2891" i="2"/>
  <c r="AC2891" i="2" s="1"/>
  <c r="Y2890" i="2"/>
  <c r="AC2890" i="2" s="1"/>
  <c r="Y2889" i="2"/>
  <c r="AC2889" i="2" s="1"/>
  <c r="Y2888" i="2"/>
  <c r="AC2888" i="2" s="1"/>
  <c r="Y2887" i="2"/>
  <c r="AC2887" i="2" s="1"/>
  <c r="Y2886" i="2"/>
  <c r="AC2886" i="2" s="1"/>
  <c r="Y2885" i="2"/>
  <c r="AC2885" i="2" s="1"/>
  <c r="Y2884" i="2"/>
  <c r="AC2884" i="2" s="1"/>
  <c r="Y2883" i="2"/>
  <c r="AC2883" i="2" s="1"/>
  <c r="Y2882" i="2"/>
  <c r="AC2882" i="2" s="1"/>
  <c r="Y2881" i="2"/>
  <c r="AC2881" i="2" s="1"/>
  <c r="Y2880" i="2"/>
  <c r="AC2880" i="2" s="1"/>
  <c r="Y2879" i="2"/>
  <c r="AC2879" i="2" s="1"/>
  <c r="Y2878" i="2"/>
  <c r="AC2878" i="2" s="1"/>
  <c r="Y2877" i="2"/>
  <c r="AC2877" i="2" s="1"/>
  <c r="Y2876" i="2"/>
  <c r="AC2876" i="2" s="1"/>
  <c r="Y2875" i="2"/>
  <c r="AC2875" i="2" s="1"/>
  <c r="Y2874" i="2"/>
  <c r="AC2874" i="2" s="1"/>
  <c r="Y2873" i="2"/>
  <c r="AC2873" i="2" s="1"/>
  <c r="Y2872" i="2"/>
  <c r="AC2872" i="2" s="1"/>
  <c r="Y2871" i="2"/>
  <c r="AC2871" i="2" s="1"/>
  <c r="Y2870" i="2"/>
  <c r="AC2870" i="2" s="1"/>
  <c r="Y2869" i="2"/>
  <c r="AC2869" i="2" s="1"/>
  <c r="Y2868" i="2"/>
  <c r="AC2868" i="2" s="1"/>
  <c r="Y2867" i="2"/>
  <c r="AC2867" i="2" s="1"/>
  <c r="Y2866" i="2"/>
  <c r="AC2866" i="2" s="1"/>
  <c r="Y2865" i="2"/>
  <c r="AC2865" i="2" s="1"/>
  <c r="Y2864" i="2"/>
  <c r="AC2864" i="2" s="1"/>
  <c r="Y2863" i="2"/>
  <c r="AC2863" i="2" s="1"/>
  <c r="Y2862" i="2"/>
  <c r="AC2862" i="2" s="1"/>
  <c r="Y2861" i="2"/>
  <c r="AC2861" i="2" s="1"/>
  <c r="Y2860" i="2"/>
  <c r="AC2860" i="2" s="1"/>
  <c r="Y2859" i="2"/>
  <c r="AC2859" i="2" s="1"/>
  <c r="Y2858" i="2"/>
  <c r="AC2858" i="2" s="1"/>
  <c r="Y2857" i="2"/>
  <c r="AC2857" i="2" s="1"/>
  <c r="Y2856" i="2"/>
  <c r="AC2856" i="2" s="1"/>
  <c r="Y2855" i="2"/>
  <c r="AC2855" i="2" s="1"/>
  <c r="Y2854" i="2"/>
  <c r="AC2854" i="2" s="1"/>
  <c r="Y2853" i="2"/>
  <c r="AC2853" i="2" s="1"/>
  <c r="Y2852" i="2"/>
  <c r="AC2852" i="2" s="1"/>
  <c r="Y2851" i="2"/>
  <c r="AC2851" i="2" s="1"/>
  <c r="Y2850" i="2"/>
  <c r="AC2850" i="2" s="1"/>
  <c r="Y2849" i="2"/>
  <c r="AC2849" i="2" s="1"/>
  <c r="Y2848" i="2"/>
  <c r="AC2848" i="2" s="1"/>
  <c r="Y2847" i="2"/>
  <c r="AC2847" i="2" s="1"/>
  <c r="Y2846" i="2"/>
  <c r="AC2846" i="2" s="1"/>
  <c r="Y2845" i="2"/>
  <c r="AC2845" i="2" s="1"/>
  <c r="Y2844" i="2"/>
  <c r="AC2844" i="2" s="1"/>
  <c r="Y2843" i="2"/>
  <c r="AC2843" i="2" s="1"/>
  <c r="Y2842" i="2"/>
  <c r="AC2842" i="2" s="1"/>
  <c r="Y2841" i="2"/>
  <c r="AC2841" i="2" s="1"/>
  <c r="Y2840" i="2"/>
  <c r="AC2840" i="2" s="1"/>
  <c r="Y2839" i="2"/>
  <c r="AC2839" i="2" s="1"/>
  <c r="Y2838" i="2"/>
  <c r="AC2838" i="2" s="1"/>
  <c r="Y2837" i="2"/>
  <c r="AC2837" i="2" s="1"/>
  <c r="Y2836" i="2"/>
  <c r="AC2836" i="2" s="1"/>
  <c r="Y2835" i="2"/>
  <c r="AC2835" i="2" s="1"/>
  <c r="Y2834" i="2"/>
  <c r="AC2834" i="2" s="1"/>
  <c r="Y2833" i="2"/>
  <c r="AC2833" i="2" s="1"/>
  <c r="Y2832" i="2"/>
  <c r="AC2832" i="2" s="1"/>
  <c r="Y2831" i="2"/>
  <c r="AC2831" i="2" s="1"/>
  <c r="Y2830" i="2"/>
  <c r="AC2830" i="2" s="1"/>
  <c r="Y2829" i="2"/>
  <c r="AC2829" i="2" s="1"/>
  <c r="Y2828" i="2"/>
  <c r="AC2828" i="2" s="1"/>
  <c r="Y2827" i="2"/>
  <c r="AC2827" i="2" s="1"/>
  <c r="Y2826" i="2"/>
  <c r="AC2826" i="2" s="1"/>
  <c r="Y2825" i="2"/>
  <c r="AC2825" i="2" s="1"/>
  <c r="Y2824" i="2"/>
  <c r="AC2824" i="2" s="1"/>
  <c r="Y2823" i="2"/>
  <c r="AC2823" i="2" s="1"/>
  <c r="Y2822" i="2"/>
  <c r="AC2822" i="2" s="1"/>
  <c r="Y2821" i="2"/>
  <c r="AC2821" i="2" s="1"/>
  <c r="Y2820" i="2"/>
  <c r="AC2820" i="2" s="1"/>
  <c r="Y2819" i="2"/>
  <c r="AC2819" i="2" s="1"/>
  <c r="Y2818" i="2"/>
  <c r="AC2818" i="2" s="1"/>
  <c r="Y2817" i="2"/>
  <c r="AC2817" i="2" s="1"/>
  <c r="Y2816" i="2"/>
  <c r="AC2816" i="2" s="1"/>
  <c r="Y2815" i="2"/>
  <c r="AC2815" i="2" s="1"/>
  <c r="Y2814" i="2"/>
  <c r="AC2814" i="2" s="1"/>
  <c r="Y2813" i="2"/>
  <c r="AC2813" i="2" s="1"/>
  <c r="Y2812" i="2"/>
  <c r="AC2812" i="2" s="1"/>
  <c r="Y2811" i="2"/>
  <c r="AC2811" i="2" s="1"/>
  <c r="Y2810" i="2"/>
  <c r="AC2810" i="2" s="1"/>
  <c r="Y2809" i="2"/>
  <c r="AC2809" i="2" s="1"/>
  <c r="Y2808" i="2"/>
  <c r="AC2808" i="2" s="1"/>
  <c r="Y2807" i="2"/>
  <c r="AC2807" i="2" s="1"/>
  <c r="Y2806" i="2"/>
  <c r="AC2806" i="2" s="1"/>
  <c r="Y2805" i="2"/>
  <c r="AC2805" i="2" s="1"/>
  <c r="Y2804" i="2"/>
  <c r="AC2804" i="2" s="1"/>
  <c r="Y2803" i="2"/>
  <c r="AC2803" i="2" s="1"/>
  <c r="Y2802" i="2"/>
  <c r="AC2802" i="2" s="1"/>
  <c r="Y2801" i="2"/>
  <c r="AC2801" i="2" s="1"/>
  <c r="Y2800" i="2"/>
  <c r="AC2800" i="2" s="1"/>
  <c r="Y2799" i="2"/>
  <c r="AC2799" i="2" s="1"/>
  <c r="Y2798" i="2"/>
  <c r="AC2798" i="2" s="1"/>
  <c r="Y2797" i="2"/>
  <c r="AC2797" i="2" s="1"/>
  <c r="Y2796" i="2"/>
  <c r="AC2796" i="2" s="1"/>
  <c r="Y2795" i="2"/>
  <c r="AC2795" i="2" s="1"/>
  <c r="Y2794" i="2"/>
  <c r="AC2794" i="2" s="1"/>
  <c r="Y2793" i="2"/>
  <c r="AC2793" i="2" s="1"/>
  <c r="Y2792" i="2"/>
  <c r="AC2792" i="2" s="1"/>
  <c r="Y2791" i="2"/>
  <c r="AC2791" i="2" s="1"/>
  <c r="Y2790" i="2"/>
  <c r="AC2790" i="2" s="1"/>
  <c r="Y2789" i="2"/>
  <c r="AC2789" i="2" s="1"/>
  <c r="Y2788" i="2"/>
  <c r="AC2788" i="2" s="1"/>
  <c r="Y2787" i="2"/>
  <c r="AC2787" i="2" s="1"/>
  <c r="Y2786" i="2"/>
  <c r="AC2786" i="2" s="1"/>
  <c r="Y2785" i="2"/>
  <c r="AC2785" i="2" s="1"/>
  <c r="Y2784" i="2"/>
  <c r="AC2784" i="2" s="1"/>
  <c r="Y2783" i="2"/>
  <c r="AC2783" i="2" s="1"/>
  <c r="Y2782" i="2"/>
  <c r="AC2782" i="2" s="1"/>
  <c r="Y2781" i="2"/>
  <c r="AC2781" i="2" s="1"/>
  <c r="Y2780" i="2"/>
  <c r="AC2780" i="2" s="1"/>
  <c r="Y2779" i="2"/>
  <c r="AC2779" i="2" s="1"/>
  <c r="Y2778" i="2"/>
  <c r="AC2778" i="2" s="1"/>
  <c r="Y2777" i="2"/>
  <c r="AC2777" i="2" s="1"/>
  <c r="Y2776" i="2"/>
  <c r="AC2776" i="2" s="1"/>
  <c r="Y2775" i="2"/>
  <c r="AC2775" i="2" s="1"/>
  <c r="Y2774" i="2"/>
  <c r="AC2774" i="2" s="1"/>
  <c r="Y2773" i="2"/>
  <c r="AC2773" i="2" s="1"/>
  <c r="Y2772" i="2"/>
  <c r="AC2772" i="2" s="1"/>
  <c r="Y2771" i="2"/>
  <c r="AC2771" i="2" s="1"/>
  <c r="Y2770" i="2"/>
  <c r="AC2770" i="2" s="1"/>
  <c r="Y2769" i="2"/>
  <c r="AC2769" i="2" s="1"/>
  <c r="Y2768" i="2"/>
  <c r="AC2768" i="2" s="1"/>
  <c r="Y2767" i="2"/>
  <c r="AC2767" i="2" s="1"/>
  <c r="Y2766" i="2"/>
  <c r="AC2766" i="2" s="1"/>
  <c r="Y2765" i="2"/>
  <c r="AC2765" i="2" s="1"/>
  <c r="Y2764" i="2"/>
  <c r="AC2764" i="2" s="1"/>
  <c r="Y2763" i="2"/>
  <c r="AC2763" i="2" s="1"/>
  <c r="Y2762" i="2"/>
  <c r="AC2762" i="2" s="1"/>
  <c r="Y2761" i="2"/>
  <c r="AC2761" i="2" s="1"/>
  <c r="Y2760" i="2"/>
  <c r="AC2760" i="2" s="1"/>
  <c r="Y2759" i="2"/>
  <c r="AC2759" i="2" s="1"/>
  <c r="Y2758" i="2"/>
  <c r="AC2758" i="2" s="1"/>
  <c r="Y2757" i="2"/>
  <c r="AC2757" i="2" s="1"/>
  <c r="Y2756" i="2"/>
  <c r="AC2756" i="2" s="1"/>
  <c r="Y2755" i="2"/>
  <c r="AC2755" i="2" s="1"/>
  <c r="Y2754" i="2"/>
  <c r="AC2754" i="2" s="1"/>
  <c r="Y2753" i="2"/>
  <c r="AC2753" i="2" s="1"/>
  <c r="Y2752" i="2"/>
  <c r="AC2752" i="2" s="1"/>
  <c r="Y2751" i="2"/>
  <c r="AC2751" i="2" s="1"/>
  <c r="Y2750" i="2"/>
  <c r="AC2750" i="2" s="1"/>
  <c r="Y2749" i="2"/>
  <c r="AC2749" i="2" s="1"/>
  <c r="Y2748" i="2"/>
  <c r="AC2748" i="2" s="1"/>
  <c r="Y2747" i="2"/>
  <c r="AC2747" i="2" s="1"/>
  <c r="Y2746" i="2"/>
  <c r="AC2746" i="2" s="1"/>
  <c r="Y2745" i="2"/>
  <c r="AC2745" i="2" s="1"/>
  <c r="Y2744" i="2"/>
  <c r="AC2744" i="2" s="1"/>
  <c r="Y2743" i="2"/>
  <c r="AC2743" i="2" s="1"/>
  <c r="Y2742" i="2"/>
  <c r="AC2742" i="2" s="1"/>
  <c r="Y2741" i="2"/>
  <c r="AC2741" i="2" s="1"/>
  <c r="Y2740" i="2"/>
  <c r="AC2740" i="2" s="1"/>
  <c r="Y2739" i="2"/>
  <c r="AC2739" i="2" s="1"/>
  <c r="Y2738" i="2"/>
  <c r="AC2738" i="2" s="1"/>
  <c r="Y2737" i="2"/>
  <c r="AC2737" i="2" s="1"/>
  <c r="Y2736" i="2"/>
  <c r="AC2736" i="2" s="1"/>
  <c r="Y2735" i="2"/>
  <c r="AC2735" i="2" s="1"/>
  <c r="Y2734" i="2"/>
  <c r="AC2734" i="2" s="1"/>
  <c r="Y2733" i="2"/>
  <c r="AC2733" i="2" s="1"/>
  <c r="Y2732" i="2"/>
  <c r="AC2732" i="2" s="1"/>
  <c r="Y2731" i="2"/>
  <c r="AC2731" i="2" s="1"/>
  <c r="Y2730" i="2"/>
  <c r="AC2730" i="2" s="1"/>
  <c r="Y2729" i="2"/>
  <c r="AC2729" i="2" s="1"/>
  <c r="Y2728" i="2"/>
  <c r="AC2728" i="2" s="1"/>
  <c r="Y2727" i="2"/>
  <c r="AC2727" i="2" s="1"/>
  <c r="Y2726" i="2"/>
  <c r="AC2726" i="2" s="1"/>
  <c r="Y2725" i="2"/>
  <c r="AC2725" i="2" s="1"/>
  <c r="Y2724" i="2"/>
  <c r="AC2724" i="2" s="1"/>
  <c r="Y2723" i="2"/>
  <c r="AC2723" i="2" s="1"/>
  <c r="Y2722" i="2"/>
  <c r="AC2722" i="2" s="1"/>
  <c r="Y2721" i="2"/>
  <c r="AC2721" i="2" s="1"/>
  <c r="Y2720" i="2"/>
  <c r="AC2720" i="2" s="1"/>
  <c r="Y2719" i="2"/>
  <c r="AC2719" i="2" s="1"/>
  <c r="Y2718" i="2"/>
  <c r="AC2718" i="2" s="1"/>
  <c r="Y2717" i="2"/>
  <c r="AC2717" i="2" s="1"/>
  <c r="Y2716" i="2"/>
  <c r="AC2716" i="2" s="1"/>
  <c r="Y2715" i="2"/>
  <c r="AC2715" i="2" s="1"/>
  <c r="Y2714" i="2"/>
  <c r="AC2714" i="2" s="1"/>
  <c r="Y2713" i="2"/>
  <c r="AC2713" i="2" s="1"/>
  <c r="Y2712" i="2"/>
  <c r="AC2712" i="2" s="1"/>
  <c r="Y2711" i="2"/>
  <c r="AC2711" i="2" s="1"/>
  <c r="Y2710" i="2"/>
  <c r="AC2710" i="2" s="1"/>
  <c r="Y2709" i="2"/>
  <c r="AC2709" i="2" s="1"/>
  <c r="Y2708" i="2"/>
  <c r="AC2708" i="2" s="1"/>
  <c r="Y2707" i="2"/>
  <c r="AC2707" i="2" s="1"/>
  <c r="Y2706" i="2"/>
  <c r="AC2706" i="2" s="1"/>
  <c r="Y2705" i="2"/>
  <c r="AC2705" i="2" s="1"/>
  <c r="Y2704" i="2"/>
  <c r="AC2704" i="2" s="1"/>
  <c r="Y2703" i="2"/>
  <c r="AC2703" i="2" s="1"/>
  <c r="Y2702" i="2"/>
  <c r="AC2702" i="2" s="1"/>
  <c r="Y2701" i="2"/>
  <c r="AC2701" i="2" s="1"/>
  <c r="Y2700" i="2"/>
  <c r="AC2700" i="2" s="1"/>
  <c r="Y2699" i="2"/>
  <c r="AC2699" i="2" s="1"/>
  <c r="Y2698" i="2"/>
  <c r="AC2698" i="2" s="1"/>
  <c r="Y2697" i="2"/>
  <c r="AC2697" i="2" s="1"/>
  <c r="Y2696" i="2"/>
  <c r="AC2696" i="2" s="1"/>
  <c r="Y2695" i="2"/>
  <c r="AC2695" i="2" s="1"/>
  <c r="Y2694" i="2"/>
  <c r="AC2694" i="2" s="1"/>
  <c r="Y2693" i="2"/>
  <c r="AC2693" i="2" s="1"/>
  <c r="Y2692" i="2"/>
  <c r="AC2692" i="2" s="1"/>
  <c r="Y2691" i="2"/>
  <c r="AC2691" i="2" s="1"/>
  <c r="Y2690" i="2"/>
  <c r="AC2690" i="2" s="1"/>
  <c r="Y2689" i="2"/>
  <c r="AC2689" i="2" s="1"/>
  <c r="Y2688" i="2"/>
  <c r="AC2688" i="2" s="1"/>
  <c r="Y2687" i="2"/>
  <c r="AC2687" i="2" s="1"/>
  <c r="Y2686" i="2"/>
  <c r="AC2686" i="2" s="1"/>
  <c r="Y2685" i="2"/>
  <c r="AC2685" i="2" s="1"/>
  <c r="Y2684" i="2"/>
  <c r="AC2684" i="2" s="1"/>
  <c r="Y2683" i="2"/>
  <c r="AC2683" i="2" s="1"/>
  <c r="Y2682" i="2"/>
  <c r="AC2682" i="2" s="1"/>
  <c r="Y2681" i="2"/>
  <c r="AC2681" i="2" s="1"/>
  <c r="Y2680" i="2"/>
  <c r="AC2680" i="2" s="1"/>
  <c r="Y2679" i="2"/>
  <c r="AC2679" i="2" s="1"/>
  <c r="Y2678" i="2"/>
  <c r="AC2678" i="2" s="1"/>
  <c r="Y2677" i="2"/>
  <c r="AC2677" i="2" s="1"/>
  <c r="Y2676" i="2"/>
  <c r="AC2676" i="2" s="1"/>
  <c r="Y2675" i="2"/>
  <c r="AC2675" i="2" s="1"/>
  <c r="Y2674" i="2"/>
  <c r="AC2674" i="2" s="1"/>
  <c r="Y2673" i="2"/>
  <c r="AC2673" i="2" s="1"/>
  <c r="Y2672" i="2"/>
  <c r="AC2672" i="2" s="1"/>
  <c r="Y2671" i="2"/>
  <c r="AC2671" i="2" s="1"/>
  <c r="Y2670" i="2"/>
  <c r="AC2670" i="2" s="1"/>
  <c r="Y2669" i="2"/>
  <c r="AC2669" i="2" s="1"/>
  <c r="Y2668" i="2"/>
  <c r="AC2668" i="2" s="1"/>
  <c r="Y2667" i="2"/>
  <c r="AC2667" i="2" s="1"/>
  <c r="Y2666" i="2"/>
  <c r="AC2666" i="2" s="1"/>
  <c r="Y2665" i="2"/>
  <c r="AC2665" i="2" s="1"/>
  <c r="Y2664" i="2"/>
  <c r="AC2664" i="2" s="1"/>
  <c r="Y2663" i="2"/>
  <c r="AC2663" i="2" s="1"/>
  <c r="Y2662" i="2"/>
  <c r="AC2662" i="2" s="1"/>
  <c r="Y2661" i="2"/>
  <c r="AC2661" i="2" s="1"/>
  <c r="Y2660" i="2"/>
  <c r="AC2660" i="2" s="1"/>
  <c r="Y2659" i="2"/>
  <c r="AC2659" i="2" s="1"/>
  <c r="Y2658" i="2"/>
  <c r="AC2658" i="2" s="1"/>
  <c r="Y2657" i="2"/>
  <c r="AC2657" i="2" s="1"/>
  <c r="Y2656" i="2"/>
  <c r="AC2656" i="2" s="1"/>
  <c r="Y2655" i="2"/>
  <c r="AC2655" i="2" s="1"/>
  <c r="Y2654" i="2"/>
  <c r="AC2654" i="2" s="1"/>
  <c r="Y2653" i="2"/>
  <c r="AC2653" i="2" s="1"/>
  <c r="Y2652" i="2"/>
  <c r="AC2652" i="2" s="1"/>
  <c r="Y2651" i="2"/>
  <c r="AC2651" i="2" s="1"/>
  <c r="Y2650" i="2"/>
  <c r="AC2650" i="2" s="1"/>
  <c r="Y2649" i="2"/>
  <c r="AC2649" i="2" s="1"/>
  <c r="Y2648" i="2"/>
  <c r="AC2648" i="2" s="1"/>
  <c r="Y2647" i="2"/>
  <c r="AC2647" i="2" s="1"/>
  <c r="Y2646" i="2"/>
  <c r="AC2646" i="2" s="1"/>
  <c r="Y2645" i="2"/>
  <c r="AC2645" i="2" s="1"/>
  <c r="Y2644" i="2"/>
  <c r="AC2644" i="2" s="1"/>
  <c r="Y2643" i="2"/>
  <c r="AC2643" i="2" s="1"/>
  <c r="Y2642" i="2"/>
  <c r="AC2642" i="2" s="1"/>
  <c r="Y2641" i="2"/>
  <c r="AC2641" i="2" s="1"/>
  <c r="Y2640" i="2"/>
  <c r="AC2640" i="2" s="1"/>
  <c r="Y2639" i="2"/>
  <c r="AC2639" i="2" s="1"/>
  <c r="Y2638" i="2"/>
  <c r="AC2638" i="2" s="1"/>
  <c r="Y2637" i="2"/>
  <c r="AC2637" i="2" s="1"/>
  <c r="Y2636" i="2"/>
  <c r="AC2636" i="2" s="1"/>
  <c r="Y2635" i="2"/>
  <c r="AC2635" i="2" s="1"/>
  <c r="Y2634" i="2"/>
  <c r="AC2634" i="2" s="1"/>
  <c r="Y2633" i="2"/>
  <c r="AC2633" i="2" s="1"/>
  <c r="Y2632" i="2"/>
  <c r="AC2632" i="2" s="1"/>
  <c r="Y2631" i="2"/>
  <c r="AC2631" i="2" s="1"/>
  <c r="Y2630" i="2"/>
  <c r="AC2630" i="2" s="1"/>
  <c r="Y2629" i="2"/>
  <c r="AC2629" i="2" s="1"/>
  <c r="Y2628" i="2"/>
  <c r="AC2628" i="2" s="1"/>
  <c r="Y2627" i="2"/>
  <c r="AC2627" i="2" s="1"/>
  <c r="Y2626" i="2"/>
  <c r="AC2626" i="2" s="1"/>
  <c r="Y2625" i="2"/>
  <c r="AC2625" i="2" s="1"/>
  <c r="Y2624" i="2"/>
  <c r="AC2624" i="2" s="1"/>
  <c r="Y2623" i="2"/>
  <c r="AC2623" i="2" s="1"/>
  <c r="Y2622" i="2"/>
  <c r="AC2622" i="2" s="1"/>
  <c r="Y2621" i="2"/>
  <c r="AC2621" i="2" s="1"/>
  <c r="Y2620" i="2"/>
  <c r="AC2620" i="2" s="1"/>
  <c r="Y2619" i="2"/>
  <c r="AC2619" i="2" s="1"/>
  <c r="Y2618" i="2"/>
  <c r="AC2618" i="2" s="1"/>
  <c r="Y2617" i="2"/>
  <c r="AC2617" i="2" s="1"/>
  <c r="Y2616" i="2"/>
  <c r="AC2616" i="2" s="1"/>
  <c r="Y2615" i="2"/>
  <c r="AC2615" i="2" s="1"/>
  <c r="Y2614" i="2"/>
  <c r="AC2614" i="2" s="1"/>
  <c r="Y2613" i="2"/>
  <c r="AC2613" i="2" s="1"/>
  <c r="Y2612" i="2"/>
  <c r="AC2612" i="2" s="1"/>
  <c r="Y2611" i="2"/>
  <c r="AC2611" i="2" s="1"/>
  <c r="Y2610" i="2"/>
  <c r="AC2610" i="2" s="1"/>
  <c r="Y2609" i="2"/>
  <c r="AC2609" i="2" s="1"/>
  <c r="Y2608" i="2"/>
  <c r="AC2608" i="2" s="1"/>
  <c r="Y2607" i="2"/>
  <c r="AC2607" i="2" s="1"/>
  <c r="Y2606" i="2"/>
  <c r="AC2606" i="2" s="1"/>
  <c r="Y2605" i="2"/>
  <c r="AC2605" i="2" s="1"/>
  <c r="Y2604" i="2"/>
  <c r="AC2604" i="2" s="1"/>
  <c r="Y2603" i="2"/>
  <c r="AC2603" i="2" s="1"/>
  <c r="Y2602" i="2"/>
  <c r="AC2602" i="2" s="1"/>
  <c r="Y2601" i="2"/>
  <c r="AC2601" i="2" s="1"/>
  <c r="Y2600" i="2"/>
  <c r="AC2600" i="2" s="1"/>
  <c r="Y2599" i="2"/>
  <c r="AC2599" i="2" s="1"/>
  <c r="Y2598" i="2"/>
  <c r="AC2598" i="2" s="1"/>
  <c r="Y2597" i="2"/>
  <c r="AC2597" i="2" s="1"/>
  <c r="Y2596" i="2"/>
  <c r="AC2596" i="2" s="1"/>
  <c r="Y2595" i="2"/>
  <c r="AC2595" i="2" s="1"/>
  <c r="Y2594" i="2"/>
  <c r="AC2594" i="2" s="1"/>
  <c r="Y2593" i="2"/>
  <c r="AC2593" i="2" s="1"/>
  <c r="Y2592" i="2"/>
  <c r="AC2592" i="2" s="1"/>
  <c r="Y2591" i="2"/>
  <c r="AC2591" i="2" s="1"/>
  <c r="Y2590" i="2"/>
  <c r="AC2590" i="2" s="1"/>
  <c r="Y2589" i="2"/>
  <c r="AC2589" i="2" s="1"/>
  <c r="Y2588" i="2"/>
  <c r="AC2588" i="2" s="1"/>
  <c r="Y2587" i="2"/>
  <c r="AC2587" i="2" s="1"/>
  <c r="Y2586" i="2"/>
  <c r="AC2586" i="2" s="1"/>
  <c r="Y2585" i="2"/>
  <c r="AC2585" i="2" s="1"/>
  <c r="Y2584" i="2"/>
  <c r="AC2584" i="2" s="1"/>
  <c r="Y2583" i="2"/>
  <c r="AC2583" i="2" s="1"/>
  <c r="Y2582" i="2"/>
  <c r="AC2582" i="2" s="1"/>
  <c r="Y2581" i="2"/>
  <c r="AC2581" i="2" s="1"/>
  <c r="Y2580" i="2"/>
  <c r="AC2580" i="2" s="1"/>
  <c r="Y2579" i="2"/>
  <c r="AC2579" i="2" s="1"/>
  <c r="Y2578" i="2"/>
  <c r="AC2578" i="2" s="1"/>
  <c r="Y2577" i="2"/>
  <c r="AC2577" i="2" s="1"/>
  <c r="Y2576" i="2"/>
  <c r="AC2576" i="2" s="1"/>
  <c r="Y2575" i="2"/>
  <c r="AC2575" i="2" s="1"/>
  <c r="Y2574" i="2"/>
  <c r="AC2574" i="2" s="1"/>
  <c r="Y2573" i="2"/>
  <c r="AC2573" i="2" s="1"/>
  <c r="Y2572" i="2"/>
  <c r="AC2572" i="2" s="1"/>
  <c r="Y2571" i="2"/>
  <c r="AC2571" i="2" s="1"/>
  <c r="Y2570" i="2"/>
  <c r="AC2570" i="2" s="1"/>
  <c r="Y2569" i="2"/>
  <c r="AC2569" i="2" s="1"/>
  <c r="Y2568" i="2"/>
  <c r="AC2568" i="2" s="1"/>
  <c r="Y2567" i="2"/>
  <c r="AC2567" i="2" s="1"/>
  <c r="Y2566" i="2"/>
  <c r="AC2566" i="2" s="1"/>
  <c r="Y2565" i="2"/>
  <c r="AC2565" i="2" s="1"/>
  <c r="Y2564" i="2"/>
  <c r="AC2564" i="2" s="1"/>
  <c r="Y2563" i="2"/>
  <c r="AC2563" i="2" s="1"/>
  <c r="Y2562" i="2"/>
  <c r="AC2562" i="2" s="1"/>
  <c r="Y2561" i="2"/>
  <c r="AC2561" i="2" s="1"/>
  <c r="Y2560" i="2"/>
  <c r="AC2560" i="2" s="1"/>
  <c r="Y2559" i="2"/>
  <c r="AC2559" i="2" s="1"/>
  <c r="Y2558" i="2"/>
  <c r="AC2558" i="2" s="1"/>
  <c r="Y2557" i="2"/>
  <c r="AC2557" i="2" s="1"/>
  <c r="Y2556" i="2"/>
  <c r="AC2556" i="2" s="1"/>
  <c r="Y2555" i="2"/>
  <c r="AC2555" i="2" s="1"/>
  <c r="Y2554" i="2"/>
  <c r="AC2554" i="2" s="1"/>
  <c r="Y2553" i="2"/>
  <c r="AC2553" i="2" s="1"/>
  <c r="Y2552" i="2"/>
  <c r="AC2552" i="2" s="1"/>
  <c r="Y2551" i="2"/>
  <c r="AC2551" i="2" s="1"/>
  <c r="Y2550" i="2"/>
  <c r="AC2550" i="2" s="1"/>
  <c r="Y2549" i="2"/>
  <c r="AC2549" i="2" s="1"/>
  <c r="Y2548" i="2"/>
  <c r="AC2548" i="2" s="1"/>
  <c r="Y2547" i="2"/>
  <c r="AC2547" i="2" s="1"/>
  <c r="Y2546" i="2"/>
  <c r="AC2546" i="2" s="1"/>
  <c r="Y2545" i="2"/>
  <c r="AC2545" i="2" s="1"/>
  <c r="Y2544" i="2"/>
  <c r="AC2544" i="2" s="1"/>
  <c r="Y2543" i="2"/>
  <c r="AC2543" i="2" s="1"/>
  <c r="Y2542" i="2"/>
  <c r="AC2542" i="2" s="1"/>
  <c r="Y2541" i="2"/>
  <c r="AC2541" i="2" s="1"/>
  <c r="Y2540" i="2"/>
  <c r="AC2540" i="2" s="1"/>
  <c r="Y2539" i="2"/>
  <c r="AC2539" i="2" s="1"/>
  <c r="Y2538" i="2"/>
  <c r="AC2538" i="2" s="1"/>
  <c r="Y2537" i="2"/>
  <c r="AC2537" i="2" s="1"/>
  <c r="Y2536" i="2"/>
  <c r="AC2536" i="2" s="1"/>
  <c r="Y2535" i="2"/>
  <c r="AC2535" i="2" s="1"/>
  <c r="Y2534" i="2"/>
  <c r="AC2534" i="2" s="1"/>
  <c r="Y2533" i="2"/>
  <c r="AC2533" i="2" s="1"/>
  <c r="Y2532" i="2"/>
  <c r="AC2532" i="2" s="1"/>
  <c r="Y2531" i="2"/>
  <c r="AC2531" i="2" s="1"/>
  <c r="Y2530" i="2"/>
  <c r="AC2530" i="2" s="1"/>
  <c r="Y2529" i="2"/>
  <c r="AC2529" i="2" s="1"/>
  <c r="Y2528" i="2"/>
  <c r="AC2528" i="2" s="1"/>
  <c r="Y2527" i="2"/>
  <c r="AC2527" i="2" s="1"/>
  <c r="Y2526" i="2"/>
  <c r="AC2526" i="2" s="1"/>
  <c r="Y2525" i="2"/>
  <c r="AC2525" i="2" s="1"/>
  <c r="Y2524" i="2"/>
  <c r="AC2524" i="2" s="1"/>
  <c r="Y2523" i="2"/>
  <c r="AC2523" i="2" s="1"/>
  <c r="Y2522" i="2"/>
  <c r="AC2522" i="2" s="1"/>
  <c r="Y2521" i="2"/>
  <c r="AC2521" i="2" s="1"/>
  <c r="Y2520" i="2"/>
  <c r="AC2520" i="2" s="1"/>
  <c r="Y2519" i="2"/>
  <c r="AC2519" i="2" s="1"/>
  <c r="Y2518" i="2"/>
  <c r="AC2518" i="2" s="1"/>
  <c r="Y2517" i="2"/>
  <c r="AC2517" i="2" s="1"/>
  <c r="Y2516" i="2"/>
  <c r="AC2516" i="2" s="1"/>
  <c r="Y2515" i="2"/>
  <c r="AC2515" i="2" s="1"/>
  <c r="Y2514" i="2"/>
  <c r="AC2514" i="2" s="1"/>
  <c r="Y2513" i="2"/>
  <c r="AC2513" i="2" s="1"/>
  <c r="Y2512" i="2"/>
  <c r="AC2512" i="2" s="1"/>
  <c r="Y2511" i="2"/>
  <c r="AC2511" i="2" s="1"/>
  <c r="Y2510" i="2"/>
  <c r="AC2510" i="2" s="1"/>
  <c r="Y2509" i="2"/>
  <c r="AC2509" i="2" s="1"/>
  <c r="Y2508" i="2"/>
  <c r="AC2508" i="2" s="1"/>
  <c r="Y2507" i="2"/>
  <c r="AC2507" i="2" s="1"/>
  <c r="Y2506" i="2"/>
  <c r="AC2506" i="2" s="1"/>
  <c r="Y2505" i="2"/>
  <c r="AC2505" i="2" s="1"/>
  <c r="Y2504" i="2"/>
  <c r="AC2504" i="2" s="1"/>
  <c r="Y2503" i="2"/>
  <c r="AC2503" i="2" s="1"/>
  <c r="Y2502" i="2"/>
  <c r="AC2502" i="2" s="1"/>
  <c r="Y2501" i="2"/>
  <c r="AC2501" i="2" s="1"/>
  <c r="Y2500" i="2"/>
  <c r="AC2500" i="2" s="1"/>
  <c r="Y2499" i="2"/>
  <c r="AC2499" i="2" s="1"/>
  <c r="Y2498" i="2"/>
  <c r="AC2498" i="2" s="1"/>
  <c r="Y2497" i="2"/>
  <c r="AC2497" i="2" s="1"/>
  <c r="Y2496" i="2"/>
  <c r="AC2496" i="2" s="1"/>
  <c r="Y2495" i="2"/>
  <c r="AC2495" i="2" s="1"/>
  <c r="Y2494" i="2"/>
  <c r="AC2494" i="2" s="1"/>
  <c r="Y2493" i="2"/>
  <c r="AC2493" i="2" s="1"/>
  <c r="Y2492" i="2"/>
  <c r="AC2492" i="2" s="1"/>
  <c r="Y2491" i="2"/>
  <c r="AC2491" i="2" s="1"/>
  <c r="Y2490" i="2"/>
  <c r="AC2490" i="2" s="1"/>
  <c r="Y2489" i="2"/>
  <c r="AC2489" i="2" s="1"/>
  <c r="Y2488" i="2"/>
  <c r="AC2488" i="2" s="1"/>
  <c r="Y2487" i="2"/>
  <c r="AC2487" i="2" s="1"/>
  <c r="Y2486" i="2"/>
  <c r="AC2486" i="2" s="1"/>
  <c r="Y2485" i="2"/>
  <c r="AC2485" i="2" s="1"/>
  <c r="Y2484" i="2"/>
  <c r="AC2484" i="2" s="1"/>
  <c r="Y2483" i="2"/>
  <c r="AC2483" i="2" s="1"/>
  <c r="Y2482" i="2"/>
  <c r="AC2482" i="2" s="1"/>
  <c r="Y2481" i="2"/>
  <c r="AC2481" i="2" s="1"/>
  <c r="Y2480" i="2"/>
  <c r="AC2480" i="2" s="1"/>
  <c r="Y2479" i="2"/>
  <c r="AC2479" i="2" s="1"/>
  <c r="Y2478" i="2"/>
  <c r="AC2478" i="2" s="1"/>
  <c r="Y2477" i="2"/>
  <c r="AC2477" i="2" s="1"/>
  <c r="Y2476" i="2"/>
  <c r="AC2476" i="2" s="1"/>
  <c r="Y2475" i="2"/>
  <c r="AC2475" i="2" s="1"/>
  <c r="Y2474" i="2"/>
  <c r="AC2474" i="2" s="1"/>
  <c r="Y2473" i="2"/>
  <c r="AC2473" i="2" s="1"/>
  <c r="Y2472" i="2"/>
  <c r="AC2472" i="2" s="1"/>
  <c r="Y2471" i="2"/>
  <c r="AC2471" i="2" s="1"/>
  <c r="Y2470" i="2"/>
  <c r="AC2470" i="2" s="1"/>
  <c r="Y2469" i="2"/>
  <c r="AC2469" i="2" s="1"/>
  <c r="Y2468" i="2"/>
  <c r="AC2468" i="2" s="1"/>
  <c r="Y2467" i="2"/>
  <c r="AC2467" i="2" s="1"/>
  <c r="Y2466" i="2"/>
  <c r="AC2466" i="2" s="1"/>
  <c r="Y2465" i="2"/>
  <c r="AC2465" i="2" s="1"/>
  <c r="Y2464" i="2"/>
  <c r="AC2464" i="2" s="1"/>
  <c r="Y2463" i="2"/>
  <c r="AC2463" i="2" s="1"/>
  <c r="Y2462" i="2"/>
  <c r="AC2462" i="2" s="1"/>
  <c r="Y2461" i="2"/>
  <c r="AC2461" i="2" s="1"/>
  <c r="Y2460" i="2"/>
  <c r="AC2460" i="2" s="1"/>
  <c r="Y2459" i="2"/>
  <c r="AC2459" i="2" s="1"/>
  <c r="Y2458" i="2"/>
  <c r="AC2458" i="2" s="1"/>
  <c r="Y2457" i="2"/>
  <c r="AC2457" i="2" s="1"/>
  <c r="Y2456" i="2"/>
  <c r="AC2456" i="2" s="1"/>
  <c r="Y2455" i="2"/>
  <c r="AC2455" i="2" s="1"/>
  <c r="Y2454" i="2"/>
  <c r="AC2454" i="2" s="1"/>
  <c r="Y2453" i="2"/>
  <c r="AC2453" i="2" s="1"/>
  <c r="Y2452" i="2"/>
  <c r="AC2452" i="2" s="1"/>
  <c r="Y2451" i="2"/>
  <c r="AC2451" i="2" s="1"/>
  <c r="Y2450" i="2"/>
  <c r="AC2450" i="2" s="1"/>
  <c r="Y2449" i="2"/>
  <c r="AC2449" i="2" s="1"/>
  <c r="Y2448" i="2"/>
  <c r="AC2448" i="2" s="1"/>
  <c r="Y2447" i="2"/>
  <c r="AC2447" i="2" s="1"/>
  <c r="Y2446" i="2"/>
  <c r="AC2446" i="2" s="1"/>
  <c r="Y2445" i="2"/>
  <c r="AC2445" i="2" s="1"/>
  <c r="Y2444" i="2"/>
  <c r="AC2444" i="2" s="1"/>
  <c r="Y2443" i="2"/>
  <c r="AC2443" i="2" s="1"/>
  <c r="Y2442" i="2"/>
  <c r="AC2442" i="2" s="1"/>
  <c r="Y2441" i="2"/>
  <c r="AC2441" i="2" s="1"/>
  <c r="Y2440" i="2"/>
  <c r="AC2440" i="2" s="1"/>
  <c r="Y2439" i="2"/>
  <c r="AC2439" i="2" s="1"/>
  <c r="Y2438" i="2"/>
  <c r="AC2438" i="2" s="1"/>
  <c r="Y2437" i="2"/>
  <c r="AC2437" i="2" s="1"/>
  <c r="Y2436" i="2"/>
  <c r="AC2436" i="2" s="1"/>
  <c r="Y2435" i="2"/>
  <c r="AC2435" i="2" s="1"/>
  <c r="Y2434" i="2"/>
  <c r="AC2434" i="2" s="1"/>
  <c r="Y2433" i="2"/>
  <c r="AC2433" i="2" s="1"/>
  <c r="Y2432" i="2"/>
  <c r="AC2432" i="2" s="1"/>
  <c r="Y2431" i="2"/>
  <c r="AC2431" i="2" s="1"/>
  <c r="Y2430" i="2"/>
  <c r="AC2430" i="2" s="1"/>
  <c r="Y2429" i="2"/>
  <c r="AC2429" i="2" s="1"/>
  <c r="Y2428" i="2"/>
  <c r="AC2428" i="2" s="1"/>
  <c r="Y2427" i="2"/>
  <c r="AC2427" i="2" s="1"/>
  <c r="Y2426" i="2"/>
  <c r="AC2426" i="2" s="1"/>
  <c r="Y2425" i="2"/>
  <c r="AC2425" i="2" s="1"/>
  <c r="Y2424" i="2"/>
  <c r="AC2424" i="2" s="1"/>
  <c r="Y2423" i="2"/>
  <c r="AC2423" i="2" s="1"/>
  <c r="Y2422" i="2"/>
  <c r="AC2422" i="2" s="1"/>
  <c r="Y2421" i="2"/>
  <c r="AC2421" i="2" s="1"/>
  <c r="Y2420" i="2"/>
  <c r="AC2420" i="2" s="1"/>
  <c r="Y2419" i="2"/>
  <c r="AC2419" i="2" s="1"/>
  <c r="Y2418" i="2"/>
  <c r="AC2418" i="2" s="1"/>
  <c r="Y2417" i="2"/>
  <c r="AC2417" i="2" s="1"/>
  <c r="Y2416" i="2"/>
  <c r="AC2416" i="2" s="1"/>
  <c r="Y2415" i="2"/>
  <c r="AC2415" i="2" s="1"/>
  <c r="Y2414" i="2"/>
  <c r="AC2414" i="2" s="1"/>
  <c r="Y2413" i="2"/>
  <c r="AC2413" i="2" s="1"/>
  <c r="Y2412" i="2"/>
  <c r="AC2412" i="2" s="1"/>
  <c r="Y2411" i="2"/>
  <c r="AC2411" i="2" s="1"/>
  <c r="Y2410" i="2"/>
  <c r="AC2410" i="2" s="1"/>
  <c r="Y2409" i="2"/>
  <c r="AC2409" i="2" s="1"/>
  <c r="Y2408" i="2"/>
  <c r="AC2408" i="2" s="1"/>
  <c r="Y2407" i="2"/>
  <c r="AC2407" i="2" s="1"/>
  <c r="Y2406" i="2"/>
  <c r="AC2406" i="2" s="1"/>
  <c r="Y2405" i="2"/>
  <c r="AC2405" i="2" s="1"/>
  <c r="Y2404" i="2"/>
  <c r="AC2404" i="2" s="1"/>
  <c r="Y2403" i="2"/>
  <c r="AC2403" i="2" s="1"/>
  <c r="Y2402" i="2"/>
  <c r="AC2402" i="2" s="1"/>
  <c r="Y2401" i="2"/>
  <c r="AC2401" i="2" s="1"/>
  <c r="Y2400" i="2"/>
  <c r="AC2400" i="2" s="1"/>
  <c r="Y2399" i="2"/>
  <c r="AC2399" i="2" s="1"/>
  <c r="Y2398" i="2"/>
  <c r="AC2398" i="2" s="1"/>
  <c r="Y2397" i="2"/>
  <c r="AC2397" i="2" s="1"/>
  <c r="Y2396" i="2"/>
  <c r="AC2396" i="2" s="1"/>
  <c r="Y2395" i="2"/>
  <c r="AC2395" i="2" s="1"/>
  <c r="Y2394" i="2"/>
  <c r="AC2394" i="2" s="1"/>
  <c r="Y2393" i="2"/>
  <c r="AC2393" i="2" s="1"/>
  <c r="Y2392" i="2"/>
  <c r="AC2392" i="2" s="1"/>
  <c r="Y2391" i="2"/>
  <c r="AC2391" i="2" s="1"/>
  <c r="Y2390" i="2"/>
  <c r="AC2390" i="2" s="1"/>
  <c r="Y2389" i="2"/>
  <c r="AC2389" i="2" s="1"/>
  <c r="Y2388" i="2"/>
  <c r="AC2388" i="2" s="1"/>
  <c r="Y2387" i="2"/>
  <c r="AC2387" i="2" s="1"/>
  <c r="Y2386" i="2"/>
  <c r="AC2386" i="2" s="1"/>
  <c r="Y2385" i="2"/>
  <c r="AC2385" i="2" s="1"/>
  <c r="Y2384" i="2"/>
  <c r="AC2384" i="2" s="1"/>
  <c r="Y2383" i="2"/>
  <c r="AC2383" i="2" s="1"/>
  <c r="Y2382" i="2"/>
  <c r="AC2382" i="2" s="1"/>
  <c r="Y2381" i="2"/>
  <c r="AC2381" i="2" s="1"/>
  <c r="Y2380" i="2"/>
  <c r="AC2380" i="2" s="1"/>
  <c r="Y2379" i="2"/>
  <c r="AC2379" i="2" s="1"/>
  <c r="Y2378" i="2"/>
  <c r="AC2378" i="2" s="1"/>
  <c r="Y2377" i="2"/>
  <c r="AC2377" i="2" s="1"/>
  <c r="Y2376" i="2"/>
  <c r="AC2376" i="2" s="1"/>
  <c r="Y2375" i="2"/>
  <c r="AC2375" i="2" s="1"/>
  <c r="Y2374" i="2"/>
  <c r="AC2374" i="2" s="1"/>
  <c r="Y2373" i="2"/>
  <c r="AC2373" i="2" s="1"/>
  <c r="Y2372" i="2"/>
  <c r="AC2372" i="2" s="1"/>
  <c r="Y2371" i="2"/>
  <c r="AC2371" i="2" s="1"/>
  <c r="Y2370" i="2"/>
  <c r="AC2370" i="2" s="1"/>
  <c r="Y2369" i="2"/>
  <c r="AC2369" i="2" s="1"/>
  <c r="Y2368" i="2"/>
  <c r="AC2368" i="2" s="1"/>
  <c r="Y2367" i="2"/>
  <c r="AC2367" i="2" s="1"/>
  <c r="Y2366" i="2"/>
  <c r="AC2366" i="2" s="1"/>
  <c r="Y2365" i="2"/>
  <c r="AC2365" i="2" s="1"/>
  <c r="Y2364" i="2"/>
  <c r="AC2364" i="2" s="1"/>
  <c r="Y2363" i="2"/>
  <c r="AC2363" i="2" s="1"/>
  <c r="Y2362" i="2"/>
  <c r="AC2362" i="2" s="1"/>
  <c r="Y2361" i="2"/>
  <c r="AC2361" i="2" s="1"/>
  <c r="Y2360" i="2"/>
  <c r="AC2360" i="2" s="1"/>
  <c r="Y2359" i="2"/>
  <c r="AC2359" i="2" s="1"/>
  <c r="Y2358" i="2"/>
  <c r="AC2358" i="2" s="1"/>
  <c r="Y2357" i="2"/>
  <c r="AC2357" i="2" s="1"/>
  <c r="Y2356" i="2"/>
  <c r="AC2356" i="2" s="1"/>
  <c r="Y2355" i="2"/>
  <c r="AC2355" i="2" s="1"/>
  <c r="Y2354" i="2"/>
  <c r="AC2354" i="2" s="1"/>
  <c r="Y2353" i="2"/>
  <c r="AC2353" i="2" s="1"/>
  <c r="Y2352" i="2"/>
  <c r="AC2352" i="2" s="1"/>
  <c r="Y2351" i="2"/>
  <c r="AC2351" i="2" s="1"/>
  <c r="Y2350" i="2"/>
  <c r="AC2350" i="2" s="1"/>
  <c r="Y2349" i="2"/>
  <c r="AC2349" i="2" s="1"/>
  <c r="Y2348" i="2"/>
  <c r="AC2348" i="2" s="1"/>
  <c r="Y2347" i="2"/>
  <c r="AC2347" i="2" s="1"/>
  <c r="Y2346" i="2"/>
  <c r="AC2346" i="2" s="1"/>
  <c r="Y2345" i="2"/>
  <c r="AC2345" i="2" s="1"/>
  <c r="Y2344" i="2"/>
  <c r="AC2344" i="2" s="1"/>
  <c r="Y2343" i="2"/>
  <c r="AC2343" i="2" s="1"/>
  <c r="Y2342" i="2"/>
  <c r="AC2342" i="2" s="1"/>
  <c r="Y2341" i="2"/>
  <c r="AC2341" i="2" s="1"/>
  <c r="Y2340" i="2"/>
  <c r="AC2340" i="2" s="1"/>
  <c r="Y2339" i="2"/>
  <c r="AC2339" i="2" s="1"/>
  <c r="Y2338" i="2"/>
  <c r="AC2338" i="2" s="1"/>
  <c r="Y2337" i="2"/>
  <c r="AC2337" i="2" s="1"/>
  <c r="Y2336" i="2"/>
  <c r="AC2336" i="2" s="1"/>
  <c r="Y2335" i="2"/>
  <c r="AC2335" i="2" s="1"/>
  <c r="Y2334" i="2"/>
  <c r="AC2334" i="2" s="1"/>
  <c r="Y2333" i="2"/>
  <c r="AC2333" i="2" s="1"/>
  <c r="Y2332" i="2"/>
  <c r="AC2332" i="2" s="1"/>
  <c r="Y2331" i="2"/>
  <c r="AC2331" i="2" s="1"/>
  <c r="Y2330" i="2"/>
  <c r="AC2330" i="2" s="1"/>
  <c r="Y2329" i="2"/>
  <c r="AC2329" i="2" s="1"/>
  <c r="Y2328" i="2"/>
  <c r="AC2328" i="2" s="1"/>
  <c r="Y2327" i="2"/>
  <c r="AC2327" i="2" s="1"/>
  <c r="Y2326" i="2"/>
  <c r="AC2326" i="2" s="1"/>
  <c r="Y2325" i="2"/>
  <c r="AC2325" i="2" s="1"/>
  <c r="Y2324" i="2"/>
  <c r="AC2324" i="2" s="1"/>
  <c r="Y2323" i="2"/>
  <c r="AC2323" i="2" s="1"/>
  <c r="Y2322" i="2"/>
  <c r="AC2322" i="2" s="1"/>
  <c r="Y2321" i="2"/>
  <c r="AC2321" i="2" s="1"/>
  <c r="Y2320" i="2"/>
  <c r="AC2320" i="2" s="1"/>
  <c r="Y2319" i="2"/>
  <c r="AC2319" i="2" s="1"/>
  <c r="Y2318" i="2"/>
  <c r="AC2318" i="2" s="1"/>
  <c r="Y2317" i="2"/>
  <c r="AC2317" i="2" s="1"/>
  <c r="Y2316" i="2"/>
  <c r="AC2316" i="2" s="1"/>
  <c r="Y2315" i="2"/>
  <c r="AC2315" i="2" s="1"/>
  <c r="Y2314" i="2"/>
  <c r="AC2314" i="2" s="1"/>
  <c r="Y2313" i="2"/>
  <c r="AC2313" i="2" s="1"/>
  <c r="Y2312" i="2"/>
  <c r="AC2312" i="2" s="1"/>
  <c r="Y2311" i="2"/>
  <c r="AC2311" i="2" s="1"/>
  <c r="Y2310" i="2"/>
  <c r="AC2310" i="2" s="1"/>
  <c r="Y2309" i="2"/>
  <c r="AC2309" i="2" s="1"/>
  <c r="Y2308" i="2"/>
  <c r="AC2308" i="2" s="1"/>
  <c r="Y2307" i="2"/>
  <c r="AC2307" i="2" s="1"/>
  <c r="Y2306" i="2"/>
  <c r="AC2306" i="2" s="1"/>
  <c r="Y2305" i="2"/>
  <c r="AC2305" i="2" s="1"/>
  <c r="Y2304" i="2"/>
  <c r="AC2304" i="2" s="1"/>
  <c r="Y2303" i="2"/>
  <c r="AC2303" i="2" s="1"/>
  <c r="Y2302" i="2"/>
  <c r="AC2302" i="2" s="1"/>
  <c r="Y2301" i="2"/>
  <c r="AC2301" i="2" s="1"/>
  <c r="Y2300" i="2"/>
  <c r="AC2300" i="2" s="1"/>
  <c r="Y2299" i="2"/>
  <c r="AC2299" i="2" s="1"/>
  <c r="Y2298" i="2"/>
  <c r="AC2298" i="2" s="1"/>
  <c r="Y2297" i="2"/>
  <c r="AC2297" i="2" s="1"/>
  <c r="Y2296" i="2"/>
  <c r="AC2296" i="2" s="1"/>
  <c r="Y2295" i="2"/>
  <c r="AC2295" i="2" s="1"/>
  <c r="Y2294" i="2"/>
  <c r="AC2294" i="2" s="1"/>
  <c r="Y2293" i="2"/>
  <c r="AC2293" i="2" s="1"/>
  <c r="Y2292" i="2"/>
  <c r="AC2292" i="2" s="1"/>
  <c r="Y2291" i="2"/>
  <c r="AC2291" i="2" s="1"/>
  <c r="Y2290" i="2"/>
  <c r="AC2290" i="2" s="1"/>
  <c r="Y2289" i="2"/>
  <c r="AC2289" i="2" s="1"/>
  <c r="Y2288" i="2"/>
  <c r="AC2288" i="2" s="1"/>
  <c r="Y2287" i="2"/>
  <c r="AC2287" i="2" s="1"/>
  <c r="Y2286" i="2"/>
  <c r="AC2286" i="2" s="1"/>
  <c r="Y2285" i="2"/>
  <c r="AC2285" i="2" s="1"/>
  <c r="Y2284" i="2"/>
  <c r="AC2284" i="2" s="1"/>
  <c r="Y2283" i="2"/>
  <c r="AC2283" i="2" s="1"/>
  <c r="Y2282" i="2"/>
  <c r="AC2282" i="2" s="1"/>
  <c r="Y2281" i="2"/>
  <c r="AC2281" i="2" s="1"/>
  <c r="Y2280" i="2"/>
  <c r="AC2280" i="2" s="1"/>
  <c r="Y2279" i="2"/>
  <c r="AC2279" i="2" s="1"/>
  <c r="Y2278" i="2"/>
  <c r="AC2278" i="2" s="1"/>
  <c r="Y2277" i="2"/>
  <c r="AC2277" i="2" s="1"/>
  <c r="Y2276" i="2"/>
  <c r="AC2276" i="2" s="1"/>
  <c r="Y2275" i="2"/>
  <c r="AC2275" i="2" s="1"/>
  <c r="Y2274" i="2"/>
  <c r="AC2274" i="2" s="1"/>
  <c r="Y2273" i="2"/>
  <c r="AC2273" i="2" s="1"/>
  <c r="Y2272" i="2"/>
  <c r="AC2272" i="2" s="1"/>
  <c r="Y2271" i="2"/>
  <c r="AC2271" i="2" s="1"/>
  <c r="Y2270" i="2"/>
  <c r="AC2270" i="2" s="1"/>
  <c r="Y2269" i="2"/>
  <c r="AC2269" i="2" s="1"/>
  <c r="Y2268" i="2"/>
  <c r="AC2268" i="2" s="1"/>
  <c r="Y2267" i="2"/>
  <c r="AC2267" i="2" s="1"/>
  <c r="Y2266" i="2"/>
  <c r="AC2266" i="2" s="1"/>
  <c r="Y2265" i="2"/>
  <c r="AC2265" i="2" s="1"/>
  <c r="Y2264" i="2"/>
  <c r="AC2264" i="2" s="1"/>
  <c r="Y2263" i="2"/>
  <c r="AC2263" i="2" s="1"/>
  <c r="Y2262" i="2"/>
  <c r="AC2262" i="2" s="1"/>
  <c r="Y2261" i="2"/>
  <c r="AC2261" i="2" s="1"/>
  <c r="Y2260" i="2"/>
  <c r="AC2260" i="2" s="1"/>
  <c r="Y2259" i="2"/>
  <c r="AC2259" i="2" s="1"/>
  <c r="Y2258" i="2"/>
  <c r="AC2258" i="2" s="1"/>
  <c r="Y2257" i="2"/>
  <c r="AC2257" i="2" s="1"/>
  <c r="Y2256" i="2"/>
  <c r="AC2256" i="2" s="1"/>
  <c r="Y2255" i="2"/>
  <c r="AC2255" i="2" s="1"/>
  <c r="Y2254" i="2"/>
  <c r="AC2254" i="2" s="1"/>
  <c r="Y2253" i="2"/>
  <c r="AC2253" i="2" s="1"/>
  <c r="Y2252" i="2"/>
  <c r="AC2252" i="2" s="1"/>
  <c r="Y2251" i="2"/>
  <c r="AC2251" i="2" s="1"/>
  <c r="Y2250" i="2"/>
  <c r="AC2250" i="2" s="1"/>
  <c r="Y2249" i="2"/>
  <c r="AC2249" i="2" s="1"/>
  <c r="Y2248" i="2"/>
  <c r="AC2248" i="2" s="1"/>
  <c r="Y2247" i="2"/>
  <c r="AC2247" i="2" s="1"/>
  <c r="Y2246" i="2"/>
  <c r="AC2246" i="2" s="1"/>
  <c r="Y2245" i="2"/>
  <c r="AC2245" i="2" s="1"/>
  <c r="Y2244" i="2"/>
  <c r="AC2244" i="2" s="1"/>
  <c r="Y2243" i="2"/>
  <c r="AC2243" i="2" s="1"/>
  <c r="Y2242" i="2"/>
  <c r="AC2242" i="2" s="1"/>
  <c r="Y2241" i="2"/>
  <c r="AC2241" i="2" s="1"/>
  <c r="Y2240" i="2"/>
  <c r="AC2240" i="2" s="1"/>
  <c r="Y2239" i="2"/>
  <c r="AC2239" i="2" s="1"/>
  <c r="Y2238" i="2"/>
  <c r="AC2238" i="2" s="1"/>
  <c r="Y2237" i="2"/>
  <c r="AC2237" i="2" s="1"/>
  <c r="Y2236" i="2"/>
  <c r="AC2236" i="2" s="1"/>
  <c r="Y2235" i="2"/>
  <c r="AC2235" i="2" s="1"/>
  <c r="Y2234" i="2"/>
  <c r="AC2234" i="2" s="1"/>
  <c r="Y2233" i="2"/>
  <c r="AC2233" i="2" s="1"/>
  <c r="Y2232" i="2"/>
  <c r="AC2232" i="2" s="1"/>
  <c r="Y2231" i="2"/>
  <c r="AC2231" i="2" s="1"/>
  <c r="Y2230" i="2"/>
  <c r="AC2230" i="2" s="1"/>
  <c r="Y2229" i="2"/>
  <c r="AC2229" i="2" s="1"/>
  <c r="Y2228" i="2"/>
  <c r="AC2228" i="2" s="1"/>
  <c r="Y2227" i="2"/>
  <c r="AC2227" i="2" s="1"/>
  <c r="Y2226" i="2"/>
  <c r="AC2226" i="2" s="1"/>
  <c r="Y2225" i="2"/>
  <c r="AC2225" i="2" s="1"/>
  <c r="Y2224" i="2"/>
  <c r="AC2224" i="2" s="1"/>
  <c r="Y2223" i="2"/>
  <c r="AC2223" i="2" s="1"/>
  <c r="Y2222" i="2"/>
  <c r="AC2222" i="2" s="1"/>
  <c r="Y2221" i="2"/>
  <c r="AC2221" i="2" s="1"/>
  <c r="Y2220" i="2"/>
  <c r="AC2220" i="2" s="1"/>
  <c r="Y2219" i="2"/>
  <c r="AC2219" i="2" s="1"/>
  <c r="Y2218" i="2"/>
  <c r="AC2218" i="2" s="1"/>
  <c r="Y2217" i="2"/>
  <c r="AC2217" i="2" s="1"/>
  <c r="Y2216" i="2"/>
  <c r="AC2216" i="2" s="1"/>
  <c r="Y2215" i="2"/>
  <c r="AC2215" i="2" s="1"/>
  <c r="Y2214" i="2"/>
  <c r="AC2214" i="2" s="1"/>
  <c r="Y2213" i="2"/>
  <c r="AC2213" i="2" s="1"/>
  <c r="Y2212" i="2"/>
  <c r="AC2212" i="2" s="1"/>
  <c r="Y2211" i="2"/>
  <c r="AC2211" i="2" s="1"/>
  <c r="Y2210" i="2"/>
  <c r="AC2210" i="2" s="1"/>
  <c r="Y2209" i="2"/>
  <c r="AC2209" i="2" s="1"/>
  <c r="Y2208" i="2"/>
  <c r="AC2208" i="2" s="1"/>
  <c r="Y2207" i="2"/>
  <c r="AC2207" i="2" s="1"/>
  <c r="Y2206" i="2"/>
  <c r="AC2206" i="2" s="1"/>
  <c r="Y2205" i="2"/>
  <c r="AC2205" i="2" s="1"/>
  <c r="Y2204" i="2"/>
  <c r="AC2204" i="2" s="1"/>
  <c r="Y2203" i="2"/>
  <c r="AC2203" i="2" s="1"/>
  <c r="Y2202" i="2"/>
  <c r="AC2202" i="2" s="1"/>
  <c r="Y2201" i="2"/>
  <c r="AC2201" i="2" s="1"/>
  <c r="Y2200" i="2"/>
  <c r="AC2200" i="2" s="1"/>
  <c r="Y2199" i="2"/>
  <c r="AC2199" i="2" s="1"/>
  <c r="Y2198" i="2"/>
  <c r="AC2198" i="2" s="1"/>
  <c r="Y2197" i="2"/>
  <c r="AC2197" i="2" s="1"/>
  <c r="Y2196" i="2"/>
  <c r="AC2196" i="2" s="1"/>
  <c r="Y2195" i="2"/>
  <c r="AC2195" i="2" s="1"/>
  <c r="Y2194" i="2"/>
  <c r="AC2194" i="2" s="1"/>
  <c r="Y2193" i="2"/>
  <c r="AC2193" i="2" s="1"/>
  <c r="Y2192" i="2"/>
  <c r="AC2192" i="2" s="1"/>
  <c r="Y2191" i="2"/>
  <c r="AC2191" i="2" s="1"/>
  <c r="Y2190" i="2"/>
  <c r="AC2190" i="2" s="1"/>
  <c r="Y2189" i="2"/>
  <c r="AC2189" i="2" s="1"/>
  <c r="Y2188" i="2"/>
  <c r="AC2188" i="2" s="1"/>
  <c r="Y2187" i="2"/>
  <c r="AC2187" i="2" s="1"/>
  <c r="Y2186" i="2"/>
  <c r="AC2186" i="2" s="1"/>
  <c r="Y2185" i="2"/>
  <c r="AC2185" i="2" s="1"/>
  <c r="Y2184" i="2"/>
  <c r="AC2184" i="2" s="1"/>
  <c r="Y2183" i="2"/>
  <c r="AC2183" i="2" s="1"/>
  <c r="Y2182" i="2"/>
  <c r="AC2182" i="2" s="1"/>
  <c r="Y2181" i="2"/>
  <c r="AC2181" i="2" s="1"/>
  <c r="Y2180" i="2"/>
  <c r="AC2180" i="2" s="1"/>
  <c r="Y2179" i="2"/>
  <c r="AC2179" i="2" s="1"/>
  <c r="Y2178" i="2"/>
  <c r="AC2178" i="2" s="1"/>
  <c r="Y2177" i="2"/>
  <c r="AC2177" i="2" s="1"/>
  <c r="Y2176" i="2"/>
  <c r="AC2176" i="2" s="1"/>
  <c r="Y2175" i="2"/>
  <c r="AC2175" i="2" s="1"/>
  <c r="Y2174" i="2"/>
  <c r="AC2174" i="2" s="1"/>
  <c r="Y2173" i="2"/>
  <c r="AC2173" i="2" s="1"/>
  <c r="Y2172" i="2"/>
  <c r="AC2172" i="2" s="1"/>
  <c r="Y2171" i="2"/>
  <c r="AC2171" i="2" s="1"/>
  <c r="Y2170" i="2"/>
  <c r="AC2170" i="2" s="1"/>
  <c r="Y2169" i="2"/>
  <c r="AC2169" i="2" s="1"/>
  <c r="Y2168" i="2"/>
  <c r="AC2168" i="2" s="1"/>
  <c r="Y2167" i="2"/>
  <c r="AC2167" i="2" s="1"/>
  <c r="Y2166" i="2"/>
  <c r="AC2166" i="2" s="1"/>
  <c r="Y2165" i="2"/>
  <c r="AC2165" i="2" s="1"/>
  <c r="Y2164" i="2"/>
  <c r="AC2164" i="2" s="1"/>
  <c r="Y2163" i="2"/>
  <c r="AC2163" i="2" s="1"/>
  <c r="Y2162" i="2"/>
  <c r="AC2162" i="2" s="1"/>
  <c r="Y2161" i="2"/>
  <c r="AC2161" i="2" s="1"/>
  <c r="Y2160" i="2"/>
  <c r="AC2160" i="2" s="1"/>
  <c r="Y2159" i="2"/>
  <c r="AC2159" i="2" s="1"/>
  <c r="Y2158" i="2"/>
  <c r="AC2158" i="2" s="1"/>
  <c r="Y2157" i="2"/>
  <c r="AC2157" i="2" s="1"/>
  <c r="Y2156" i="2"/>
  <c r="AC2156" i="2" s="1"/>
  <c r="Y2155" i="2"/>
  <c r="AC2155" i="2" s="1"/>
  <c r="Y2154" i="2"/>
  <c r="AC2154" i="2" s="1"/>
  <c r="Y2153" i="2"/>
  <c r="AC2153" i="2" s="1"/>
  <c r="Y2152" i="2"/>
  <c r="AC2152" i="2" s="1"/>
  <c r="Y2151" i="2"/>
  <c r="AC2151" i="2" s="1"/>
  <c r="Y2150" i="2"/>
  <c r="AC2150" i="2" s="1"/>
  <c r="Y2149" i="2"/>
  <c r="AC2149" i="2" s="1"/>
  <c r="Y2148" i="2"/>
  <c r="AC2148" i="2" s="1"/>
  <c r="Y2147" i="2"/>
  <c r="AC2147" i="2" s="1"/>
  <c r="Y2146" i="2"/>
  <c r="AC2146" i="2" s="1"/>
  <c r="Y2145" i="2"/>
  <c r="AC2145" i="2" s="1"/>
  <c r="Y2144" i="2"/>
  <c r="AC2144" i="2" s="1"/>
  <c r="Y2143" i="2"/>
  <c r="AC2143" i="2" s="1"/>
  <c r="Y2142" i="2"/>
  <c r="AC2142" i="2" s="1"/>
  <c r="Y2141" i="2"/>
  <c r="AC2141" i="2" s="1"/>
  <c r="Y2140" i="2"/>
  <c r="AC2140" i="2" s="1"/>
  <c r="Y2139" i="2"/>
  <c r="AC2139" i="2" s="1"/>
  <c r="Y2138" i="2"/>
  <c r="AC2138" i="2" s="1"/>
  <c r="Y2137" i="2"/>
  <c r="AC2137" i="2" s="1"/>
  <c r="Y2136" i="2"/>
  <c r="AC2136" i="2" s="1"/>
  <c r="Y2135" i="2"/>
  <c r="AC2135" i="2" s="1"/>
  <c r="Y2134" i="2"/>
  <c r="AC2134" i="2" s="1"/>
  <c r="Y2133" i="2"/>
  <c r="AC2133" i="2" s="1"/>
  <c r="Y2132" i="2"/>
  <c r="AC2132" i="2" s="1"/>
  <c r="Y2131" i="2"/>
  <c r="AC2131" i="2" s="1"/>
  <c r="Y2130" i="2"/>
  <c r="AC2130" i="2" s="1"/>
  <c r="Y2129" i="2"/>
  <c r="AC2129" i="2" s="1"/>
  <c r="Y2128" i="2"/>
  <c r="AC2128" i="2" s="1"/>
  <c r="Y2127" i="2"/>
  <c r="AC2127" i="2" s="1"/>
  <c r="Y2126" i="2"/>
  <c r="AC2126" i="2" s="1"/>
  <c r="Y2125" i="2"/>
  <c r="AC2125" i="2" s="1"/>
  <c r="Y2124" i="2"/>
  <c r="AC2124" i="2" s="1"/>
  <c r="Y2123" i="2"/>
  <c r="AC2123" i="2" s="1"/>
  <c r="Y2122" i="2"/>
  <c r="AC2122" i="2" s="1"/>
  <c r="Y2121" i="2"/>
  <c r="AC2121" i="2" s="1"/>
  <c r="Y2120" i="2"/>
  <c r="AC2120" i="2" s="1"/>
  <c r="Y2119" i="2"/>
  <c r="AC2119" i="2" s="1"/>
  <c r="Y2118" i="2"/>
  <c r="AC2118" i="2" s="1"/>
  <c r="Y2117" i="2"/>
  <c r="AC2117" i="2" s="1"/>
  <c r="Y2116" i="2"/>
  <c r="AC2116" i="2" s="1"/>
  <c r="Y2115" i="2"/>
  <c r="AC2115" i="2" s="1"/>
  <c r="Y2114" i="2"/>
  <c r="AC2114" i="2" s="1"/>
  <c r="Y2113" i="2"/>
  <c r="AC2113" i="2" s="1"/>
  <c r="Y2112" i="2"/>
  <c r="AC2112" i="2" s="1"/>
  <c r="Y2111" i="2"/>
  <c r="AC2111" i="2" s="1"/>
  <c r="Y2110" i="2"/>
  <c r="AC2110" i="2" s="1"/>
  <c r="Y2109" i="2"/>
  <c r="AC2109" i="2" s="1"/>
  <c r="Y2108" i="2"/>
  <c r="AC2108" i="2" s="1"/>
  <c r="Y2107" i="2"/>
  <c r="AC2107" i="2" s="1"/>
  <c r="Y2106" i="2"/>
  <c r="AC2106" i="2" s="1"/>
  <c r="Y2105" i="2"/>
  <c r="AC2105" i="2" s="1"/>
  <c r="Y2104" i="2"/>
  <c r="AC2104" i="2" s="1"/>
  <c r="Y2103" i="2"/>
  <c r="AC2103" i="2" s="1"/>
  <c r="Y2102" i="2"/>
  <c r="AC2102" i="2" s="1"/>
  <c r="Y2101" i="2"/>
  <c r="AC2101" i="2" s="1"/>
  <c r="Y2100" i="2"/>
  <c r="AC2100" i="2" s="1"/>
  <c r="Y2099" i="2"/>
  <c r="AC2099" i="2" s="1"/>
  <c r="Y2098" i="2"/>
  <c r="AC2098" i="2" s="1"/>
  <c r="Y2097" i="2"/>
  <c r="AC2097" i="2" s="1"/>
  <c r="Y2096" i="2"/>
  <c r="AC2096" i="2" s="1"/>
  <c r="Y2095" i="2"/>
  <c r="AC2095" i="2" s="1"/>
  <c r="Y2094" i="2"/>
  <c r="AC2094" i="2" s="1"/>
  <c r="Y2093" i="2"/>
  <c r="AC2093" i="2" s="1"/>
  <c r="Y2092" i="2"/>
  <c r="AC2092" i="2" s="1"/>
  <c r="Y2091" i="2"/>
  <c r="AC2091" i="2" s="1"/>
  <c r="Y2090" i="2"/>
  <c r="AC2090" i="2" s="1"/>
  <c r="Y2089" i="2"/>
  <c r="AC2089" i="2" s="1"/>
  <c r="Y2088" i="2"/>
  <c r="AC2088" i="2" s="1"/>
  <c r="Y2087" i="2"/>
  <c r="AC2087" i="2" s="1"/>
  <c r="Y2086" i="2"/>
  <c r="AC2086" i="2" s="1"/>
  <c r="Y2085" i="2"/>
  <c r="AC2085" i="2" s="1"/>
  <c r="Y2084" i="2"/>
  <c r="AC2084" i="2" s="1"/>
  <c r="Y2083" i="2"/>
  <c r="AC2083" i="2" s="1"/>
  <c r="Y2082" i="2"/>
  <c r="AC2082" i="2" s="1"/>
  <c r="Y2081" i="2"/>
  <c r="AC2081" i="2" s="1"/>
  <c r="Y2080" i="2"/>
  <c r="AC2080" i="2" s="1"/>
  <c r="Y2079" i="2"/>
  <c r="AC2079" i="2" s="1"/>
  <c r="Y2078" i="2"/>
  <c r="AC2078" i="2" s="1"/>
  <c r="Y2077" i="2"/>
  <c r="AC2077" i="2" s="1"/>
  <c r="Y2076" i="2"/>
  <c r="AC2076" i="2" s="1"/>
  <c r="Y2075" i="2"/>
  <c r="AC2075" i="2" s="1"/>
  <c r="Y2074" i="2"/>
  <c r="AC2074" i="2" s="1"/>
  <c r="Y2073" i="2"/>
  <c r="AC2073" i="2" s="1"/>
  <c r="Y2072" i="2"/>
  <c r="AC2072" i="2" s="1"/>
  <c r="Y2071" i="2"/>
  <c r="AC2071" i="2" s="1"/>
  <c r="Y2070" i="2"/>
  <c r="AC2070" i="2" s="1"/>
  <c r="Y2069" i="2"/>
  <c r="AC2069" i="2" s="1"/>
  <c r="Y2068" i="2"/>
  <c r="AC2068" i="2" s="1"/>
  <c r="Y2067" i="2"/>
  <c r="AC2067" i="2" s="1"/>
  <c r="Y2066" i="2"/>
  <c r="AC2066" i="2" s="1"/>
  <c r="Y2065" i="2"/>
  <c r="AC2065" i="2" s="1"/>
  <c r="Y2064" i="2"/>
  <c r="AC2064" i="2" s="1"/>
  <c r="Y2063" i="2"/>
  <c r="AC2063" i="2" s="1"/>
  <c r="Y2062" i="2"/>
  <c r="AC2062" i="2" s="1"/>
  <c r="Y2061" i="2"/>
  <c r="AC2061" i="2" s="1"/>
  <c r="Y2060" i="2"/>
  <c r="AC2060" i="2" s="1"/>
  <c r="Y2059" i="2"/>
  <c r="AC2059" i="2" s="1"/>
  <c r="Y2058" i="2"/>
  <c r="AC2058" i="2" s="1"/>
  <c r="Y2057" i="2"/>
  <c r="AC2057" i="2" s="1"/>
  <c r="Y2056" i="2"/>
  <c r="AC2056" i="2" s="1"/>
  <c r="Y2055" i="2"/>
  <c r="AC2055" i="2" s="1"/>
  <c r="Y2054" i="2"/>
  <c r="AC2054" i="2" s="1"/>
  <c r="Y2053" i="2"/>
  <c r="AC2053" i="2" s="1"/>
  <c r="Y2052" i="2"/>
  <c r="AC2052" i="2" s="1"/>
  <c r="Y2051" i="2"/>
  <c r="AC2051" i="2" s="1"/>
  <c r="Y2050" i="2"/>
  <c r="AC2050" i="2" s="1"/>
  <c r="Y2049" i="2"/>
  <c r="AC2049" i="2" s="1"/>
  <c r="Y2048" i="2"/>
  <c r="AC2048" i="2" s="1"/>
  <c r="Y2047" i="2"/>
  <c r="AC2047" i="2" s="1"/>
  <c r="Y2046" i="2"/>
  <c r="AC2046" i="2" s="1"/>
  <c r="Y2045" i="2"/>
  <c r="AC2045" i="2" s="1"/>
  <c r="Y2044" i="2"/>
  <c r="AC2044" i="2" s="1"/>
  <c r="Y2043" i="2"/>
  <c r="AC2043" i="2" s="1"/>
  <c r="Y2042" i="2"/>
  <c r="AC2042" i="2" s="1"/>
  <c r="Y2041" i="2"/>
  <c r="AC2041" i="2" s="1"/>
  <c r="Y2040" i="2"/>
  <c r="AC2040" i="2" s="1"/>
  <c r="Y2039" i="2"/>
  <c r="AC2039" i="2" s="1"/>
  <c r="Y2038" i="2"/>
  <c r="AC2038" i="2" s="1"/>
  <c r="Y2037" i="2"/>
  <c r="AC2037" i="2" s="1"/>
  <c r="Y2036" i="2"/>
  <c r="AC2036" i="2" s="1"/>
  <c r="Y2035" i="2"/>
  <c r="AC2035" i="2" s="1"/>
  <c r="Y2034" i="2"/>
  <c r="AC2034" i="2" s="1"/>
  <c r="Y2033" i="2"/>
  <c r="AC2033" i="2" s="1"/>
  <c r="Y2032" i="2"/>
  <c r="AC2032" i="2" s="1"/>
  <c r="Y2031" i="2"/>
  <c r="AC2031" i="2" s="1"/>
  <c r="Y2030" i="2"/>
  <c r="AC2030" i="2" s="1"/>
  <c r="Y2029" i="2"/>
  <c r="AC2029" i="2" s="1"/>
  <c r="Y2028" i="2"/>
  <c r="AC2028" i="2" s="1"/>
  <c r="Y2027" i="2"/>
  <c r="AC2027" i="2" s="1"/>
  <c r="Y2026" i="2"/>
  <c r="AC2026" i="2" s="1"/>
  <c r="Y2025" i="2"/>
  <c r="AC2025" i="2" s="1"/>
  <c r="Y2024" i="2"/>
  <c r="AC2024" i="2" s="1"/>
  <c r="Y2023" i="2"/>
  <c r="AC2023" i="2" s="1"/>
  <c r="Y2022" i="2"/>
  <c r="AC2022" i="2" s="1"/>
  <c r="Y2021" i="2"/>
  <c r="AC2021" i="2" s="1"/>
  <c r="Y2020" i="2"/>
  <c r="AC2020" i="2" s="1"/>
  <c r="Y2019" i="2"/>
  <c r="AC2019" i="2" s="1"/>
  <c r="Y2018" i="2"/>
  <c r="AC2018" i="2" s="1"/>
  <c r="Y2017" i="2"/>
  <c r="AC2017" i="2" s="1"/>
  <c r="Y2016" i="2"/>
  <c r="AC2016" i="2" s="1"/>
  <c r="Y2015" i="2"/>
  <c r="AC2015" i="2" s="1"/>
  <c r="Y2014" i="2"/>
  <c r="AC2014" i="2" s="1"/>
  <c r="Y2013" i="2"/>
  <c r="AC2013" i="2" s="1"/>
  <c r="Y2012" i="2"/>
  <c r="AC2012" i="2" s="1"/>
  <c r="Y2011" i="2"/>
  <c r="AC2011" i="2" s="1"/>
  <c r="Y2010" i="2"/>
  <c r="AC2010" i="2" s="1"/>
  <c r="Y2009" i="2"/>
  <c r="AC2009" i="2" s="1"/>
  <c r="Y2008" i="2"/>
  <c r="AC2008" i="2" s="1"/>
  <c r="Y2007" i="2"/>
  <c r="AC2007" i="2" s="1"/>
  <c r="Y2006" i="2"/>
  <c r="AC2006" i="2" s="1"/>
  <c r="Y2005" i="2"/>
  <c r="AC2005" i="2" s="1"/>
  <c r="Y2004" i="2"/>
  <c r="AC2004" i="2" s="1"/>
  <c r="Y2003" i="2"/>
  <c r="AC2003" i="2" s="1"/>
  <c r="Y2002" i="2"/>
  <c r="AC2002" i="2" s="1"/>
  <c r="Y2001" i="2"/>
  <c r="AC2001" i="2" s="1"/>
  <c r="Y2000" i="2"/>
  <c r="AC2000" i="2" s="1"/>
  <c r="Y1999" i="2"/>
  <c r="AC1999" i="2" s="1"/>
  <c r="Y1998" i="2"/>
  <c r="AC1998" i="2" s="1"/>
  <c r="Y1997" i="2"/>
  <c r="AC1997" i="2" s="1"/>
  <c r="Y1996" i="2"/>
  <c r="AC1996" i="2" s="1"/>
  <c r="Y1995" i="2"/>
  <c r="AC1995" i="2" s="1"/>
  <c r="Y1994" i="2"/>
  <c r="AC1994" i="2" s="1"/>
  <c r="Y1993" i="2"/>
  <c r="AC1993" i="2" s="1"/>
  <c r="Y1992" i="2"/>
  <c r="AC1992" i="2" s="1"/>
  <c r="Y1991" i="2"/>
  <c r="AC1991" i="2" s="1"/>
  <c r="Y1990" i="2"/>
  <c r="AC1990" i="2" s="1"/>
  <c r="Y1989" i="2"/>
  <c r="AC1989" i="2" s="1"/>
  <c r="Y1988" i="2"/>
  <c r="AC1988" i="2" s="1"/>
  <c r="Y1987" i="2"/>
  <c r="AC1987" i="2" s="1"/>
  <c r="Y1986" i="2"/>
  <c r="AC1986" i="2" s="1"/>
  <c r="Y1985" i="2"/>
  <c r="AC1985" i="2" s="1"/>
  <c r="Y1984" i="2"/>
  <c r="AC1984" i="2" s="1"/>
  <c r="Y1983" i="2"/>
  <c r="AC1983" i="2" s="1"/>
  <c r="Y1982" i="2"/>
  <c r="AC1982" i="2" s="1"/>
  <c r="Y1981" i="2"/>
  <c r="AC1981" i="2" s="1"/>
  <c r="Y1980" i="2"/>
  <c r="AC1980" i="2" s="1"/>
  <c r="Y1979" i="2"/>
  <c r="AC1979" i="2" s="1"/>
  <c r="Y1978" i="2"/>
  <c r="AC1978" i="2" s="1"/>
  <c r="Y1977" i="2"/>
  <c r="AC1977" i="2" s="1"/>
  <c r="Y1976" i="2"/>
  <c r="AC1976" i="2" s="1"/>
  <c r="Y1975" i="2"/>
  <c r="AC1975" i="2" s="1"/>
  <c r="Y1974" i="2"/>
  <c r="AC1974" i="2" s="1"/>
  <c r="Y1973" i="2"/>
  <c r="AC1973" i="2" s="1"/>
  <c r="Y1972" i="2"/>
  <c r="AC1972" i="2" s="1"/>
  <c r="Y1971" i="2"/>
  <c r="AC1971" i="2" s="1"/>
  <c r="Y1970" i="2"/>
  <c r="AC1970" i="2" s="1"/>
  <c r="Y1969" i="2"/>
  <c r="AC1969" i="2" s="1"/>
  <c r="Y1968" i="2"/>
  <c r="AC1968" i="2" s="1"/>
  <c r="Y1967" i="2"/>
  <c r="AC1967" i="2" s="1"/>
  <c r="Y1966" i="2"/>
  <c r="AC1966" i="2" s="1"/>
  <c r="Y1965" i="2"/>
  <c r="AC1965" i="2" s="1"/>
  <c r="Y1964" i="2"/>
  <c r="AC1964" i="2" s="1"/>
  <c r="Y1963" i="2"/>
  <c r="AC1963" i="2" s="1"/>
  <c r="Y1962" i="2"/>
  <c r="AC1962" i="2" s="1"/>
  <c r="Y1961" i="2"/>
  <c r="AC1961" i="2" s="1"/>
  <c r="Y1960" i="2"/>
  <c r="AC1960" i="2" s="1"/>
  <c r="Y1959" i="2"/>
  <c r="AC1959" i="2" s="1"/>
  <c r="Y1958" i="2"/>
  <c r="AC1958" i="2" s="1"/>
  <c r="Y1957" i="2"/>
  <c r="AC1957" i="2" s="1"/>
  <c r="Y1956" i="2"/>
  <c r="AC1956" i="2" s="1"/>
  <c r="Y1955" i="2"/>
  <c r="AC1955" i="2" s="1"/>
  <c r="Y1954" i="2"/>
  <c r="AC1954" i="2" s="1"/>
  <c r="Y1953" i="2"/>
  <c r="AC1953" i="2" s="1"/>
  <c r="Y1952" i="2"/>
  <c r="AC1952" i="2" s="1"/>
  <c r="Y1951" i="2"/>
  <c r="AC1951" i="2" s="1"/>
  <c r="Y1950" i="2"/>
  <c r="AC1950" i="2" s="1"/>
  <c r="Y1949" i="2"/>
  <c r="AC1949" i="2" s="1"/>
  <c r="Y1948" i="2"/>
  <c r="AC1948" i="2" s="1"/>
  <c r="Y1947" i="2"/>
  <c r="AC1947" i="2" s="1"/>
  <c r="Y1946" i="2"/>
  <c r="AC1946" i="2" s="1"/>
  <c r="Y1945" i="2"/>
  <c r="AC1945" i="2" s="1"/>
  <c r="Y1944" i="2"/>
  <c r="AC1944" i="2" s="1"/>
  <c r="Y1943" i="2"/>
  <c r="AC1943" i="2" s="1"/>
  <c r="Y1942" i="2"/>
  <c r="AC1942" i="2" s="1"/>
  <c r="Y1941" i="2"/>
  <c r="AC1941" i="2" s="1"/>
  <c r="Y1940" i="2"/>
  <c r="AC1940" i="2" s="1"/>
  <c r="Y1939" i="2"/>
  <c r="AC1939" i="2" s="1"/>
  <c r="Y1938" i="2"/>
  <c r="AC1938" i="2" s="1"/>
  <c r="Y1937" i="2"/>
  <c r="AC1937" i="2" s="1"/>
  <c r="Y1936" i="2"/>
  <c r="AC1936" i="2" s="1"/>
  <c r="Y1935" i="2"/>
  <c r="AC1935" i="2" s="1"/>
  <c r="Y1934" i="2"/>
  <c r="AC1934" i="2" s="1"/>
  <c r="Y1933" i="2"/>
  <c r="AC1933" i="2" s="1"/>
  <c r="Y1932" i="2"/>
  <c r="AC1932" i="2" s="1"/>
  <c r="Y1931" i="2"/>
  <c r="AC1931" i="2" s="1"/>
  <c r="Y1930" i="2"/>
  <c r="AC1930" i="2" s="1"/>
  <c r="Y1929" i="2"/>
  <c r="AC1929" i="2" s="1"/>
  <c r="Y1928" i="2"/>
  <c r="AC1928" i="2" s="1"/>
  <c r="Y1927" i="2"/>
  <c r="AC1927" i="2" s="1"/>
  <c r="Y1926" i="2"/>
  <c r="AC1926" i="2" s="1"/>
  <c r="Y1925" i="2"/>
  <c r="AC1925" i="2" s="1"/>
  <c r="Y1924" i="2"/>
  <c r="AC1924" i="2" s="1"/>
  <c r="Y1923" i="2"/>
  <c r="AC1923" i="2" s="1"/>
  <c r="Y1922" i="2"/>
  <c r="AC1922" i="2" s="1"/>
  <c r="Y1921" i="2"/>
  <c r="AC1921" i="2" s="1"/>
  <c r="Y1920" i="2"/>
  <c r="AC1920" i="2" s="1"/>
  <c r="Y1919" i="2"/>
  <c r="AC1919" i="2" s="1"/>
  <c r="Y1918" i="2"/>
  <c r="AC1918" i="2" s="1"/>
  <c r="Y1917" i="2"/>
  <c r="AC1917" i="2" s="1"/>
  <c r="Y1916" i="2"/>
  <c r="AC1916" i="2" s="1"/>
  <c r="Y1915" i="2"/>
  <c r="AC1915" i="2" s="1"/>
  <c r="Y1914" i="2"/>
  <c r="AC1914" i="2" s="1"/>
  <c r="Y1913" i="2"/>
  <c r="AC1913" i="2" s="1"/>
  <c r="Y1912" i="2"/>
  <c r="AC1912" i="2" s="1"/>
  <c r="Y1911" i="2"/>
  <c r="AC1911" i="2" s="1"/>
  <c r="Y1910" i="2"/>
  <c r="AC1910" i="2" s="1"/>
  <c r="Y1909" i="2"/>
  <c r="AC1909" i="2" s="1"/>
  <c r="Y1908" i="2"/>
  <c r="AC1908" i="2" s="1"/>
  <c r="Y1907" i="2"/>
  <c r="AC1907" i="2" s="1"/>
  <c r="Y1906" i="2"/>
  <c r="AC1906" i="2" s="1"/>
  <c r="Y1905" i="2"/>
  <c r="AC1905" i="2" s="1"/>
  <c r="Y1904" i="2"/>
  <c r="AC1904" i="2" s="1"/>
  <c r="Y1903" i="2"/>
  <c r="AC1903" i="2" s="1"/>
  <c r="Y1902" i="2"/>
  <c r="AC1902" i="2" s="1"/>
  <c r="Y1901" i="2"/>
  <c r="AC1901" i="2" s="1"/>
  <c r="Y1900" i="2"/>
  <c r="AC1900" i="2" s="1"/>
  <c r="Y1899" i="2"/>
  <c r="AC1899" i="2" s="1"/>
  <c r="Y1898" i="2"/>
  <c r="AC1898" i="2" s="1"/>
  <c r="Y1897" i="2"/>
  <c r="AC1897" i="2" s="1"/>
  <c r="Y1896" i="2"/>
  <c r="AC1896" i="2" s="1"/>
  <c r="Y1895" i="2"/>
  <c r="AC1895" i="2" s="1"/>
  <c r="Y1894" i="2"/>
  <c r="AC1894" i="2" s="1"/>
  <c r="Y1893" i="2"/>
  <c r="AC1893" i="2" s="1"/>
  <c r="Y1892" i="2"/>
  <c r="AC1892" i="2" s="1"/>
  <c r="Y1891" i="2"/>
  <c r="AC1891" i="2" s="1"/>
  <c r="Y1890" i="2"/>
  <c r="AC1890" i="2" s="1"/>
  <c r="Y1889" i="2"/>
  <c r="AC1889" i="2" s="1"/>
  <c r="Y1888" i="2"/>
  <c r="AC1888" i="2" s="1"/>
  <c r="Y1887" i="2"/>
  <c r="AC1887" i="2" s="1"/>
  <c r="Y1886" i="2"/>
  <c r="AC1886" i="2" s="1"/>
  <c r="Y1885" i="2"/>
  <c r="AC1885" i="2" s="1"/>
  <c r="Y1884" i="2"/>
  <c r="AC1884" i="2" s="1"/>
  <c r="Y1883" i="2"/>
  <c r="AC1883" i="2" s="1"/>
  <c r="Y1882" i="2"/>
  <c r="AC1882" i="2" s="1"/>
  <c r="Y1881" i="2"/>
  <c r="AC1881" i="2" s="1"/>
  <c r="Y1880" i="2"/>
  <c r="AC1880" i="2" s="1"/>
  <c r="Y1879" i="2"/>
  <c r="AC1879" i="2" s="1"/>
  <c r="Y1878" i="2"/>
  <c r="AC1878" i="2" s="1"/>
  <c r="Y1877" i="2"/>
  <c r="AC1877" i="2" s="1"/>
  <c r="Y1876" i="2"/>
  <c r="AC1876" i="2" s="1"/>
  <c r="Y1875" i="2"/>
  <c r="AC1875" i="2" s="1"/>
  <c r="Y1874" i="2"/>
  <c r="AC1874" i="2" s="1"/>
  <c r="Y1873" i="2"/>
  <c r="AC1873" i="2" s="1"/>
  <c r="Y1872" i="2"/>
  <c r="AC1872" i="2" s="1"/>
  <c r="Y1871" i="2"/>
  <c r="AC1871" i="2" s="1"/>
  <c r="Y1870" i="2"/>
  <c r="AC1870" i="2" s="1"/>
  <c r="Y1869" i="2"/>
  <c r="AC1869" i="2" s="1"/>
  <c r="Y1868" i="2"/>
  <c r="AC1868" i="2" s="1"/>
  <c r="Y1867" i="2"/>
  <c r="AC1867" i="2" s="1"/>
  <c r="Y1866" i="2"/>
  <c r="AC1866" i="2" s="1"/>
  <c r="Y1865" i="2"/>
  <c r="AC1865" i="2" s="1"/>
  <c r="Y1864" i="2"/>
  <c r="AC1864" i="2" s="1"/>
  <c r="Y1863" i="2"/>
  <c r="AC1863" i="2" s="1"/>
  <c r="Y1862" i="2"/>
  <c r="AC1862" i="2" s="1"/>
  <c r="Y1861" i="2"/>
  <c r="AC1861" i="2" s="1"/>
  <c r="Y1860" i="2"/>
  <c r="AC1860" i="2" s="1"/>
  <c r="Y1859" i="2"/>
  <c r="AC1859" i="2" s="1"/>
  <c r="Y1858" i="2"/>
  <c r="AC1858" i="2" s="1"/>
  <c r="Y1857" i="2"/>
  <c r="AC1857" i="2" s="1"/>
  <c r="Y1856" i="2"/>
  <c r="AC1856" i="2" s="1"/>
  <c r="Y1855" i="2"/>
  <c r="AC1855" i="2" s="1"/>
  <c r="Y1854" i="2"/>
  <c r="AC1854" i="2" s="1"/>
  <c r="Y1853" i="2"/>
  <c r="AC1853" i="2" s="1"/>
  <c r="Y1852" i="2"/>
  <c r="AC1852" i="2" s="1"/>
  <c r="Y1851" i="2"/>
  <c r="AC1851" i="2" s="1"/>
  <c r="Y1850" i="2"/>
  <c r="AC1850" i="2" s="1"/>
  <c r="Y1849" i="2"/>
  <c r="AC1849" i="2" s="1"/>
  <c r="Y1848" i="2"/>
  <c r="AC1848" i="2" s="1"/>
  <c r="Y1847" i="2"/>
  <c r="AC1847" i="2" s="1"/>
  <c r="Y1846" i="2"/>
  <c r="AC1846" i="2" s="1"/>
  <c r="Y1845" i="2"/>
  <c r="AC1845" i="2" s="1"/>
  <c r="Y1844" i="2"/>
  <c r="AC1844" i="2" s="1"/>
  <c r="Y1843" i="2"/>
  <c r="AC1843" i="2" s="1"/>
  <c r="Y1842" i="2"/>
  <c r="AC1842" i="2" s="1"/>
  <c r="Y1841" i="2"/>
  <c r="AC1841" i="2" s="1"/>
  <c r="Y1840" i="2"/>
  <c r="AC1840" i="2" s="1"/>
  <c r="Y1839" i="2"/>
  <c r="AC1839" i="2" s="1"/>
  <c r="Y1838" i="2"/>
  <c r="AC1838" i="2" s="1"/>
  <c r="Y1837" i="2"/>
  <c r="AC1837" i="2" s="1"/>
  <c r="Y1836" i="2"/>
  <c r="AC1836" i="2" s="1"/>
  <c r="Y1835" i="2"/>
  <c r="AC1835" i="2" s="1"/>
  <c r="Y1834" i="2"/>
  <c r="AC1834" i="2" s="1"/>
  <c r="Y1833" i="2"/>
  <c r="AC1833" i="2" s="1"/>
  <c r="Y1832" i="2"/>
  <c r="AC1832" i="2" s="1"/>
  <c r="Y1831" i="2"/>
  <c r="AC1831" i="2" s="1"/>
  <c r="Y1830" i="2"/>
  <c r="AC1830" i="2" s="1"/>
  <c r="Y1829" i="2"/>
  <c r="AC1829" i="2" s="1"/>
  <c r="Y1828" i="2"/>
  <c r="AC1828" i="2" s="1"/>
  <c r="Y1827" i="2"/>
  <c r="AC1827" i="2" s="1"/>
  <c r="Y1826" i="2"/>
  <c r="AC1826" i="2" s="1"/>
  <c r="Y1825" i="2"/>
  <c r="AC1825" i="2" s="1"/>
  <c r="Y1824" i="2"/>
  <c r="AC1824" i="2" s="1"/>
  <c r="Y1823" i="2"/>
  <c r="AC1823" i="2" s="1"/>
  <c r="Y1822" i="2"/>
  <c r="AC1822" i="2" s="1"/>
  <c r="Y1821" i="2"/>
  <c r="AC1821" i="2" s="1"/>
  <c r="Y1820" i="2"/>
  <c r="AC1820" i="2" s="1"/>
  <c r="Y1819" i="2"/>
  <c r="AC1819" i="2" s="1"/>
  <c r="Y1818" i="2"/>
  <c r="AC1818" i="2" s="1"/>
  <c r="Y1817" i="2"/>
  <c r="AC1817" i="2" s="1"/>
  <c r="Y1816" i="2"/>
  <c r="AC1816" i="2" s="1"/>
  <c r="Y1815" i="2"/>
  <c r="AC1815" i="2" s="1"/>
  <c r="Y1814" i="2"/>
  <c r="AC1814" i="2" s="1"/>
  <c r="Y1813" i="2"/>
  <c r="AC1813" i="2" s="1"/>
  <c r="Y1812" i="2"/>
  <c r="AC1812" i="2" s="1"/>
  <c r="Y1811" i="2"/>
  <c r="AC1811" i="2" s="1"/>
  <c r="Y1810" i="2"/>
  <c r="AC1810" i="2" s="1"/>
  <c r="Y1809" i="2"/>
  <c r="AC1809" i="2" s="1"/>
  <c r="Y1808" i="2"/>
  <c r="AC1808" i="2" s="1"/>
  <c r="Y1807" i="2"/>
  <c r="AC1807" i="2" s="1"/>
  <c r="Y1806" i="2"/>
  <c r="AC1806" i="2" s="1"/>
  <c r="Y1805" i="2"/>
  <c r="AC1805" i="2" s="1"/>
  <c r="Y1804" i="2"/>
  <c r="AC1804" i="2" s="1"/>
  <c r="Y1803" i="2"/>
  <c r="AC1803" i="2" s="1"/>
  <c r="Y1802" i="2"/>
  <c r="AC1802" i="2" s="1"/>
  <c r="Y1801" i="2"/>
  <c r="AC1801" i="2" s="1"/>
  <c r="Y1800" i="2"/>
  <c r="AC1800" i="2" s="1"/>
  <c r="Y1799" i="2"/>
  <c r="AC1799" i="2" s="1"/>
  <c r="Y1798" i="2"/>
  <c r="AC1798" i="2" s="1"/>
  <c r="Y1797" i="2"/>
  <c r="AC1797" i="2" s="1"/>
  <c r="Y1796" i="2"/>
  <c r="AC1796" i="2" s="1"/>
  <c r="Y1795" i="2"/>
  <c r="AC1795" i="2" s="1"/>
  <c r="Y1794" i="2"/>
  <c r="AC1794" i="2" s="1"/>
  <c r="Y1793" i="2"/>
  <c r="AC1793" i="2" s="1"/>
  <c r="Y1792" i="2"/>
  <c r="AC1792" i="2" s="1"/>
  <c r="Y1791" i="2"/>
  <c r="AC1791" i="2" s="1"/>
  <c r="Y1790" i="2"/>
  <c r="AC1790" i="2" s="1"/>
  <c r="Y1789" i="2"/>
  <c r="AC1789" i="2" s="1"/>
  <c r="Y1788" i="2"/>
  <c r="AC1788" i="2" s="1"/>
  <c r="Y1787" i="2"/>
  <c r="AC1787" i="2" s="1"/>
  <c r="Y1786" i="2"/>
  <c r="AC1786" i="2" s="1"/>
  <c r="Y1785" i="2"/>
  <c r="AC1785" i="2" s="1"/>
  <c r="Y1784" i="2"/>
  <c r="AC1784" i="2" s="1"/>
  <c r="Y1783" i="2"/>
  <c r="AC1783" i="2" s="1"/>
  <c r="Y1782" i="2"/>
  <c r="AC1782" i="2" s="1"/>
  <c r="Y1781" i="2"/>
  <c r="AC1781" i="2" s="1"/>
  <c r="Y1780" i="2"/>
  <c r="AC1780" i="2" s="1"/>
  <c r="Y1779" i="2"/>
  <c r="AC1779" i="2" s="1"/>
  <c r="Y1778" i="2"/>
  <c r="AC1778" i="2" s="1"/>
  <c r="Y1777" i="2"/>
  <c r="AC1777" i="2" s="1"/>
  <c r="Y1776" i="2"/>
  <c r="AC1776" i="2" s="1"/>
  <c r="Y1775" i="2"/>
  <c r="AC1775" i="2" s="1"/>
  <c r="Y1774" i="2"/>
  <c r="AC1774" i="2" s="1"/>
  <c r="Y1773" i="2"/>
  <c r="AC1773" i="2" s="1"/>
  <c r="Y1772" i="2"/>
  <c r="AC1772" i="2" s="1"/>
  <c r="Y1771" i="2"/>
  <c r="AC1771" i="2" s="1"/>
  <c r="Y1770" i="2"/>
  <c r="AC1770" i="2" s="1"/>
  <c r="Y1769" i="2"/>
  <c r="AC1769" i="2" s="1"/>
  <c r="Y1768" i="2"/>
  <c r="AC1768" i="2" s="1"/>
  <c r="Y1767" i="2"/>
  <c r="AC1767" i="2" s="1"/>
  <c r="Y1766" i="2"/>
  <c r="AC1766" i="2" s="1"/>
  <c r="Y1765" i="2"/>
  <c r="AC1765" i="2" s="1"/>
  <c r="Y1764" i="2"/>
  <c r="AC1764" i="2" s="1"/>
  <c r="Y1763" i="2"/>
  <c r="AC1763" i="2" s="1"/>
  <c r="Y1762" i="2"/>
  <c r="AC1762" i="2" s="1"/>
  <c r="Y1761" i="2"/>
  <c r="AC1761" i="2" s="1"/>
  <c r="Y1760" i="2"/>
  <c r="AC1760" i="2" s="1"/>
  <c r="Y1759" i="2"/>
  <c r="AC1759" i="2" s="1"/>
  <c r="Y1758" i="2"/>
  <c r="AC1758" i="2" s="1"/>
  <c r="Y1757" i="2"/>
  <c r="AC1757" i="2" s="1"/>
  <c r="Y1756" i="2"/>
  <c r="AC1756" i="2" s="1"/>
  <c r="Y1755" i="2"/>
  <c r="AC1755" i="2" s="1"/>
  <c r="Y1754" i="2"/>
  <c r="AC1754" i="2" s="1"/>
  <c r="Y1753" i="2"/>
  <c r="AC1753" i="2" s="1"/>
  <c r="Y1752" i="2"/>
  <c r="AC1752" i="2" s="1"/>
  <c r="Y1751" i="2"/>
  <c r="AC1751" i="2" s="1"/>
  <c r="Y1750" i="2"/>
  <c r="AC1750" i="2" s="1"/>
  <c r="Y1749" i="2"/>
  <c r="AC1749" i="2" s="1"/>
  <c r="Y1748" i="2"/>
  <c r="AC1748" i="2" s="1"/>
  <c r="Y1747" i="2"/>
  <c r="AC1747" i="2" s="1"/>
  <c r="Y1746" i="2"/>
  <c r="AC1746" i="2" s="1"/>
  <c r="Y1745" i="2"/>
  <c r="AC1745" i="2" s="1"/>
  <c r="Y1744" i="2"/>
  <c r="AC1744" i="2" s="1"/>
  <c r="Y1743" i="2"/>
  <c r="AC1743" i="2" s="1"/>
  <c r="Y1742" i="2"/>
  <c r="AC1742" i="2" s="1"/>
  <c r="Y1741" i="2"/>
  <c r="AC1741" i="2" s="1"/>
  <c r="Y1740" i="2"/>
  <c r="AC1740" i="2" s="1"/>
  <c r="Y1739" i="2"/>
  <c r="AC1739" i="2" s="1"/>
  <c r="Y1738" i="2"/>
  <c r="AC1738" i="2" s="1"/>
  <c r="Y1737" i="2"/>
  <c r="AC1737" i="2" s="1"/>
  <c r="Y1736" i="2"/>
  <c r="AC1736" i="2" s="1"/>
  <c r="Y1735" i="2"/>
  <c r="AC1735" i="2" s="1"/>
  <c r="Y1734" i="2"/>
  <c r="AC1734" i="2" s="1"/>
  <c r="Y1733" i="2"/>
  <c r="AC1733" i="2" s="1"/>
  <c r="Y1732" i="2"/>
  <c r="AC1732" i="2" s="1"/>
  <c r="Y1731" i="2"/>
  <c r="AC1731" i="2" s="1"/>
  <c r="Y1730" i="2"/>
  <c r="AC1730" i="2" s="1"/>
  <c r="Y1729" i="2"/>
  <c r="AC1729" i="2" s="1"/>
  <c r="Y1728" i="2"/>
  <c r="AC1728" i="2" s="1"/>
  <c r="Y1727" i="2"/>
  <c r="AC1727" i="2" s="1"/>
  <c r="Y1726" i="2"/>
  <c r="AC1726" i="2" s="1"/>
  <c r="Y1725" i="2"/>
  <c r="AC1725" i="2" s="1"/>
  <c r="Y1724" i="2"/>
  <c r="AC1724" i="2" s="1"/>
  <c r="Y1723" i="2"/>
  <c r="AC1723" i="2" s="1"/>
  <c r="Y1722" i="2"/>
  <c r="AC1722" i="2" s="1"/>
  <c r="Y1721" i="2"/>
  <c r="AC1721" i="2" s="1"/>
  <c r="Y1720" i="2"/>
  <c r="AC1720" i="2" s="1"/>
  <c r="Y1719" i="2"/>
  <c r="AC1719" i="2" s="1"/>
  <c r="Y1718" i="2"/>
  <c r="AC1718" i="2" s="1"/>
  <c r="Y1717" i="2"/>
  <c r="AC1717" i="2" s="1"/>
  <c r="Y1716" i="2"/>
  <c r="AC1716" i="2" s="1"/>
  <c r="Y1715" i="2"/>
  <c r="AC1715" i="2" s="1"/>
  <c r="Y1714" i="2"/>
  <c r="AC1714" i="2" s="1"/>
  <c r="Y1713" i="2"/>
  <c r="AC1713" i="2" s="1"/>
  <c r="Y1712" i="2"/>
  <c r="AC1712" i="2" s="1"/>
  <c r="Y1711" i="2"/>
  <c r="AC1711" i="2" s="1"/>
  <c r="Y1710" i="2"/>
  <c r="AC1710" i="2" s="1"/>
  <c r="Y1709" i="2"/>
  <c r="AC1709" i="2" s="1"/>
  <c r="Y1708" i="2"/>
  <c r="AC1708" i="2" s="1"/>
  <c r="Y1707" i="2"/>
  <c r="AC1707" i="2" s="1"/>
  <c r="Y1706" i="2"/>
  <c r="AC1706" i="2" s="1"/>
  <c r="Y1705" i="2"/>
  <c r="AC1705" i="2" s="1"/>
  <c r="Y1704" i="2"/>
  <c r="AC1704" i="2" s="1"/>
  <c r="Y1703" i="2"/>
  <c r="AC1703" i="2" s="1"/>
  <c r="Y1702" i="2"/>
  <c r="AC1702" i="2" s="1"/>
  <c r="Y1701" i="2"/>
  <c r="AC1701" i="2" s="1"/>
  <c r="Y1700" i="2"/>
  <c r="AC1700" i="2" s="1"/>
  <c r="Y1699" i="2"/>
  <c r="AC1699" i="2" s="1"/>
  <c r="Y1698" i="2"/>
  <c r="AC1698" i="2" s="1"/>
  <c r="Y1697" i="2"/>
  <c r="AC1697" i="2" s="1"/>
  <c r="Y1696" i="2"/>
  <c r="AC1696" i="2" s="1"/>
  <c r="Y1695" i="2"/>
  <c r="AC1695" i="2" s="1"/>
  <c r="Y1694" i="2"/>
  <c r="AC1694" i="2" s="1"/>
  <c r="Y1693" i="2"/>
  <c r="AC1693" i="2" s="1"/>
  <c r="Y1692" i="2"/>
  <c r="AC1692" i="2" s="1"/>
  <c r="Y1691" i="2"/>
  <c r="AC1691" i="2" s="1"/>
  <c r="Y1690" i="2"/>
  <c r="AC1690" i="2" s="1"/>
  <c r="Y1689" i="2"/>
  <c r="AC1689" i="2" s="1"/>
  <c r="Y1688" i="2"/>
  <c r="AC1688" i="2" s="1"/>
  <c r="Y1687" i="2"/>
  <c r="AC1687" i="2" s="1"/>
  <c r="Y1686" i="2"/>
  <c r="AC1686" i="2" s="1"/>
  <c r="Y1685" i="2"/>
  <c r="AC1685" i="2" s="1"/>
  <c r="Y1684" i="2"/>
  <c r="AC1684" i="2" s="1"/>
  <c r="Y1683" i="2"/>
  <c r="AC1683" i="2" s="1"/>
  <c r="Y1682" i="2"/>
  <c r="AC1682" i="2" s="1"/>
  <c r="Y1681" i="2"/>
  <c r="AC1681" i="2" s="1"/>
  <c r="Y1680" i="2"/>
  <c r="AC1680" i="2" s="1"/>
  <c r="Y1679" i="2"/>
  <c r="AC1679" i="2" s="1"/>
  <c r="Y1678" i="2"/>
  <c r="AC1678" i="2" s="1"/>
  <c r="Y1677" i="2"/>
  <c r="AC1677" i="2" s="1"/>
  <c r="Y1676" i="2"/>
  <c r="AC1676" i="2" s="1"/>
  <c r="Y1675" i="2"/>
  <c r="AC1675" i="2" s="1"/>
  <c r="Y1674" i="2"/>
  <c r="AC1674" i="2" s="1"/>
  <c r="Y1673" i="2"/>
  <c r="AC1673" i="2" s="1"/>
  <c r="Y1672" i="2"/>
  <c r="AC1672" i="2" s="1"/>
  <c r="Y1671" i="2"/>
  <c r="AC1671" i="2" s="1"/>
  <c r="Y1670" i="2"/>
  <c r="AC1670" i="2" s="1"/>
  <c r="Y1669" i="2"/>
  <c r="AC1669" i="2" s="1"/>
  <c r="Y1668" i="2"/>
  <c r="AC1668" i="2" s="1"/>
  <c r="Y1667" i="2"/>
  <c r="AC1667" i="2" s="1"/>
  <c r="Y1666" i="2"/>
  <c r="AC1666" i="2" s="1"/>
  <c r="Y1665" i="2"/>
  <c r="AC1665" i="2" s="1"/>
  <c r="Y1664" i="2"/>
  <c r="AC1664" i="2" s="1"/>
  <c r="Y1663" i="2"/>
  <c r="AC1663" i="2" s="1"/>
  <c r="Y1662" i="2"/>
  <c r="AC1662" i="2" s="1"/>
  <c r="Y1661" i="2"/>
  <c r="AC1661" i="2" s="1"/>
  <c r="Y1660" i="2"/>
  <c r="AC1660" i="2" s="1"/>
  <c r="Y1659" i="2"/>
  <c r="AC1659" i="2" s="1"/>
  <c r="Y1658" i="2"/>
  <c r="AC1658" i="2" s="1"/>
  <c r="Y1657" i="2"/>
  <c r="AC1657" i="2" s="1"/>
  <c r="Y1656" i="2"/>
  <c r="AC1656" i="2" s="1"/>
  <c r="Y1655" i="2"/>
  <c r="AC1655" i="2" s="1"/>
  <c r="Y1654" i="2"/>
  <c r="AC1654" i="2" s="1"/>
  <c r="Y1653" i="2"/>
  <c r="AC1653" i="2" s="1"/>
  <c r="Y1652" i="2"/>
  <c r="AC1652" i="2" s="1"/>
  <c r="Y1651" i="2"/>
  <c r="AC1651" i="2" s="1"/>
  <c r="Y1650" i="2"/>
  <c r="AC1650" i="2" s="1"/>
  <c r="Y1649" i="2"/>
  <c r="AC1649" i="2" s="1"/>
  <c r="Y1648" i="2"/>
  <c r="AC1648" i="2" s="1"/>
  <c r="Y1647" i="2"/>
  <c r="AC1647" i="2" s="1"/>
  <c r="Y1646" i="2"/>
  <c r="AC1646" i="2" s="1"/>
  <c r="Y1645" i="2"/>
  <c r="AC1645" i="2" s="1"/>
  <c r="Y1644" i="2"/>
  <c r="AC1644" i="2" s="1"/>
  <c r="Y1643" i="2"/>
  <c r="AC1643" i="2" s="1"/>
  <c r="Y1642" i="2"/>
  <c r="AC1642" i="2" s="1"/>
  <c r="Y1641" i="2"/>
  <c r="AC1641" i="2" s="1"/>
  <c r="Y1640" i="2"/>
  <c r="AC1640" i="2" s="1"/>
  <c r="Y1639" i="2"/>
  <c r="AC1639" i="2" s="1"/>
  <c r="Y1638" i="2"/>
  <c r="AC1638" i="2" s="1"/>
  <c r="Y1637" i="2"/>
  <c r="AC1637" i="2" s="1"/>
  <c r="Y1636" i="2"/>
  <c r="AC1636" i="2" s="1"/>
  <c r="Y1635" i="2"/>
  <c r="AC1635" i="2" s="1"/>
  <c r="Y1634" i="2"/>
  <c r="AC1634" i="2" s="1"/>
  <c r="Y1633" i="2"/>
  <c r="AC1633" i="2" s="1"/>
  <c r="Y1632" i="2"/>
  <c r="AC1632" i="2" s="1"/>
  <c r="Y1631" i="2"/>
  <c r="AC1631" i="2" s="1"/>
  <c r="Y1630" i="2"/>
  <c r="AC1630" i="2" s="1"/>
  <c r="Y1629" i="2"/>
  <c r="AC1629" i="2" s="1"/>
  <c r="Y1628" i="2"/>
  <c r="AC1628" i="2" s="1"/>
  <c r="Y1627" i="2"/>
  <c r="AC1627" i="2" s="1"/>
  <c r="Y1626" i="2"/>
  <c r="AC1626" i="2" s="1"/>
  <c r="Y1625" i="2"/>
  <c r="AC1625" i="2" s="1"/>
  <c r="Y1624" i="2"/>
  <c r="AC1624" i="2" s="1"/>
  <c r="Y1623" i="2"/>
  <c r="AC1623" i="2" s="1"/>
  <c r="Y1622" i="2"/>
  <c r="AC1622" i="2" s="1"/>
  <c r="Y1621" i="2"/>
  <c r="AC1621" i="2" s="1"/>
  <c r="Y1620" i="2"/>
  <c r="AC1620" i="2" s="1"/>
  <c r="Y1619" i="2"/>
  <c r="AC1619" i="2" s="1"/>
  <c r="Y1618" i="2"/>
  <c r="AC1618" i="2" s="1"/>
  <c r="Y1617" i="2"/>
  <c r="AC1617" i="2" s="1"/>
  <c r="Y1616" i="2"/>
  <c r="AC1616" i="2" s="1"/>
  <c r="Y1615" i="2"/>
  <c r="AC1615" i="2" s="1"/>
  <c r="Y1614" i="2"/>
  <c r="AC1614" i="2" s="1"/>
  <c r="Y1613" i="2"/>
  <c r="AC1613" i="2" s="1"/>
  <c r="Y1612" i="2"/>
  <c r="AC1612" i="2" s="1"/>
  <c r="Y1611" i="2"/>
  <c r="AC1611" i="2" s="1"/>
  <c r="Y1610" i="2"/>
  <c r="AC1610" i="2" s="1"/>
  <c r="Y1609" i="2"/>
  <c r="AC1609" i="2" s="1"/>
  <c r="Y1608" i="2"/>
  <c r="AC1608" i="2" s="1"/>
  <c r="Y1607" i="2"/>
  <c r="AC1607" i="2" s="1"/>
  <c r="Y1606" i="2"/>
  <c r="AC1606" i="2" s="1"/>
  <c r="Y1605" i="2"/>
  <c r="AC1605" i="2" s="1"/>
  <c r="Y1604" i="2"/>
  <c r="AC1604" i="2" s="1"/>
  <c r="Y1603" i="2"/>
  <c r="AC1603" i="2" s="1"/>
  <c r="Y1602" i="2"/>
  <c r="AC1602" i="2" s="1"/>
  <c r="Y1601" i="2"/>
  <c r="AC1601" i="2" s="1"/>
  <c r="Y1600" i="2"/>
  <c r="AC1600" i="2" s="1"/>
  <c r="Y1599" i="2"/>
  <c r="AC1599" i="2" s="1"/>
  <c r="Y1598" i="2"/>
  <c r="AC1598" i="2" s="1"/>
  <c r="Y1597" i="2"/>
  <c r="AC1597" i="2" s="1"/>
  <c r="Y1596" i="2"/>
  <c r="AC1596" i="2" s="1"/>
  <c r="Y1595" i="2"/>
  <c r="AC1595" i="2" s="1"/>
  <c r="Y1594" i="2"/>
  <c r="AC1594" i="2" s="1"/>
  <c r="Y1593" i="2"/>
  <c r="AC1593" i="2" s="1"/>
  <c r="Y1592" i="2"/>
  <c r="AC1592" i="2" s="1"/>
  <c r="Y1591" i="2"/>
  <c r="AC1591" i="2" s="1"/>
  <c r="Y1590" i="2"/>
  <c r="AC1590" i="2" s="1"/>
  <c r="Y1589" i="2"/>
  <c r="AC1589" i="2" s="1"/>
  <c r="Y1588" i="2"/>
  <c r="AC1588" i="2" s="1"/>
  <c r="Y1587" i="2"/>
  <c r="AC1587" i="2" s="1"/>
  <c r="Y1586" i="2"/>
  <c r="AC1586" i="2" s="1"/>
  <c r="Y1585" i="2"/>
  <c r="AC1585" i="2" s="1"/>
  <c r="Y1584" i="2"/>
  <c r="AC1584" i="2" s="1"/>
  <c r="Y1583" i="2"/>
  <c r="AC1583" i="2" s="1"/>
  <c r="Y1582" i="2"/>
  <c r="AC1582" i="2" s="1"/>
  <c r="Y1581" i="2"/>
  <c r="AC1581" i="2" s="1"/>
  <c r="Y1580" i="2"/>
  <c r="AC1580" i="2" s="1"/>
  <c r="Y1579" i="2"/>
  <c r="AC1579" i="2" s="1"/>
  <c r="Y1578" i="2"/>
  <c r="AC1578" i="2" s="1"/>
  <c r="Y1577" i="2"/>
  <c r="AC1577" i="2" s="1"/>
  <c r="Y1576" i="2"/>
  <c r="AC1576" i="2" s="1"/>
  <c r="Y1575" i="2"/>
  <c r="AC1575" i="2" s="1"/>
  <c r="Y1574" i="2"/>
  <c r="AC1574" i="2" s="1"/>
  <c r="Y1573" i="2"/>
  <c r="AC1573" i="2" s="1"/>
  <c r="Y1572" i="2"/>
  <c r="AC1572" i="2" s="1"/>
  <c r="Y1571" i="2"/>
  <c r="AC1571" i="2" s="1"/>
  <c r="Y1570" i="2"/>
  <c r="AC1570" i="2" s="1"/>
  <c r="Y1569" i="2"/>
  <c r="AC1569" i="2" s="1"/>
  <c r="Y1568" i="2"/>
  <c r="AC1568" i="2" s="1"/>
  <c r="Y1567" i="2"/>
  <c r="AC1567" i="2" s="1"/>
  <c r="Y1566" i="2"/>
  <c r="AC1566" i="2" s="1"/>
  <c r="Y1565" i="2"/>
  <c r="AC1565" i="2" s="1"/>
  <c r="Y1564" i="2"/>
  <c r="AC1564" i="2" s="1"/>
  <c r="Y1563" i="2"/>
  <c r="AC1563" i="2" s="1"/>
  <c r="Y1562" i="2"/>
  <c r="AC1562" i="2" s="1"/>
  <c r="Y1561" i="2"/>
  <c r="AC1561" i="2" s="1"/>
  <c r="Y1560" i="2"/>
  <c r="AC1560" i="2" s="1"/>
  <c r="Y1559" i="2"/>
  <c r="AC1559" i="2" s="1"/>
  <c r="Y1558" i="2"/>
  <c r="AC1558" i="2" s="1"/>
  <c r="Y1557" i="2"/>
  <c r="AC1557" i="2" s="1"/>
  <c r="Y1556" i="2"/>
  <c r="AC1556" i="2" s="1"/>
  <c r="Y1555" i="2"/>
  <c r="AC1555" i="2" s="1"/>
  <c r="Y1554" i="2"/>
  <c r="AC1554" i="2" s="1"/>
  <c r="Y1553" i="2"/>
  <c r="AC1553" i="2" s="1"/>
  <c r="Y1552" i="2"/>
  <c r="AC1552" i="2" s="1"/>
  <c r="Y1551" i="2"/>
  <c r="AC1551" i="2" s="1"/>
  <c r="Y1550" i="2"/>
  <c r="AC1550" i="2" s="1"/>
  <c r="Y1549" i="2"/>
  <c r="AC1549" i="2" s="1"/>
  <c r="Y1548" i="2"/>
  <c r="AC1548" i="2" s="1"/>
  <c r="Y1547" i="2"/>
  <c r="AC1547" i="2" s="1"/>
  <c r="Y1546" i="2"/>
  <c r="AC1546" i="2" s="1"/>
  <c r="Y1545" i="2"/>
  <c r="AC1545" i="2" s="1"/>
  <c r="Y1544" i="2"/>
  <c r="AC1544" i="2" s="1"/>
  <c r="Y1543" i="2"/>
  <c r="AC1543" i="2" s="1"/>
  <c r="Y1542" i="2"/>
  <c r="AC1542" i="2" s="1"/>
  <c r="Y1541" i="2"/>
  <c r="AC1541" i="2" s="1"/>
  <c r="Y1540" i="2"/>
  <c r="AC1540" i="2" s="1"/>
  <c r="Y1539" i="2"/>
  <c r="AC1539" i="2" s="1"/>
  <c r="Y1538" i="2"/>
  <c r="AC1538" i="2" s="1"/>
  <c r="Y1537" i="2"/>
  <c r="AC1537" i="2" s="1"/>
  <c r="Y1536" i="2"/>
  <c r="AC1536" i="2" s="1"/>
  <c r="Y1535" i="2"/>
  <c r="AC1535" i="2" s="1"/>
  <c r="Y1534" i="2"/>
  <c r="AC1534" i="2" s="1"/>
  <c r="Y1533" i="2"/>
  <c r="AC1533" i="2" s="1"/>
  <c r="Y1532" i="2"/>
  <c r="AC1532" i="2" s="1"/>
  <c r="Y1531" i="2"/>
  <c r="AC1531" i="2" s="1"/>
  <c r="Y1530" i="2"/>
  <c r="AC1530" i="2" s="1"/>
  <c r="Y1529" i="2"/>
  <c r="AC1529" i="2" s="1"/>
  <c r="Y1528" i="2"/>
  <c r="AC1528" i="2" s="1"/>
  <c r="Y1527" i="2"/>
  <c r="AC1527" i="2" s="1"/>
  <c r="Y1526" i="2"/>
  <c r="AC1526" i="2" s="1"/>
  <c r="Y1525" i="2"/>
  <c r="AC1525" i="2" s="1"/>
  <c r="Y1524" i="2"/>
  <c r="AC1524" i="2" s="1"/>
  <c r="Y1523" i="2"/>
  <c r="AC1523" i="2" s="1"/>
  <c r="Y1522" i="2"/>
  <c r="AC1522" i="2" s="1"/>
  <c r="Y1521" i="2"/>
  <c r="AC1521" i="2" s="1"/>
  <c r="Y1520" i="2"/>
  <c r="AC1520" i="2" s="1"/>
  <c r="Y1519" i="2"/>
  <c r="AC1519" i="2" s="1"/>
  <c r="Y1518" i="2"/>
  <c r="AC1518" i="2" s="1"/>
  <c r="Y1517" i="2"/>
  <c r="AC1517" i="2" s="1"/>
  <c r="Y1516" i="2"/>
  <c r="AC1516" i="2" s="1"/>
  <c r="Y1515" i="2"/>
  <c r="AC1515" i="2" s="1"/>
  <c r="Y1514" i="2"/>
  <c r="AC1514" i="2" s="1"/>
  <c r="Y1513" i="2"/>
  <c r="AC1513" i="2" s="1"/>
  <c r="Y1512" i="2"/>
  <c r="AC1512" i="2" s="1"/>
  <c r="Y1511" i="2"/>
  <c r="AC1511" i="2" s="1"/>
  <c r="Y1510" i="2"/>
  <c r="AC1510" i="2" s="1"/>
  <c r="Y1509" i="2"/>
  <c r="AC1509" i="2" s="1"/>
  <c r="Y1508" i="2"/>
  <c r="AC1508" i="2" s="1"/>
  <c r="Y1507" i="2"/>
  <c r="AC1507" i="2" s="1"/>
  <c r="Y1506" i="2"/>
  <c r="AC1506" i="2" s="1"/>
  <c r="Y1505" i="2"/>
  <c r="AC1505" i="2" s="1"/>
  <c r="Y1504" i="2"/>
  <c r="AC1504" i="2" s="1"/>
  <c r="Y1503" i="2"/>
  <c r="AC1503" i="2" s="1"/>
  <c r="Y1502" i="2"/>
  <c r="AC1502" i="2" s="1"/>
  <c r="Y1501" i="2"/>
  <c r="AC1501" i="2" s="1"/>
  <c r="Y1500" i="2"/>
  <c r="AC1500" i="2" s="1"/>
  <c r="Y1499" i="2"/>
  <c r="AC1499" i="2" s="1"/>
  <c r="Y1498" i="2"/>
  <c r="AC1498" i="2" s="1"/>
  <c r="Y1497" i="2"/>
  <c r="AC1497" i="2" s="1"/>
  <c r="Y1496" i="2"/>
  <c r="AC1496" i="2" s="1"/>
  <c r="Y1495" i="2"/>
  <c r="AC1495" i="2" s="1"/>
  <c r="Y1494" i="2"/>
  <c r="AC1494" i="2" s="1"/>
  <c r="Y1493" i="2"/>
  <c r="AC1493" i="2" s="1"/>
  <c r="Y1492" i="2"/>
  <c r="AC1492" i="2" s="1"/>
  <c r="Y1491" i="2"/>
  <c r="AC1491" i="2" s="1"/>
  <c r="Y1490" i="2"/>
  <c r="AC1490" i="2" s="1"/>
  <c r="Y1489" i="2"/>
  <c r="AC1489" i="2" s="1"/>
  <c r="Y1488" i="2"/>
  <c r="AC1488" i="2" s="1"/>
  <c r="Y1487" i="2"/>
  <c r="AC1487" i="2" s="1"/>
  <c r="Y1486" i="2"/>
  <c r="AC1486" i="2" s="1"/>
  <c r="Y1485" i="2"/>
  <c r="AC1485" i="2" s="1"/>
  <c r="Y1484" i="2"/>
  <c r="AC1484" i="2" s="1"/>
  <c r="Y1483" i="2"/>
  <c r="AC1483" i="2" s="1"/>
  <c r="Y1482" i="2"/>
  <c r="AC1482" i="2" s="1"/>
  <c r="Y1481" i="2"/>
  <c r="AC1481" i="2" s="1"/>
  <c r="Y1480" i="2"/>
  <c r="AC1480" i="2" s="1"/>
  <c r="Y1479" i="2"/>
  <c r="AC1479" i="2" s="1"/>
  <c r="Y1478" i="2"/>
  <c r="AC1478" i="2" s="1"/>
  <c r="Y1477" i="2"/>
  <c r="AC1477" i="2" s="1"/>
  <c r="Y1476" i="2"/>
  <c r="AC1476" i="2" s="1"/>
  <c r="Y1475" i="2"/>
  <c r="AC1475" i="2" s="1"/>
  <c r="Y1474" i="2"/>
  <c r="AC1474" i="2" s="1"/>
  <c r="Y1473" i="2"/>
  <c r="AC1473" i="2" s="1"/>
  <c r="Y1472" i="2"/>
  <c r="AC1472" i="2" s="1"/>
  <c r="Y1471" i="2"/>
  <c r="AC1471" i="2" s="1"/>
  <c r="Y1470" i="2"/>
  <c r="AC1470" i="2" s="1"/>
  <c r="Y1469" i="2"/>
  <c r="AC1469" i="2" s="1"/>
  <c r="Y1468" i="2"/>
  <c r="AC1468" i="2" s="1"/>
  <c r="Y1467" i="2"/>
  <c r="AC1467" i="2" s="1"/>
  <c r="Y1466" i="2"/>
  <c r="AC1466" i="2" s="1"/>
  <c r="Y1465" i="2"/>
  <c r="AC1465" i="2" s="1"/>
  <c r="Y1464" i="2"/>
  <c r="AC1464" i="2" s="1"/>
  <c r="Y1463" i="2"/>
  <c r="AC1463" i="2" s="1"/>
  <c r="Y1462" i="2"/>
  <c r="AC1462" i="2" s="1"/>
  <c r="Y1461" i="2"/>
  <c r="AC1461" i="2" s="1"/>
  <c r="Y1460" i="2"/>
  <c r="AC1460" i="2" s="1"/>
  <c r="Y1459" i="2"/>
  <c r="AC1459" i="2" s="1"/>
  <c r="Y1458" i="2"/>
  <c r="AC1458" i="2" s="1"/>
  <c r="Y1457" i="2"/>
  <c r="AC1457" i="2" s="1"/>
  <c r="Y1456" i="2"/>
  <c r="AC1456" i="2" s="1"/>
  <c r="Y1455" i="2"/>
  <c r="AC1455" i="2" s="1"/>
  <c r="Y1454" i="2"/>
  <c r="AC1454" i="2" s="1"/>
  <c r="Y1453" i="2"/>
  <c r="AC1453" i="2" s="1"/>
  <c r="Y1452" i="2"/>
  <c r="AC1452" i="2" s="1"/>
  <c r="Y1451" i="2"/>
  <c r="AC1451" i="2" s="1"/>
  <c r="Y1450" i="2"/>
  <c r="AC1450" i="2" s="1"/>
  <c r="Y1449" i="2"/>
  <c r="AC1449" i="2" s="1"/>
  <c r="Y1448" i="2"/>
  <c r="AC1448" i="2" s="1"/>
  <c r="Y1447" i="2"/>
  <c r="AC1447" i="2" s="1"/>
  <c r="Y1446" i="2"/>
  <c r="AC1446" i="2" s="1"/>
  <c r="Y1445" i="2"/>
  <c r="AC1445" i="2" s="1"/>
  <c r="Y1444" i="2"/>
  <c r="AC1444" i="2" s="1"/>
  <c r="Y1443" i="2"/>
  <c r="AC1443" i="2" s="1"/>
  <c r="Y1442" i="2"/>
  <c r="AC1442" i="2" s="1"/>
  <c r="Y1441" i="2"/>
  <c r="AC1441" i="2" s="1"/>
  <c r="Y1440" i="2"/>
  <c r="AC1440" i="2" s="1"/>
  <c r="Y1439" i="2"/>
  <c r="AC1439" i="2" s="1"/>
  <c r="Y1438" i="2"/>
  <c r="AC1438" i="2" s="1"/>
  <c r="Y1437" i="2"/>
  <c r="AC1437" i="2" s="1"/>
  <c r="Y1436" i="2"/>
  <c r="AC1436" i="2" s="1"/>
  <c r="Y1435" i="2"/>
  <c r="AC1435" i="2" s="1"/>
  <c r="Y1434" i="2"/>
  <c r="AC1434" i="2" s="1"/>
  <c r="Y1433" i="2"/>
  <c r="AC1433" i="2" s="1"/>
  <c r="Y1432" i="2"/>
  <c r="AC1432" i="2" s="1"/>
  <c r="Y1431" i="2"/>
  <c r="AC1431" i="2" s="1"/>
  <c r="Y1430" i="2"/>
  <c r="AC1430" i="2" s="1"/>
  <c r="Y1429" i="2"/>
  <c r="AC1429" i="2" s="1"/>
  <c r="Y1428" i="2"/>
  <c r="AC1428" i="2" s="1"/>
  <c r="Y1427" i="2"/>
  <c r="AC1427" i="2" s="1"/>
  <c r="Y1426" i="2"/>
  <c r="AC1426" i="2" s="1"/>
  <c r="Y1425" i="2"/>
  <c r="AC1425" i="2" s="1"/>
  <c r="Y1424" i="2"/>
  <c r="AC1424" i="2" s="1"/>
  <c r="Y1423" i="2"/>
  <c r="AC1423" i="2" s="1"/>
  <c r="Y1422" i="2"/>
  <c r="AC1422" i="2" s="1"/>
  <c r="Y1421" i="2"/>
  <c r="AC1421" i="2" s="1"/>
  <c r="Y1420" i="2"/>
  <c r="AC1420" i="2" s="1"/>
  <c r="Y1419" i="2"/>
  <c r="AC1419" i="2" s="1"/>
  <c r="Y1418" i="2"/>
  <c r="AC1418" i="2" s="1"/>
  <c r="Y1417" i="2"/>
  <c r="AC1417" i="2" s="1"/>
  <c r="Y1416" i="2"/>
  <c r="AC1416" i="2" s="1"/>
  <c r="Y1415" i="2"/>
  <c r="AC1415" i="2" s="1"/>
  <c r="Y1414" i="2"/>
  <c r="AC1414" i="2" s="1"/>
  <c r="Y1413" i="2"/>
  <c r="AC1413" i="2" s="1"/>
  <c r="Y1412" i="2"/>
  <c r="AC1412" i="2" s="1"/>
  <c r="Y1411" i="2"/>
  <c r="AC1411" i="2" s="1"/>
  <c r="Y1410" i="2"/>
  <c r="AC1410" i="2" s="1"/>
  <c r="Y1409" i="2"/>
  <c r="AC1409" i="2" s="1"/>
  <c r="Y1408" i="2"/>
  <c r="AC1408" i="2" s="1"/>
  <c r="Y1407" i="2"/>
  <c r="AC1407" i="2" s="1"/>
  <c r="Y1406" i="2"/>
  <c r="AC1406" i="2" s="1"/>
  <c r="Y1405" i="2"/>
  <c r="AC1405" i="2" s="1"/>
  <c r="Y1404" i="2"/>
  <c r="AC1404" i="2" s="1"/>
  <c r="Y1403" i="2"/>
  <c r="AC1403" i="2" s="1"/>
  <c r="Y1402" i="2"/>
  <c r="AC1402" i="2" s="1"/>
  <c r="Y1401" i="2"/>
  <c r="AC1401" i="2" s="1"/>
  <c r="Y1400" i="2"/>
  <c r="AC1400" i="2" s="1"/>
  <c r="Y1399" i="2"/>
  <c r="AC1399" i="2" s="1"/>
  <c r="Y1398" i="2"/>
  <c r="AC1398" i="2" s="1"/>
  <c r="Y1397" i="2"/>
  <c r="AC1397" i="2" s="1"/>
  <c r="Y1396" i="2"/>
  <c r="AC1396" i="2" s="1"/>
  <c r="Y1395" i="2"/>
  <c r="AC1395" i="2" s="1"/>
  <c r="Y1394" i="2"/>
  <c r="AC1394" i="2" s="1"/>
  <c r="Y1393" i="2"/>
  <c r="AC1393" i="2" s="1"/>
  <c r="Y1392" i="2"/>
  <c r="AC1392" i="2" s="1"/>
  <c r="Y1391" i="2"/>
  <c r="AC1391" i="2" s="1"/>
  <c r="Y1390" i="2"/>
  <c r="AC1390" i="2" s="1"/>
  <c r="Y1389" i="2"/>
  <c r="AC1389" i="2" s="1"/>
  <c r="Y1388" i="2"/>
  <c r="AC1388" i="2" s="1"/>
  <c r="Y1387" i="2"/>
  <c r="AC1387" i="2" s="1"/>
  <c r="Y1386" i="2"/>
  <c r="AC1386" i="2" s="1"/>
  <c r="Y1385" i="2"/>
  <c r="AC1385" i="2" s="1"/>
  <c r="Y1384" i="2"/>
  <c r="AC1384" i="2" s="1"/>
  <c r="Y1383" i="2"/>
  <c r="AC1383" i="2" s="1"/>
  <c r="Y1382" i="2"/>
  <c r="AC1382" i="2" s="1"/>
  <c r="Y1381" i="2"/>
  <c r="AC1381" i="2" s="1"/>
  <c r="Y1380" i="2"/>
  <c r="AC1380" i="2" s="1"/>
  <c r="Y1379" i="2"/>
  <c r="AC1379" i="2" s="1"/>
  <c r="Y1378" i="2"/>
  <c r="AC1378" i="2" s="1"/>
  <c r="Y1377" i="2"/>
  <c r="AC1377" i="2" s="1"/>
  <c r="Y1376" i="2"/>
  <c r="AC1376" i="2" s="1"/>
  <c r="Y1375" i="2"/>
  <c r="AC1375" i="2" s="1"/>
  <c r="Y1374" i="2"/>
  <c r="AC1374" i="2" s="1"/>
  <c r="Y1373" i="2"/>
  <c r="AC1373" i="2" s="1"/>
  <c r="Y1372" i="2"/>
  <c r="AC1372" i="2" s="1"/>
  <c r="Y1371" i="2"/>
  <c r="AC1371" i="2" s="1"/>
  <c r="Y1370" i="2"/>
  <c r="AC1370" i="2" s="1"/>
  <c r="Y1369" i="2"/>
  <c r="AC1369" i="2" s="1"/>
  <c r="Y1368" i="2"/>
  <c r="AC1368" i="2" s="1"/>
  <c r="Y1367" i="2"/>
  <c r="AC1367" i="2" s="1"/>
  <c r="Y1366" i="2"/>
  <c r="AC1366" i="2" s="1"/>
  <c r="Y1365" i="2"/>
  <c r="AC1365" i="2" s="1"/>
  <c r="Y1364" i="2"/>
  <c r="AC1364" i="2" s="1"/>
  <c r="Y1363" i="2"/>
  <c r="AC1363" i="2" s="1"/>
  <c r="Y1362" i="2"/>
  <c r="AC1362" i="2" s="1"/>
  <c r="Y1361" i="2"/>
  <c r="AC1361" i="2" s="1"/>
  <c r="Y1360" i="2"/>
  <c r="AC1360" i="2" s="1"/>
  <c r="Y1359" i="2"/>
  <c r="AC1359" i="2" s="1"/>
  <c r="Y1358" i="2"/>
  <c r="AC1358" i="2" s="1"/>
  <c r="Y1357" i="2"/>
  <c r="AC1357" i="2" s="1"/>
  <c r="Y1356" i="2"/>
  <c r="AC1356" i="2" s="1"/>
  <c r="Y1355" i="2"/>
  <c r="AC1355" i="2" s="1"/>
  <c r="Y1354" i="2"/>
  <c r="AC1354" i="2" s="1"/>
  <c r="Y1353" i="2"/>
  <c r="AC1353" i="2" s="1"/>
  <c r="Y1352" i="2"/>
  <c r="AC1352" i="2" s="1"/>
  <c r="Y1351" i="2"/>
  <c r="AC1351" i="2" s="1"/>
  <c r="Y1350" i="2"/>
  <c r="AC1350" i="2" s="1"/>
  <c r="Y1349" i="2"/>
  <c r="AC1349" i="2" s="1"/>
  <c r="Y1348" i="2"/>
  <c r="AC1348" i="2" s="1"/>
  <c r="Y1347" i="2"/>
  <c r="AC1347" i="2" s="1"/>
  <c r="Y1346" i="2"/>
  <c r="AC1346" i="2" s="1"/>
  <c r="Y1345" i="2"/>
  <c r="AC1345" i="2" s="1"/>
  <c r="Y1344" i="2"/>
  <c r="AC1344" i="2" s="1"/>
  <c r="Y1343" i="2"/>
  <c r="AC1343" i="2" s="1"/>
  <c r="Y1342" i="2"/>
  <c r="AC1342" i="2" s="1"/>
  <c r="Y1341" i="2"/>
  <c r="AC1341" i="2" s="1"/>
  <c r="Y1340" i="2"/>
  <c r="AC1340" i="2" s="1"/>
  <c r="Y1339" i="2"/>
  <c r="AC1339" i="2" s="1"/>
  <c r="Y1338" i="2"/>
  <c r="AC1338" i="2" s="1"/>
  <c r="Y1337" i="2"/>
  <c r="AC1337" i="2" s="1"/>
  <c r="Y1336" i="2"/>
  <c r="AC1336" i="2" s="1"/>
  <c r="Y1335" i="2"/>
  <c r="AC1335" i="2" s="1"/>
  <c r="Y1334" i="2"/>
  <c r="AC1334" i="2" s="1"/>
  <c r="Y1333" i="2"/>
  <c r="AC1333" i="2" s="1"/>
  <c r="Y1332" i="2"/>
  <c r="AC1332" i="2" s="1"/>
  <c r="Y1331" i="2"/>
  <c r="AC1331" i="2" s="1"/>
  <c r="Y1330" i="2"/>
  <c r="AC1330" i="2" s="1"/>
  <c r="Y1329" i="2"/>
  <c r="AC1329" i="2" s="1"/>
  <c r="Y1328" i="2"/>
  <c r="AC1328" i="2" s="1"/>
  <c r="Y1327" i="2"/>
  <c r="AC1327" i="2" s="1"/>
  <c r="Y1326" i="2"/>
  <c r="AC1326" i="2" s="1"/>
  <c r="Y1325" i="2"/>
  <c r="AC1325" i="2" s="1"/>
  <c r="Y1324" i="2"/>
  <c r="AC1324" i="2" s="1"/>
  <c r="Y1323" i="2"/>
  <c r="AC1323" i="2" s="1"/>
  <c r="Y1322" i="2"/>
  <c r="AC1322" i="2" s="1"/>
  <c r="Y1321" i="2"/>
  <c r="AC1321" i="2" s="1"/>
  <c r="Y1320" i="2"/>
  <c r="AC1320" i="2" s="1"/>
  <c r="Y1319" i="2"/>
  <c r="AC1319" i="2" s="1"/>
  <c r="Y1318" i="2"/>
  <c r="AC1318" i="2" s="1"/>
  <c r="Y1317" i="2"/>
  <c r="AC1317" i="2" s="1"/>
  <c r="Y1316" i="2"/>
  <c r="AC1316" i="2" s="1"/>
  <c r="Y1315" i="2"/>
  <c r="AC1315" i="2" s="1"/>
  <c r="Y1314" i="2"/>
  <c r="AC1314" i="2" s="1"/>
  <c r="Y1313" i="2"/>
  <c r="AC1313" i="2" s="1"/>
  <c r="Y1312" i="2"/>
  <c r="AC1312" i="2" s="1"/>
  <c r="Y1311" i="2"/>
  <c r="AC1311" i="2" s="1"/>
  <c r="Y1310" i="2"/>
  <c r="AC1310" i="2" s="1"/>
  <c r="Y1309" i="2"/>
  <c r="AC1309" i="2" s="1"/>
  <c r="Y1308" i="2"/>
  <c r="AC1308" i="2" s="1"/>
  <c r="Y1307" i="2"/>
  <c r="AC1307" i="2" s="1"/>
  <c r="Y1306" i="2"/>
  <c r="AC1306" i="2" s="1"/>
  <c r="Y1305" i="2"/>
  <c r="AC1305" i="2" s="1"/>
  <c r="Y1304" i="2"/>
  <c r="AC1304" i="2" s="1"/>
  <c r="Y1303" i="2"/>
  <c r="AC1303" i="2" s="1"/>
  <c r="Y1302" i="2"/>
  <c r="AC1302" i="2" s="1"/>
  <c r="Y1301" i="2"/>
  <c r="AC1301" i="2" s="1"/>
  <c r="Y1300" i="2"/>
  <c r="AC1300" i="2" s="1"/>
  <c r="Y1299" i="2"/>
  <c r="AC1299" i="2" s="1"/>
  <c r="Y1298" i="2"/>
  <c r="AC1298" i="2" s="1"/>
  <c r="Y1297" i="2"/>
  <c r="AC1297" i="2" s="1"/>
  <c r="Y1296" i="2"/>
  <c r="AC1296" i="2" s="1"/>
  <c r="Y1295" i="2"/>
  <c r="AC1295" i="2" s="1"/>
  <c r="Y1294" i="2"/>
  <c r="AC1294" i="2" s="1"/>
  <c r="Y1293" i="2"/>
  <c r="AC1293" i="2" s="1"/>
  <c r="Y1292" i="2"/>
  <c r="AC1292" i="2" s="1"/>
  <c r="Y1291" i="2"/>
  <c r="AC1291" i="2" s="1"/>
  <c r="Y1290" i="2"/>
  <c r="AC1290" i="2" s="1"/>
  <c r="Y1289" i="2"/>
  <c r="AC1289" i="2" s="1"/>
  <c r="Y1288" i="2"/>
  <c r="AC1288" i="2" s="1"/>
  <c r="Y1287" i="2"/>
  <c r="AC1287" i="2" s="1"/>
  <c r="Y1286" i="2"/>
  <c r="AC1286" i="2" s="1"/>
  <c r="Y1285" i="2"/>
  <c r="AC1285" i="2" s="1"/>
  <c r="Y1284" i="2"/>
  <c r="AC1284" i="2" s="1"/>
  <c r="Y1283" i="2"/>
  <c r="AC1283" i="2" s="1"/>
  <c r="Y1282" i="2"/>
  <c r="AC1282" i="2" s="1"/>
  <c r="Y1281" i="2"/>
  <c r="AC1281" i="2" s="1"/>
  <c r="Y1280" i="2"/>
  <c r="AC1280" i="2" s="1"/>
  <c r="Y1279" i="2"/>
  <c r="AC1279" i="2" s="1"/>
  <c r="Y1278" i="2"/>
  <c r="AC1278" i="2" s="1"/>
  <c r="Y1277" i="2"/>
  <c r="AC1277" i="2" s="1"/>
  <c r="Y1276" i="2"/>
  <c r="AC1276" i="2" s="1"/>
  <c r="Y1275" i="2"/>
  <c r="AC1275" i="2" s="1"/>
  <c r="Y1274" i="2"/>
  <c r="AC1274" i="2" s="1"/>
  <c r="Y1273" i="2"/>
  <c r="AC1273" i="2" s="1"/>
  <c r="Y1272" i="2"/>
  <c r="AC1272" i="2" s="1"/>
  <c r="Y1271" i="2"/>
  <c r="AC1271" i="2" s="1"/>
  <c r="Y1270" i="2"/>
  <c r="AC1270" i="2" s="1"/>
  <c r="Y1269" i="2"/>
  <c r="AC1269" i="2" s="1"/>
  <c r="Y1268" i="2"/>
  <c r="AC1268" i="2" s="1"/>
  <c r="Y1267" i="2"/>
  <c r="AC1267" i="2" s="1"/>
  <c r="Y1266" i="2"/>
  <c r="AC1266" i="2" s="1"/>
  <c r="Y1265" i="2"/>
  <c r="AC1265" i="2" s="1"/>
  <c r="Y1264" i="2"/>
  <c r="AC1264" i="2" s="1"/>
  <c r="Y1263" i="2"/>
  <c r="AC1263" i="2" s="1"/>
  <c r="Y1262" i="2"/>
  <c r="AC1262" i="2" s="1"/>
  <c r="Y1261" i="2"/>
  <c r="AC1261" i="2" s="1"/>
  <c r="Y1260" i="2"/>
  <c r="AC1260" i="2" s="1"/>
  <c r="Y1259" i="2"/>
  <c r="AC1259" i="2" s="1"/>
  <c r="Y1258" i="2"/>
  <c r="AC1258" i="2" s="1"/>
  <c r="Y1257" i="2"/>
  <c r="AC1257" i="2" s="1"/>
  <c r="Y1256" i="2"/>
  <c r="AC1256" i="2" s="1"/>
  <c r="Y1255" i="2"/>
  <c r="AC1255" i="2" s="1"/>
  <c r="Y1254" i="2"/>
  <c r="AC1254" i="2" s="1"/>
  <c r="Y1253" i="2"/>
  <c r="AC1253" i="2" s="1"/>
  <c r="Y1252" i="2"/>
  <c r="AC1252" i="2" s="1"/>
  <c r="Y1251" i="2"/>
  <c r="AC1251" i="2" s="1"/>
  <c r="Y1250" i="2"/>
  <c r="AC1250" i="2" s="1"/>
  <c r="Y1249" i="2"/>
  <c r="AC1249" i="2" s="1"/>
  <c r="Y1248" i="2"/>
  <c r="AC1248" i="2" s="1"/>
  <c r="Y1247" i="2"/>
  <c r="AC1247" i="2" s="1"/>
  <c r="Y1246" i="2"/>
  <c r="AC1246" i="2" s="1"/>
  <c r="Y1245" i="2"/>
  <c r="AC1245" i="2" s="1"/>
  <c r="Y1244" i="2"/>
  <c r="AC1244" i="2" s="1"/>
  <c r="Y1243" i="2"/>
  <c r="AC1243" i="2" s="1"/>
  <c r="Y1242" i="2"/>
  <c r="AC1242" i="2" s="1"/>
  <c r="Y1241" i="2"/>
  <c r="AC1241" i="2" s="1"/>
  <c r="Y1240" i="2"/>
  <c r="AC1240" i="2" s="1"/>
  <c r="Y1239" i="2"/>
  <c r="AC1239" i="2" s="1"/>
  <c r="Y1238" i="2"/>
  <c r="AC1238" i="2" s="1"/>
  <c r="Y1237" i="2"/>
  <c r="AC1237" i="2" s="1"/>
  <c r="Y1236" i="2"/>
  <c r="AC1236" i="2" s="1"/>
  <c r="Y1235" i="2"/>
  <c r="AC1235" i="2" s="1"/>
  <c r="Y1234" i="2"/>
  <c r="AC1234" i="2" s="1"/>
  <c r="Y1233" i="2"/>
  <c r="AC1233" i="2" s="1"/>
  <c r="Y1232" i="2"/>
  <c r="AC1232" i="2" s="1"/>
  <c r="Y1231" i="2"/>
  <c r="AC1231" i="2" s="1"/>
  <c r="Y1230" i="2"/>
  <c r="AC1230" i="2" s="1"/>
  <c r="Y1229" i="2"/>
  <c r="AC1229" i="2" s="1"/>
  <c r="Y1228" i="2"/>
  <c r="AC1228" i="2" s="1"/>
  <c r="Y1227" i="2"/>
  <c r="AC1227" i="2" s="1"/>
  <c r="Y1226" i="2"/>
  <c r="AC1226" i="2" s="1"/>
  <c r="Y1225" i="2"/>
  <c r="AC1225" i="2" s="1"/>
  <c r="Y1224" i="2"/>
  <c r="AC1224" i="2" s="1"/>
  <c r="Y1223" i="2"/>
  <c r="AC1223" i="2" s="1"/>
  <c r="Y1222" i="2"/>
  <c r="AC1222" i="2" s="1"/>
  <c r="Y1221" i="2"/>
  <c r="AC1221" i="2" s="1"/>
  <c r="Y1220" i="2"/>
  <c r="AC1220" i="2" s="1"/>
  <c r="Y1219" i="2"/>
  <c r="AC1219" i="2" s="1"/>
  <c r="Y1218" i="2"/>
  <c r="AC1218" i="2" s="1"/>
  <c r="Y1217" i="2"/>
  <c r="AC1217" i="2" s="1"/>
  <c r="Y1216" i="2"/>
  <c r="AC1216" i="2" s="1"/>
  <c r="Y1215" i="2"/>
  <c r="AC1215" i="2" s="1"/>
  <c r="Y1214" i="2"/>
  <c r="AC1214" i="2" s="1"/>
  <c r="Y1213" i="2"/>
  <c r="AC1213" i="2" s="1"/>
  <c r="Y1212" i="2"/>
  <c r="AC1212" i="2" s="1"/>
  <c r="Y1211" i="2"/>
  <c r="AC1211" i="2" s="1"/>
  <c r="Y1210" i="2"/>
  <c r="AC1210" i="2" s="1"/>
  <c r="Y1209" i="2"/>
  <c r="AC1209" i="2" s="1"/>
  <c r="Y1208" i="2"/>
  <c r="AC1208" i="2" s="1"/>
  <c r="Y1207" i="2"/>
  <c r="AC1207" i="2" s="1"/>
  <c r="Y1206" i="2"/>
  <c r="AC1206" i="2" s="1"/>
  <c r="Y1205" i="2"/>
  <c r="AC1205" i="2" s="1"/>
  <c r="Y1204" i="2"/>
  <c r="AC1204" i="2" s="1"/>
  <c r="Y1203" i="2"/>
  <c r="AC1203" i="2" s="1"/>
  <c r="Y1202" i="2"/>
  <c r="AC1202" i="2" s="1"/>
  <c r="Y1201" i="2"/>
  <c r="AC1201" i="2" s="1"/>
  <c r="Y1200" i="2"/>
  <c r="AC1200" i="2" s="1"/>
  <c r="Y1199" i="2"/>
  <c r="AC1199" i="2" s="1"/>
  <c r="Y1198" i="2"/>
  <c r="AC1198" i="2" s="1"/>
  <c r="Y1197" i="2"/>
  <c r="AC1197" i="2" s="1"/>
  <c r="Y1196" i="2"/>
  <c r="AC1196" i="2" s="1"/>
  <c r="Y1195" i="2"/>
  <c r="AC1195" i="2" s="1"/>
  <c r="Y1194" i="2"/>
  <c r="AC1194" i="2" s="1"/>
  <c r="Y1193" i="2"/>
  <c r="AC1193" i="2" s="1"/>
  <c r="Y1192" i="2"/>
  <c r="AC1192" i="2" s="1"/>
  <c r="Y1191" i="2"/>
  <c r="AC1191" i="2" s="1"/>
  <c r="Y1190" i="2"/>
  <c r="AC1190" i="2" s="1"/>
  <c r="Y1189" i="2"/>
  <c r="AC1189" i="2" s="1"/>
  <c r="Y1188" i="2"/>
  <c r="AC1188" i="2" s="1"/>
  <c r="Y1187" i="2"/>
  <c r="AC1187" i="2" s="1"/>
  <c r="Y1186" i="2"/>
  <c r="AC1186" i="2" s="1"/>
  <c r="Y1185" i="2"/>
  <c r="AC1185" i="2" s="1"/>
  <c r="Y1184" i="2"/>
  <c r="AC1184" i="2" s="1"/>
  <c r="Y1183" i="2"/>
  <c r="AC1183" i="2" s="1"/>
  <c r="Y1182" i="2"/>
  <c r="AC1182" i="2" s="1"/>
  <c r="Y1181" i="2"/>
  <c r="AC1181" i="2" s="1"/>
  <c r="Y1180" i="2"/>
  <c r="AC1180" i="2" s="1"/>
  <c r="Y1179" i="2"/>
  <c r="AC1179" i="2" s="1"/>
  <c r="Y1178" i="2"/>
  <c r="AC1178" i="2" s="1"/>
  <c r="Y1177" i="2"/>
  <c r="AC1177" i="2" s="1"/>
  <c r="Y1176" i="2"/>
  <c r="AC1176" i="2" s="1"/>
  <c r="Y1175" i="2"/>
  <c r="AC1175" i="2" s="1"/>
  <c r="Y1174" i="2"/>
  <c r="AC1174" i="2" s="1"/>
  <c r="Y1173" i="2"/>
  <c r="AC1173" i="2" s="1"/>
  <c r="Y1172" i="2"/>
  <c r="AC1172" i="2" s="1"/>
  <c r="Y1171" i="2"/>
  <c r="AC1171" i="2" s="1"/>
  <c r="Y1170" i="2"/>
  <c r="AC1170" i="2" s="1"/>
  <c r="Y1169" i="2"/>
  <c r="AC1169" i="2" s="1"/>
  <c r="Y1168" i="2"/>
  <c r="AC1168" i="2" s="1"/>
  <c r="Y1167" i="2"/>
  <c r="AC1167" i="2" s="1"/>
  <c r="Y1166" i="2"/>
  <c r="AC1166" i="2" s="1"/>
  <c r="Y1165" i="2"/>
  <c r="AC1165" i="2" s="1"/>
  <c r="Y1164" i="2"/>
  <c r="AC1164" i="2" s="1"/>
  <c r="Y1163" i="2"/>
  <c r="AC1163" i="2" s="1"/>
  <c r="Y1162" i="2"/>
  <c r="AC1162" i="2" s="1"/>
  <c r="Y1161" i="2"/>
  <c r="AC1161" i="2" s="1"/>
  <c r="Y1160" i="2"/>
  <c r="AC1160" i="2" s="1"/>
  <c r="Y1159" i="2"/>
  <c r="AC1159" i="2" s="1"/>
  <c r="Y1158" i="2"/>
  <c r="AC1158" i="2" s="1"/>
  <c r="Y1157" i="2"/>
  <c r="AC1157" i="2" s="1"/>
  <c r="Y1156" i="2"/>
  <c r="AC1156" i="2" s="1"/>
  <c r="Y1155" i="2"/>
  <c r="AC1155" i="2" s="1"/>
  <c r="Y1154" i="2"/>
  <c r="AC1154" i="2" s="1"/>
  <c r="Y1153" i="2"/>
  <c r="AC1153" i="2" s="1"/>
  <c r="Y1152" i="2"/>
  <c r="AC1152" i="2" s="1"/>
  <c r="Y1151" i="2"/>
  <c r="AC1151" i="2" s="1"/>
  <c r="Y1150" i="2"/>
  <c r="AC1150" i="2" s="1"/>
  <c r="Y1149" i="2"/>
  <c r="AC1149" i="2" s="1"/>
  <c r="Y1148" i="2"/>
  <c r="AC1148" i="2" s="1"/>
  <c r="Y1147" i="2"/>
  <c r="AC1147" i="2" s="1"/>
  <c r="Y1146" i="2"/>
  <c r="AC1146" i="2" s="1"/>
  <c r="Y1145" i="2"/>
  <c r="AC1145" i="2" s="1"/>
  <c r="Y1144" i="2"/>
  <c r="AC1144" i="2" s="1"/>
  <c r="Y1143" i="2"/>
  <c r="AC1143" i="2" s="1"/>
  <c r="Y1142" i="2"/>
  <c r="AC1142" i="2" s="1"/>
  <c r="Y1141" i="2"/>
  <c r="AC1141" i="2" s="1"/>
  <c r="Y1140" i="2"/>
  <c r="AC1140" i="2" s="1"/>
  <c r="Y1139" i="2"/>
  <c r="AC1139" i="2" s="1"/>
  <c r="Y1138" i="2"/>
  <c r="AC1138" i="2" s="1"/>
  <c r="Y1137" i="2"/>
  <c r="AC1137" i="2" s="1"/>
  <c r="Y1136" i="2"/>
  <c r="AC1136" i="2" s="1"/>
  <c r="Y1135" i="2"/>
  <c r="AC1135" i="2" s="1"/>
  <c r="Y1134" i="2"/>
  <c r="AC1134" i="2" s="1"/>
  <c r="Y1133" i="2"/>
  <c r="AC1133" i="2" s="1"/>
  <c r="Y1132" i="2"/>
  <c r="AC1132" i="2" s="1"/>
  <c r="Y1131" i="2"/>
  <c r="AC1131" i="2" s="1"/>
  <c r="Y1130" i="2"/>
  <c r="AC1130" i="2" s="1"/>
  <c r="Y1129" i="2"/>
  <c r="AC1129" i="2" s="1"/>
  <c r="Y1128" i="2"/>
  <c r="AC1128" i="2" s="1"/>
  <c r="Y1127" i="2"/>
  <c r="AC1127" i="2" s="1"/>
  <c r="Y1126" i="2"/>
  <c r="AC1126" i="2" s="1"/>
  <c r="Y1125" i="2"/>
  <c r="AC1125" i="2" s="1"/>
  <c r="Y1124" i="2"/>
  <c r="AC1124" i="2" s="1"/>
  <c r="Y1123" i="2"/>
  <c r="AC1123" i="2" s="1"/>
  <c r="Y1122" i="2"/>
  <c r="AC1122" i="2" s="1"/>
  <c r="Y1121" i="2"/>
  <c r="AC1121" i="2" s="1"/>
  <c r="Y1120" i="2"/>
  <c r="AC1120" i="2" s="1"/>
  <c r="Y1119" i="2"/>
  <c r="AC1119" i="2" s="1"/>
  <c r="Y1118" i="2"/>
  <c r="AC1118" i="2" s="1"/>
  <c r="Y1117" i="2"/>
  <c r="AC1117" i="2" s="1"/>
  <c r="Y1116" i="2"/>
  <c r="AC1116" i="2" s="1"/>
  <c r="Y1115" i="2"/>
  <c r="AC1115" i="2" s="1"/>
  <c r="Y1114" i="2"/>
  <c r="AC1114" i="2" s="1"/>
  <c r="Y1113" i="2"/>
  <c r="AC1113" i="2" s="1"/>
  <c r="Y1112" i="2"/>
  <c r="AC1112" i="2" s="1"/>
  <c r="Y1111" i="2"/>
  <c r="AC1111" i="2" s="1"/>
  <c r="Y1110" i="2"/>
  <c r="AC1110" i="2" s="1"/>
  <c r="Y1109" i="2"/>
  <c r="AC1109" i="2" s="1"/>
  <c r="Y1108" i="2"/>
  <c r="AC1108" i="2" s="1"/>
  <c r="Y1107" i="2"/>
  <c r="AC1107" i="2" s="1"/>
  <c r="Y1106" i="2"/>
  <c r="AC1106" i="2" s="1"/>
  <c r="Y1105" i="2"/>
  <c r="AC1105" i="2" s="1"/>
  <c r="Y1104" i="2"/>
  <c r="AC1104" i="2" s="1"/>
  <c r="Y1103" i="2"/>
  <c r="AC1103" i="2" s="1"/>
  <c r="Y1102" i="2"/>
  <c r="AC1102" i="2" s="1"/>
  <c r="Y1101" i="2"/>
  <c r="AC1101" i="2" s="1"/>
  <c r="Y1100" i="2"/>
  <c r="AC1100" i="2" s="1"/>
  <c r="Y1099" i="2"/>
  <c r="AC1099" i="2" s="1"/>
  <c r="Y1098" i="2"/>
  <c r="AC1098" i="2" s="1"/>
  <c r="Y1097" i="2"/>
  <c r="AC1097" i="2" s="1"/>
  <c r="Y1096" i="2"/>
  <c r="AC1096" i="2" s="1"/>
  <c r="Y1095" i="2"/>
  <c r="AC1095" i="2" s="1"/>
  <c r="Y1094" i="2"/>
  <c r="AC1094" i="2" s="1"/>
  <c r="Y1093" i="2"/>
  <c r="AC1093" i="2" s="1"/>
  <c r="Y1092" i="2"/>
  <c r="AC1092" i="2" s="1"/>
  <c r="Y1091" i="2"/>
  <c r="AC1091" i="2" s="1"/>
  <c r="Y1090" i="2"/>
  <c r="AC1090" i="2" s="1"/>
  <c r="Y1089" i="2"/>
  <c r="AC1089" i="2" s="1"/>
  <c r="Y1088" i="2"/>
  <c r="AC1088" i="2" s="1"/>
  <c r="Y1087" i="2"/>
  <c r="AC1087" i="2" s="1"/>
  <c r="Y1086" i="2"/>
  <c r="AC1086" i="2" s="1"/>
  <c r="Y1085" i="2"/>
  <c r="AC1085" i="2" s="1"/>
  <c r="Y1084" i="2"/>
  <c r="AC1084" i="2" s="1"/>
  <c r="Y1083" i="2"/>
  <c r="AC1083" i="2" s="1"/>
  <c r="Y1082" i="2"/>
  <c r="AC1082" i="2" s="1"/>
  <c r="Y1081" i="2"/>
  <c r="AC1081" i="2" s="1"/>
  <c r="Y1080" i="2"/>
  <c r="AC1080" i="2" s="1"/>
  <c r="Y1079" i="2"/>
  <c r="AC1079" i="2" s="1"/>
  <c r="Y1078" i="2"/>
  <c r="AC1078" i="2" s="1"/>
  <c r="Y1077" i="2"/>
  <c r="AC1077" i="2" s="1"/>
  <c r="Y1076" i="2"/>
  <c r="AC1076" i="2" s="1"/>
  <c r="Y1075" i="2"/>
  <c r="AC1075" i="2" s="1"/>
  <c r="Y1074" i="2"/>
  <c r="AC1074" i="2" s="1"/>
  <c r="Y1073" i="2"/>
  <c r="AC1073" i="2" s="1"/>
  <c r="Y1072" i="2"/>
  <c r="AC1072" i="2" s="1"/>
  <c r="Y1071" i="2"/>
  <c r="AC1071" i="2" s="1"/>
  <c r="Y1070" i="2"/>
  <c r="AC1070" i="2" s="1"/>
  <c r="Y1069" i="2"/>
  <c r="AC1069" i="2" s="1"/>
  <c r="Y1068" i="2"/>
  <c r="AC1068" i="2" s="1"/>
  <c r="Y1067" i="2"/>
  <c r="AC1067" i="2" s="1"/>
  <c r="Y1066" i="2"/>
  <c r="AC1066" i="2" s="1"/>
  <c r="Y1065" i="2"/>
  <c r="AC1065" i="2" s="1"/>
  <c r="Y1064" i="2"/>
  <c r="AC1064" i="2" s="1"/>
  <c r="Y1063" i="2"/>
  <c r="AC1063" i="2" s="1"/>
  <c r="Y1062" i="2"/>
  <c r="AC1062" i="2" s="1"/>
  <c r="Y1061" i="2"/>
  <c r="AC1061" i="2" s="1"/>
  <c r="Y1060" i="2"/>
  <c r="AC1060" i="2" s="1"/>
  <c r="Y1059" i="2"/>
  <c r="AC1059" i="2" s="1"/>
  <c r="Y1058" i="2"/>
  <c r="AC1058" i="2" s="1"/>
  <c r="Y1057" i="2"/>
  <c r="AC1057" i="2" s="1"/>
  <c r="Y1056" i="2"/>
  <c r="AC1056" i="2" s="1"/>
  <c r="Y1055" i="2"/>
  <c r="AC1055" i="2" s="1"/>
  <c r="Y1054" i="2"/>
  <c r="AC1054" i="2" s="1"/>
  <c r="Y1053" i="2"/>
  <c r="AC1053" i="2" s="1"/>
  <c r="Y1052" i="2"/>
  <c r="AC1052" i="2" s="1"/>
  <c r="Y1051" i="2"/>
  <c r="AC1051" i="2" s="1"/>
  <c r="Y1050" i="2"/>
  <c r="AC1050" i="2" s="1"/>
  <c r="Y1049" i="2"/>
  <c r="AC1049" i="2" s="1"/>
  <c r="Y1048" i="2"/>
  <c r="AC1048" i="2" s="1"/>
  <c r="Y1047" i="2"/>
  <c r="AC1047" i="2" s="1"/>
  <c r="Y1046" i="2"/>
  <c r="AC1046" i="2" s="1"/>
  <c r="Y1045" i="2"/>
  <c r="AC1045" i="2" s="1"/>
  <c r="Y1044" i="2"/>
  <c r="AC1044" i="2" s="1"/>
  <c r="Y1043" i="2"/>
  <c r="AC1043" i="2" s="1"/>
  <c r="Y1042" i="2"/>
  <c r="AC1042" i="2" s="1"/>
  <c r="Y1041" i="2"/>
  <c r="AC1041" i="2" s="1"/>
  <c r="Y1040" i="2"/>
  <c r="AC1040" i="2" s="1"/>
  <c r="Y1039" i="2"/>
  <c r="AC1039" i="2" s="1"/>
  <c r="Y1038" i="2"/>
  <c r="AC1038" i="2" s="1"/>
  <c r="Y1037" i="2"/>
  <c r="AC1037" i="2" s="1"/>
  <c r="Y1036" i="2"/>
  <c r="AC1036" i="2" s="1"/>
  <c r="Y1035" i="2"/>
  <c r="AC1035" i="2" s="1"/>
  <c r="Y1034" i="2"/>
  <c r="AC1034" i="2" s="1"/>
  <c r="Y1033" i="2"/>
  <c r="AC1033" i="2" s="1"/>
  <c r="Y1032" i="2"/>
  <c r="AC1032" i="2" s="1"/>
  <c r="Y1031" i="2"/>
  <c r="AC1031" i="2" s="1"/>
  <c r="Y1030" i="2"/>
  <c r="AC1030" i="2" s="1"/>
  <c r="Y1029" i="2"/>
  <c r="AC1029" i="2" s="1"/>
  <c r="Y1028" i="2"/>
  <c r="AC1028" i="2" s="1"/>
  <c r="Y1027" i="2"/>
  <c r="AC1027" i="2" s="1"/>
  <c r="Y1026" i="2"/>
  <c r="AC1026" i="2" s="1"/>
  <c r="Y1025" i="2"/>
  <c r="AC1025" i="2" s="1"/>
  <c r="Y1024" i="2"/>
  <c r="AC1024" i="2" s="1"/>
  <c r="Y1023" i="2"/>
  <c r="AC1023" i="2" s="1"/>
  <c r="Y1022" i="2"/>
  <c r="AC1022" i="2" s="1"/>
  <c r="Y1021" i="2"/>
  <c r="AC1021" i="2" s="1"/>
  <c r="Y1020" i="2"/>
  <c r="AC1020" i="2" s="1"/>
  <c r="Y1019" i="2"/>
  <c r="AC1019" i="2" s="1"/>
  <c r="Y1018" i="2"/>
  <c r="AC1018" i="2" s="1"/>
  <c r="Y1017" i="2"/>
  <c r="AC1017" i="2" s="1"/>
  <c r="Y1016" i="2"/>
  <c r="AC1016" i="2" s="1"/>
  <c r="Y1015" i="2"/>
  <c r="AC1015" i="2" s="1"/>
  <c r="Y1014" i="2"/>
  <c r="AC1014" i="2" s="1"/>
  <c r="Y1013" i="2"/>
  <c r="AC1013" i="2" s="1"/>
  <c r="Y1012" i="2"/>
  <c r="AC1012" i="2" s="1"/>
  <c r="Y1011" i="2"/>
  <c r="AC1011" i="2" s="1"/>
  <c r="Y1010" i="2"/>
  <c r="AC1010" i="2" s="1"/>
  <c r="Y1009" i="2"/>
  <c r="AC1009" i="2" s="1"/>
  <c r="Y1008" i="2"/>
  <c r="AC1008" i="2" s="1"/>
  <c r="Y1007" i="2"/>
  <c r="AC1007" i="2" s="1"/>
  <c r="Y1006" i="2"/>
  <c r="AC1006" i="2" s="1"/>
  <c r="Y1005" i="2"/>
  <c r="AC1005" i="2" s="1"/>
  <c r="Y1004" i="2"/>
  <c r="AC1004" i="2" s="1"/>
  <c r="Y1003" i="2"/>
  <c r="AC1003" i="2" s="1"/>
  <c r="Y1002" i="2"/>
  <c r="AC1002" i="2" s="1"/>
  <c r="Y1001" i="2"/>
  <c r="AC1001" i="2" s="1"/>
  <c r="Y1000" i="2"/>
  <c r="AC1000" i="2" s="1"/>
  <c r="Y999" i="2"/>
  <c r="AC999" i="2" s="1"/>
  <c r="Y998" i="2"/>
  <c r="AC998" i="2" s="1"/>
  <c r="Y997" i="2"/>
  <c r="AC997" i="2" s="1"/>
  <c r="Y996" i="2"/>
  <c r="AC996" i="2" s="1"/>
  <c r="Y995" i="2"/>
  <c r="AC995" i="2" s="1"/>
  <c r="Y994" i="2"/>
  <c r="AC994" i="2" s="1"/>
  <c r="Y993" i="2"/>
  <c r="AC993" i="2" s="1"/>
  <c r="Y992" i="2"/>
  <c r="AC992" i="2" s="1"/>
  <c r="Y991" i="2"/>
  <c r="AC991" i="2" s="1"/>
  <c r="Y990" i="2"/>
  <c r="AC990" i="2" s="1"/>
  <c r="Y989" i="2"/>
  <c r="AC989" i="2" s="1"/>
  <c r="Y988" i="2"/>
  <c r="AC988" i="2" s="1"/>
  <c r="Y987" i="2"/>
  <c r="AC987" i="2" s="1"/>
  <c r="Y986" i="2"/>
  <c r="AC986" i="2" s="1"/>
  <c r="Y985" i="2"/>
  <c r="AC985" i="2" s="1"/>
  <c r="Y984" i="2"/>
  <c r="AC984" i="2" s="1"/>
  <c r="Y983" i="2"/>
  <c r="AC983" i="2" s="1"/>
  <c r="Y982" i="2"/>
  <c r="AC982" i="2" s="1"/>
  <c r="Y981" i="2"/>
  <c r="AC981" i="2" s="1"/>
  <c r="Y980" i="2"/>
  <c r="AC980" i="2" s="1"/>
  <c r="Y979" i="2"/>
  <c r="AC979" i="2" s="1"/>
  <c r="Y978" i="2"/>
  <c r="AC978" i="2" s="1"/>
  <c r="Y977" i="2"/>
  <c r="AC977" i="2" s="1"/>
  <c r="Y976" i="2"/>
  <c r="AC976" i="2" s="1"/>
  <c r="Y975" i="2"/>
  <c r="AC975" i="2" s="1"/>
  <c r="Y974" i="2"/>
  <c r="AC974" i="2" s="1"/>
  <c r="Y973" i="2"/>
  <c r="AC973" i="2" s="1"/>
  <c r="Y972" i="2"/>
  <c r="AC972" i="2" s="1"/>
  <c r="Y971" i="2"/>
  <c r="AC971" i="2" s="1"/>
  <c r="Y970" i="2"/>
  <c r="AC970" i="2" s="1"/>
  <c r="Y969" i="2"/>
  <c r="AC969" i="2" s="1"/>
  <c r="Y968" i="2"/>
  <c r="AC968" i="2" s="1"/>
  <c r="Y967" i="2"/>
  <c r="AC967" i="2" s="1"/>
  <c r="Y966" i="2"/>
  <c r="AC966" i="2" s="1"/>
  <c r="Y965" i="2"/>
  <c r="AC965" i="2" s="1"/>
  <c r="Y964" i="2"/>
  <c r="AC964" i="2" s="1"/>
  <c r="Y963" i="2"/>
  <c r="AC963" i="2" s="1"/>
  <c r="Y962" i="2"/>
  <c r="AC962" i="2" s="1"/>
  <c r="Y961" i="2"/>
  <c r="AC961" i="2" s="1"/>
  <c r="Y960" i="2"/>
  <c r="AC960" i="2" s="1"/>
  <c r="Y959" i="2"/>
  <c r="AC959" i="2" s="1"/>
  <c r="Y958" i="2"/>
  <c r="AC958" i="2" s="1"/>
  <c r="Y957" i="2"/>
  <c r="AC957" i="2" s="1"/>
  <c r="Y956" i="2"/>
  <c r="AC956" i="2" s="1"/>
  <c r="Y955" i="2"/>
  <c r="AC955" i="2" s="1"/>
  <c r="Y954" i="2"/>
  <c r="AC954" i="2" s="1"/>
  <c r="Y953" i="2"/>
  <c r="AC953" i="2" s="1"/>
  <c r="Y952" i="2"/>
  <c r="AC952" i="2" s="1"/>
  <c r="Y951" i="2"/>
  <c r="AC951" i="2" s="1"/>
  <c r="Y950" i="2"/>
  <c r="AC950" i="2" s="1"/>
  <c r="Y949" i="2"/>
  <c r="AC949" i="2" s="1"/>
  <c r="Y948" i="2"/>
  <c r="AC948" i="2" s="1"/>
  <c r="Y947" i="2"/>
  <c r="AC947" i="2" s="1"/>
  <c r="Y946" i="2"/>
  <c r="AC946" i="2" s="1"/>
  <c r="Y945" i="2"/>
  <c r="AC945" i="2" s="1"/>
  <c r="Y944" i="2"/>
  <c r="AC944" i="2" s="1"/>
  <c r="Y943" i="2"/>
  <c r="AC943" i="2" s="1"/>
  <c r="Y942" i="2"/>
  <c r="AC942" i="2" s="1"/>
  <c r="Y941" i="2"/>
  <c r="AC941" i="2" s="1"/>
  <c r="Y940" i="2"/>
  <c r="AC940" i="2" s="1"/>
  <c r="Y939" i="2"/>
  <c r="AC939" i="2" s="1"/>
  <c r="Y938" i="2"/>
  <c r="AC938" i="2" s="1"/>
  <c r="Y937" i="2"/>
  <c r="AC937" i="2" s="1"/>
  <c r="Y936" i="2"/>
  <c r="AC936" i="2" s="1"/>
  <c r="Y935" i="2"/>
  <c r="AC935" i="2" s="1"/>
  <c r="Y934" i="2"/>
  <c r="AC934" i="2" s="1"/>
  <c r="Y933" i="2"/>
  <c r="AC933" i="2" s="1"/>
  <c r="Y932" i="2"/>
  <c r="AC932" i="2" s="1"/>
  <c r="Y931" i="2"/>
  <c r="AC931" i="2" s="1"/>
  <c r="Y930" i="2"/>
  <c r="AC930" i="2" s="1"/>
  <c r="Y929" i="2"/>
  <c r="AC929" i="2" s="1"/>
  <c r="Y928" i="2"/>
  <c r="AC928" i="2" s="1"/>
  <c r="Y927" i="2"/>
  <c r="AC927" i="2" s="1"/>
  <c r="Y926" i="2"/>
  <c r="AC926" i="2" s="1"/>
  <c r="Y925" i="2"/>
  <c r="AC925" i="2" s="1"/>
  <c r="Y924" i="2"/>
  <c r="AC924" i="2" s="1"/>
  <c r="Y923" i="2"/>
  <c r="AC923" i="2" s="1"/>
  <c r="Y922" i="2"/>
  <c r="AC922" i="2" s="1"/>
  <c r="Y921" i="2"/>
  <c r="AC921" i="2" s="1"/>
  <c r="Y920" i="2"/>
  <c r="AC920" i="2" s="1"/>
  <c r="Y919" i="2"/>
  <c r="AC919" i="2" s="1"/>
  <c r="Y918" i="2"/>
  <c r="AC918" i="2" s="1"/>
  <c r="Y917" i="2"/>
  <c r="AC917" i="2" s="1"/>
  <c r="Y916" i="2"/>
  <c r="AC916" i="2" s="1"/>
  <c r="Y915" i="2"/>
  <c r="AC915" i="2" s="1"/>
  <c r="Y914" i="2"/>
  <c r="AC914" i="2" s="1"/>
  <c r="Y913" i="2"/>
  <c r="AC913" i="2" s="1"/>
  <c r="Y912" i="2"/>
  <c r="AC912" i="2" s="1"/>
  <c r="Y911" i="2"/>
  <c r="AC911" i="2" s="1"/>
  <c r="Y910" i="2"/>
  <c r="AC910" i="2" s="1"/>
  <c r="Y909" i="2"/>
  <c r="AC909" i="2" s="1"/>
  <c r="Y908" i="2"/>
  <c r="AC908" i="2" s="1"/>
  <c r="Y907" i="2"/>
  <c r="AC907" i="2" s="1"/>
  <c r="Y906" i="2"/>
  <c r="AC906" i="2" s="1"/>
  <c r="Y905" i="2"/>
  <c r="AC905" i="2" s="1"/>
  <c r="Y904" i="2"/>
  <c r="AC904" i="2" s="1"/>
  <c r="Y903" i="2"/>
  <c r="AC903" i="2" s="1"/>
  <c r="Y902" i="2"/>
  <c r="AC902" i="2" s="1"/>
  <c r="Y901" i="2"/>
  <c r="AC901" i="2" s="1"/>
  <c r="Y900" i="2"/>
  <c r="AC900" i="2" s="1"/>
  <c r="Y899" i="2"/>
  <c r="AC899" i="2" s="1"/>
  <c r="Y898" i="2"/>
  <c r="AC898" i="2" s="1"/>
  <c r="Y897" i="2"/>
  <c r="AC897" i="2" s="1"/>
  <c r="Y896" i="2"/>
  <c r="AC896" i="2" s="1"/>
  <c r="Y895" i="2"/>
  <c r="AC895" i="2" s="1"/>
  <c r="Y894" i="2"/>
  <c r="AC894" i="2" s="1"/>
  <c r="Y893" i="2"/>
  <c r="AC893" i="2" s="1"/>
  <c r="Y892" i="2"/>
  <c r="AC892" i="2" s="1"/>
  <c r="Y891" i="2"/>
  <c r="AC891" i="2" s="1"/>
  <c r="Y890" i="2"/>
  <c r="AC890" i="2" s="1"/>
  <c r="Y889" i="2"/>
  <c r="AC889" i="2" s="1"/>
  <c r="Y888" i="2"/>
  <c r="AC888" i="2" s="1"/>
  <c r="Y887" i="2"/>
  <c r="AC887" i="2" s="1"/>
  <c r="Y886" i="2"/>
  <c r="AC886" i="2" s="1"/>
  <c r="Y885" i="2"/>
  <c r="AC885" i="2" s="1"/>
  <c r="Y884" i="2"/>
  <c r="AC884" i="2" s="1"/>
  <c r="Y883" i="2"/>
  <c r="AC883" i="2" s="1"/>
  <c r="Y882" i="2"/>
  <c r="AC882" i="2" s="1"/>
  <c r="Y881" i="2"/>
  <c r="AC881" i="2" s="1"/>
  <c r="Y880" i="2"/>
  <c r="AC880" i="2" s="1"/>
  <c r="Y879" i="2"/>
  <c r="AC879" i="2" s="1"/>
  <c r="Y878" i="2"/>
  <c r="AC878" i="2" s="1"/>
  <c r="Y877" i="2"/>
  <c r="AC877" i="2" s="1"/>
  <c r="Y876" i="2"/>
  <c r="AC876" i="2" s="1"/>
  <c r="Y875" i="2"/>
  <c r="AC875" i="2" s="1"/>
  <c r="Y874" i="2"/>
  <c r="AC874" i="2" s="1"/>
  <c r="Y873" i="2"/>
  <c r="AC873" i="2" s="1"/>
  <c r="Y872" i="2"/>
  <c r="AC872" i="2" s="1"/>
  <c r="Y871" i="2"/>
  <c r="AC871" i="2" s="1"/>
  <c r="Y870" i="2"/>
  <c r="AC870" i="2" s="1"/>
  <c r="Y869" i="2"/>
  <c r="AC869" i="2" s="1"/>
  <c r="Y868" i="2"/>
  <c r="AC868" i="2" s="1"/>
  <c r="Y867" i="2"/>
  <c r="AC867" i="2" s="1"/>
  <c r="Y866" i="2"/>
  <c r="AC866" i="2" s="1"/>
  <c r="Y865" i="2"/>
  <c r="AC865" i="2" s="1"/>
  <c r="Y864" i="2"/>
  <c r="AC864" i="2" s="1"/>
  <c r="Y863" i="2"/>
  <c r="AC863" i="2" s="1"/>
  <c r="Y862" i="2"/>
  <c r="AC862" i="2" s="1"/>
  <c r="Y861" i="2"/>
  <c r="AC861" i="2" s="1"/>
  <c r="Y860" i="2"/>
  <c r="AC860" i="2" s="1"/>
  <c r="Y859" i="2"/>
  <c r="AC859" i="2" s="1"/>
  <c r="Y858" i="2"/>
  <c r="AC858" i="2" s="1"/>
  <c r="Y857" i="2"/>
  <c r="AC857" i="2" s="1"/>
  <c r="Y856" i="2"/>
  <c r="AC856" i="2" s="1"/>
  <c r="Y855" i="2"/>
  <c r="AC855" i="2" s="1"/>
  <c r="Y854" i="2"/>
  <c r="AC854" i="2" s="1"/>
  <c r="Y853" i="2"/>
  <c r="AC853" i="2" s="1"/>
  <c r="Y852" i="2"/>
  <c r="AC852" i="2" s="1"/>
  <c r="Y851" i="2"/>
  <c r="AC851" i="2" s="1"/>
  <c r="Y850" i="2"/>
  <c r="AC850" i="2" s="1"/>
  <c r="Y849" i="2"/>
  <c r="AC849" i="2" s="1"/>
  <c r="Y848" i="2"/>
  <c r="AC848" i="2" s="1"/>
  <c r="Y847" i="2"/>
  <c r="AC847" i="2" s="1"/>
  <c r="Y846" i="2"/>
  <c r="AC846" i="2" s="1"/>
  <c r="Y845" i="2"/>
  <c r="AC845" i="2" s="1"/>
  <c r="Y844" i="2"/>
  <c r="AC844" i="2" s="1"/>
  <c r="Y843" i="2"/>
  <c r="AC843" i="2" s="1"/>
  <c r="Y842" i="2"/>
  <c r="AC842" i="2" s="1"/>
  <c r="Y841" i="2"/>
  <c r="AC841" i="2" s="1"/>
  <c r="Y840" i="2"/>
  <c r="AC840" i="2" s="1"/>
  <c r="Y839" i="2"/>
  <c r="AC839" i="2" s="1"/>
  <c r="Y838" i="2"/>
  <c r="AC838" i="2" s="1"/>
  <c r="Y837" i="2"/>
  <c r="AC837" i="2" s="1"/>
  <c r="Y836" i="2"/>
  <c r="AC836" i="2" s="1"/>
  <c r="Y835" i="2"/>
  <c r="AC835" i="2" s="1"/>
  <c r="Y834" i="2"/>
  <c r="AC834" i="2" s="1"/>
  <c r="Y833" i="2"/>
  <c r="AC833" i="2" s="1"/>
  <c r="Y832" i="2"/>
  <c r="AC832" i="2" s="1"/>
  <c r="Y831" i="2"/>
  <c r="AC831" i="2" s="1"/>
  <c r="Y830" i="2"/>
  <c r="AC830" i="2" s="1"/>
  <c r="Y829" i="2"/>
  <c r="AC829" i="2" s="1"/>
  <c r="Y828" i="2"/>
  <c r="AC828" i="2" s="1"/>
  <c r="Y827" i="2"/>
  <c r="AC827" i="2" s="1"/>
  <c r="Y826" i="2"/>
  <c r="AC826" i="2" s="1"/>
  <c r="Y825" i="2"/>
  <c r="AC825" i="2" s="1"/>
  <c r="Y824" i="2"/>
  <c r="AC824" i="2" s="1"/>
  <c r="Y823" i="2"/>
  <c r="AC823" i="2" s="1"/>
  <c r="Y822" i="2"/>
  <c r="AC822" i="2" s="1"/>
  <c r="Y821" i="2"/>
  <c r="AC821" i="2" s="1"/>
  <c r="Y820" i="2"/>
  <c r="AC820" i="2" s="1"/>
  <c r="Y819" i="2"/>
  <c r="AC819" i="2" s="1"/>
  <c r="Y818" i="2"/>
  <c r="AC818" i="2" s="1"/>
  <c r="Y817" i="2"/>
  <c r="AC817" i="2" s="1"/>
  <c r="Y816" i="2"/>
  <c r="AC816" i="2" s="1"/>
  <c r="Y815" i="2"/>
  <c r="AC815" i="2" s="1"/>
  <c r="Y814" i="2"/>
  <c r="AC814" i="2" s="1"/>
  <c r="Y813" i="2"/>
  <c r="AC813" i="2" s="1"/>
  <c r="Y812" i="2"/>
  <c r="AC812" i="2" s="1"/>
  <c r="Y811" i="2"/>
  <c r="AC811" i="2" s="1"/>
  <c r="Y810" i="2"/>
  <c r="AC810" i="2" s="1"/>
  <c r="Y809" i="2"/>
  <c r="AC809" i="2" s="1"/>
  <c r="Y808" i="2"/>
  <c r="AC808" i="2" s="1"/>
  <c r="Y807" i="2"/>
  <c r="AC807" i="2" s="1"/>
  <c r="Y806" i="2"/>
  <c r="AC806" i="2" s="1"/>
  <c r="Y805" i="2"/>
  <c r="AC805" i="2" s="1"/>
  <c r="Y804" i="2"/>
  <c r="AC804" i="2" s="1"/>
  <c r="Y803" i="2"/>
  <c r="AC803" i="2" s="1"/>
  <c r="Y802" i="2"/>
  <c r="AC802" i="2" s="1"/>
  <c r="Y801" i="2"/>
  <c r="AC801" i="2" s="1"/>
  <c r="Y800" i="2"/>
  <c r="AC800" i="2" s="1"/>
  <c r="Y799" i="2"/>
  <c r="AC799" i="2" s="1"/>
  <c r="Y798" i="2"/>
  <c r="AC798" i="2" s="1"/>
  <c r="Y797" i="2"/>
  <c r="AC797" i="2" s="1"/>
  <c r="Y796" i="2"/>
  <c r="AC796" i="2" s="1"/>
  <c r="Y795" i="2"/>
  <c r="AC795" i="2" s="1"/>
  <c r="Y794" i="2"/>
  <c r="AC794" i="2" s="1"/>
  <c r="Y793" i="2"/>
  <c r="AC793" i="2" s="1"/>
  <c r="Y792" i="2"/>
  <c r="AC792" i="2" s="1"/>
  <c r="Y791" i="2"/>
  <c r="AC791" i="2" s="1"/>
  <c r="Y790" i="2"/>
  <c r="AC790" i="2" s="1"/>
  <c r="Y789" i="2"/>
  <c r="AC789" i="2" s="1"/>
  <c r="Y788" i="2"/>
  <c r="AC788" i="2" s="1"/>
  <c r="Y787" i="2"/>
  <c r="AC787" i="2" s="1"/>
  <c r="Y786" i="2"/>
  <c r="AC786" i="2" s="1"/>
  <c r="Y785" i="2"/>
  <c r="AC785" i="2" s="1"/>
  <c r="Y784" i="2"/>
  <c r="AC784" i="2" s="1"/>
  <c r="Y783" i="2"/>
  <c r="AC783" i="2" s="1"/>
  <c r="Y782" i="2"/>
  <c r="AC782" i="2" s="1"/>
  <c r="Y781" i="2"/>
  <c r="AC781" i="2" s="1"/>
  <c r="Y780" i="2"/>
  <c r="AC780" i="2" s="1"/>
  <c r="Y779" i="2"/>
  <c r="AC779" i="2" s="1"/>
  <c r="Y778" i="2"/>
  <c r="AC778" i="2" s="1"/>
  <c r="Y777" i="2"/>
  <c r="AC777" i="2" s="1"/>
  <c r="Y776" i="2"/>
  <c r="AC776" i="2" s="1"/>
  <c r="Y775" i="2"/>
  <c r="AC775" i="2" s="1"/>
  <c r="Y774" i="2"/>
  <c r="AC774" i="2" s="1"/>
  <c r="Y773" i="2"/>
  <c r="AC773" i="2" s="1"/>
  <c r="Y772" i="2"/>
  <c r="AC772" i="2" s="1"/>
  <c r="Y771" i="2"/>
  <c r="AC771" i="2" s="1"/>
  <c r="Y770" i="2"/>
  <c r="AC770" i="2" s="1"/>
  <c r="Y769" i="2"/>
  <c r="AC769" i="2" s="1"/>
  <c r="Y768" i="2"/>
  <c r="AC768" i="2" s="1"/>
  <c r="Y767" i="2"/>
  <c r="AC767" i="2" s="1"/>
  <c r="Y766" i="2"/>
  <c r="AC766" i="2" s="1"/>
  <c r="Y765" i="2"/>
  <c r="AC765" i="2" s="1"/>
  <c r="Y764" i="2"/>
  <c r="AC764" i="2" s="1"/>
  <c r="Y763" i="2"/>
  <c r="AC763" i="2" s="1"/>
  <c r="Y762" i="2"/>
  <c r="AC762" i="2" s="1"/>
  <c r="Y761" i="2"/>
  <c r="AC761" i="2" s="1"/>
  <c r="Y760" i="2"/>
  <c r="AC760" i="2" s="1"/>
  <c r="Y759" i="2"/>
  <c r="AC759" i="2" s="1"/>
  <c r="Y758" i="2"/>
  <c r="AC758" i="2" s="1"/>
  <c r="Y757" i="2"/>
  <c r="AC757" i="2" s="1"/>
  <c r="Y756" i="2"/>
  <c r="AC756" i="2" s="1"/>
  <c r="Y755" i="2"/>
  <c r="AC755" i="2" s="1"/>
  <c r="Y754" i="2"/>
  <c r="AC754" i="2" s="1"/>
  <c r="Y753" i="2"/>
  <c r="AC753" i="2" s="1"/>
  <c r="Y752" i="2"/>
  <c r="AC752" i="2" s="1"/>
  <c r="Y751" i="2"/>
  <c r="AC751" i="2" s="1"/>
  <c r="Y750" i="2"/>
  <c r="AC750" i="2" s="1"/>
  <c r="Y749" i="2"/>
  <c r="AC749" i="2" s="1"/>
  <c r="Y748" i="2"/>
  <c r="AC748" i="2" s="1"/>
  <c r="Y747" i="2"/>
  <c r="AC747" i="2" s="1"/>
  <c r="Y746" i="2"/>
  <c r="AC746" i="2" s="1"/>
  <c r="Y745" i="2"/>
  <c r="AC745" i="2" s="1"/>
  <c r="Y744" i="2"/>
  <c r="AC744" i="2" s="1"/>
  <c r="Y743" i="2"/>
  <c r="AC743" i="2" s="1"/>
  <c r="Y742" i="2"/>
  <c r="AC742" i="2" s="1"/>
  <c r="Y741" i="2"/>
  <c r="AC741" i="2" s="1"/>
  <c r="Y740" i="2"/>
  <c r="AC740" i="2" s="1"/>
  <c r="Y739" i="2"/>
  <c r="AC739" i="2" s="1"/>
  <c r="Y738" i="2"/>
  <c r="AC738" i="2" s="1"/>
  <c r="Y737" i="2"/>
  <c r="AC737" i="2" s="1"/>
  <c r="Y736" i="2"/>
  <c r="AC736" i="2" s="1"/>
  <c r="Y735" i="2"/>
  <c r="AC735" i="2" s="1"/>
  <c r="Y734" i="2"/>
  <c r="AC734" i="2" s="1"/>
  <c r="Y733" i="2"/>
  <c r="AC733" i="2" s="1"/>
  <c r="Y732" i="2"/>
  <c r="AC732" i="2" s="1"/>
  <c r="Y731" i="2"/>
  <c r="AC731" i="2" s="1"/>
  <c r="Y730" i="2"/>
  <c r="AC730" i="2" s="1"/>
  <c r="Y729" i="2"/>
  <c r="AC729" i="2" s="1"/>
  <c r="Y728" i="2"/>
  <c r="AC728" i="2" s="1"/>
  <c r="Y727" i="2"/>
  <c r="AC727" i="2" s="1"/>
  <c r="Y726" i="2"/>
  <c r="AC726" i="2" s="1"/>
  <c r="Y725" i="2"/>
  <c r="AC725" i="2" s="1"/>
  <c r="Y724" i="2"/>
  <c r="AC724" i="2" s="1"/>
  <c r="Y723" i="2"/>
  <c r="AC723" i="2" s="1"/>
  <c r="Y722" i="2"/>
  <c r="AC722" i="2" s="1"/>
  <c r="Y721" i="2"/>
  <c r="AC721" i="2" s="1"/>
  <c r="Y720" i="2"/>
  <c r="AC720" i="2" s="1"/>
  <c r="Y719" i="2"/>
  <c r="AC719" i="2" s="1"/>
  <c r="Y718" i="2"/>
  <c r="AC718" i="2" s="1"/>
  <c r="Y717" i="2"/>
  <c r="AC717" i="2" s="1"/>
  <c r="Y716" i="2"/>
  <c r="AC716" i="2" s="1"/>
  <c r="Y715" i="2"/>
  <c r="AC715" i="2" s="1"/>
  <c r="Y714" i="2"/>
  <c r="AC714" i="2" s="1"/>
  <c r="Y713" i="2"/>
  <c r="AC713" i="2" s="1"/>
  <c r="Y712" i="2"/>
  <c r="AC712" i="2" s="1"/>
  <c r="Y711" i="2"/>
  <c r="AC711" i="2" s="1"/>
  <c r="Y710" i="2"/>
  <c r="AC710" i="2" s="1"/>
  <c r="Y709" i="2"/>
  <c r="AC709" i="2" s="1"/>
  <c r="Y708" i="2"/>
  <c r="AC708" i="2" s="1"/>
  <c r="Y707" i="2"/>
  <c r="AC707" i="2" s="1"/>
  <c r="Y706" i="2"/>
  <c r="AC706" i="2" s="1"/>
  <c r="Y705" i="2"/>
  <c r="AC705" i="2" s="1"/>
  <c r="Y704" i="2"/>
  <c r="AC704" i="2" s="1"/>
  <c r="Y703" i="2"/>
  <c r="AC703" i="2" s="1"/>
  <c r="Y702" i="2"/>
  <c r="AC702" i="2" s="1"/>
  <c r="Y701" i="2"/>
  <c r="AC701" i="2" s="1"/>
  <c r="Y700" i="2"/>
  <c r="AC700" i="2" s="1"/>
  <c r="Y699" i="2"/>
  <c r="AC699" i="2" s="1"/>
  <c r="Y698" i="2"/>
  <c r="AC698" i="2" s="1"/>
  <c r="Y697" i="2"/>
  <c r="AC697" i="2" s="1"/>
  <c r="Y696" i="2"/>
  <c r="AC696" i="2" s="1"/>
  <c r="Y695" i="2"/>
  <c r="AC695" i="2" s="1"/>
  <c r="Y694" i="2"/>
  <c r="AC694" i="2" s="1"/>
  <c r="Y693" i="2"/>
  <c r="AC693" i="2" s="1"/>
  <c r="Y692" i="2"/>
  <c r="AC692" i="2" s="1"/>
  <c r="Y691" i="2"/>
  <c r="AC691" i="2" s="1"/>
  <c r="Y690" i="2"/>
  <c r="AC690" i="2" s="1"/>
  <c r="Y689" i="2"/>
  <c r="AC689" i="2" s="1"/>
  <c r="Y688" i="2"/>
  <c r="AC688" i="2" s="1"/>
  <c r="Y687" i="2"/>
  <c r="AC687" i="2" s="1"/>
  <c r="Y686" i="2"/>
  <c r="AC686" i="2" s="1"/>
  <c r="Y685" i="2"/>
  <c r="AC685" i="2" s="1"/>
  <c r="Y684" i="2"/>
  <c r="AC684" i="2" s="1"/>
  <c r="Y683" i="2"/>
  <c r="AC683" i="2" s="1"/>
  <c r="Y682" i="2"/>
  <c r="AC682" i="2" s="1"/>
  <c r="Y681" i="2"/>
  <c r="AC681" i="2" s="1"/>
  <c r="Y680" i="2"/>
  <c r="AC680" i="2" s="1"/>
  <c r="Y679" i="2"/>
  <c r="AC679" i="2" s="1"/>
  <c r="Y678" i="2"/>
  <c r="AC678" i="2" s="1"/>
  <c r="Y677" i="2"/>
  <c r="AC677" i="2" s="1"/>
  <c r="Y676" i="2"/>
  <c r="AC676" i="2" s="1"/>
  <c r="Y675" i="2"/>
  <c r="AC675" i="2" s="1"/>
  <c r="Y674" i="2"/>
  <c r="AC674" i="2" s="1"/>
  <c r="Y673" i="2"/>
  <c r="AC673" i="2" s="1"/>
  <c r="Y672" i="2"/>
  <c r="AC672" i="2" s="1"/>
  <c r="Y671" i="2"/>
  <c r="AC671" i="2" s="1"/>
  <c r="Y670" i="2"/>
  <c r="AC670" i="2" s="1"/>
  <c r="Y669" i="2"/>
  <c r="AC669" i="2" s="1"/>
  <c r="Y668" i="2"/>
  <c r="AC668" i="2" s="1"/>
  <c r="Y667" i="2"/>
  <c r="AC667" i="2" s="1"/>
  <c r="Y666" i="2"/>
  <c r="AC666" i="2" s="1"/>
  <c r="Y665" i="2"/>
  <c r="AC665" i="2" s="1"/>
  <c r="Y664" i="2"/>
  <c r="AC664" i="2" s="1"/>
  <c r="Y663" i="2"/>
  <c r="AC663" i="2" s="1"/>
  <c r="Y662" i="2"/>
  <c r="AC662" i="2" s="1"/>
  <c r="Y661" i="2"/>
  <c r="AC661" i="2" s="1"/>
  <c r="Y660" i="2"/>
  <c r="AC660" i="2" s="1"/>
  <c r="Y659" i="2"/>
  <c r="AC659" i="2" s="1"/>
  <c r="Y658" i="2"/>
  <c r="AC658" i="2" s="1"/>
  <c r="Y657" i="2"/>
  <c r="AC657" i="2" s="1"/>
  <c r="Y656" i="2"/>
  <c r="AC656" i="2" s="1"/>
  <c r="Y655" i="2"/>
  <c r="AC655" i="2" s="1"/>
  <c r="Y654" i="2"/>
  <c r="AC654" i="2" s="1"/>
  <c r="Y653" i="2"/>
  <c r="AC653" i="2" s="1"/>
  <c r="Y652" i="2"/>
  <c r="AC652" i="2" s="1"/>
  <c r="Y651" i="2"/>
  <c r="AC651" i="2" s="1"/>
  <c r="Y650" i="2"/>
  <c r="AC650" i="2" s="1"/>
  <c r="Y649" i="2"/>
  <c r="AC649" i="2" s="1"/>
  <c r="Y648" i="2"/>
  <c r="AC648" i="2" s="1"/>
  <c r="Y647" i="2"/>
  <c r="AC647" i="2" s="1"/>
  <c r="Y646" i="2"/>
  <c r="AC646" i="2" s="1"/>
  <c r="Y645" i="2"/>
  <c r="AC645" i="2" s="1"/>
  <c r="Y644" i="2"/>
  <c r="AC644" i="2" s="1"/>
  <c r="Y643" i="2"/>
  <c r="AC643" i="2" s="1"/>
  <c r="Y642" i="2"/>
  <c r="AC642" i="2" s="1"/>
  <c r="Y641" i="2"/>
  <c r="AC641" i="2" s="1"/>
  <c r="Y640" i="2"/>
  <c r="AC640" i="2" s="1"/>
  <c r="Y639" i="2"/>
  <c r="AC639" i="2" s="1"/>
  <c r="Y638" i="2"/>
  <c r="AC638" i="2" s="1"/>
  <c r="Y637" i="2"/>
  <c r="AC637" i="2" s="1"/>
  <c r="Y636" i="2"/>
  <c r="AC636" i="2" s="1"/>
  <c r="Y635" i="2"/>
  <c r="AC635" i="2" s="1"/>
  <c r="Y634" i="2"/>
  <c r="AC634" i="2" s="1"/>
  <c r="Y633" i="2"/>
  <c r="AC633" i="2" s="1"/>
  <c r="Y632" i="2"/>
  <c r="AC632" i="2" s="1"/>
  <c r="Y631" i="2"/>
  <c r="AC631" i="2" s="1"/>
  <c r="Y630" i="2"/>
  <c r="AC630" i="2" s="1"/>
  <c r="Y629" i="2"/>
  <c r="AC629" i="2" s="1"/>
  <c r="Y628" i="2"/>
  <c r="AC628" i="2" s="1"/>
  <c r="Y627" i="2"/>
  <c r="AC627" i="2" s="1"/>
  <c r="Y626" i="2"/>
  <c r="AC626" i="2" s="1"/>
  <c r="Y625" i="2"/>
  <c r="AC625" i="2" s="1"/>
  <c r="Y624" i="2"/>
  <c r="AC624" i="2" s="1"/>
  <c r="Y623" i="2"/>
  <c r="AC623" i="2" s="1"/>
  <c r="Y622" i="2"/>
  <c r="AC622" i="2" s="1"/>
  <c r="Y621" i="2"/>
  <c r="AC621" i="2" s="1"/>
  <c r="Y620" i="2"/>
  <c r="AC620" i="2" s="1"/>
  <c r="Y619" i="2"/>
  <c r="AC619" i="2" s="1"/>
  <c r="Y618" i="2"/>
  <c r="AC618" i="2" s="1"/>
  <c r="Y617" i="2"/>
  <c r="AC617" i="2" s="1"/>
  <c r="Y616" i="2"/>
  <c r="AC616" i="2" s="1"/>
  <c r="Y615" i="2"/>
  <c r="AC615" i="2" s="1"/>
  <c r="Y614" i="2"/>
  <c r="AC614" i="2" s="1"/>
  <c r="Y613" i="2"/>
  <c r="AC613" i="2" s="1"/>
  <c r="Y612" i="2"/>
  <c r="AC612" i="2" s="1"/>
  <c r="Y611" i="2"/>
  <c r="AC611" i="2" s="1"/>
  <c r="Y610" i="2"/>
  <c r="AC610" i="2" s="1"/>
  <c r="Y609" i="2"/>
  <c r="AC609" i="2" s="1"/>
  <c r="Y608" i="2"/>
  <c r="AC608" i="2" s="1"/>
  <c r="Y607" i="2"/>
  <c r="AC607" i="2" s="1"/>
  <c r="Y606" i="2"/>
  <c r="AC606" i="2" s="1"/>
  <c r="Y605" i="2"/>
  <c r="AC605" i="2" s="1"/>
  <c r="Y604" i="2"/>
  <c r="AC604" i="2" s="1"/>
  <c r="Y603" i="2"/>
  <c r="AC603" i="2" s="1"/>
  <c r="Y602" i="2"/>
  <c r="AC602" i="2" s="1"/>
  <c r="Y601" i="2"/>
  <c r="AC601" i="2" s="1"/>
  <c r="Y600" i="2"/>
  <c r="AC600" i="2" s="1"/>
  <c r="Y599" i="2"/>
  <c r="AC599" i="2" s="1"/>
  <c r="Y598" i="2"/>
  <c r="AC598" i="2" s="1"/>
  <c r="Y597" i="2"/>
  <c r="AC597" i="2" s="1"/>
  <c r="Y596" i="2"/>
  <c r="AC596" i="2" s="1"/>
  <c r="Y595" i="2"/>
  <c r="AC595" i="2" s="1"/>
  <c r="Y594" i="2"/>
  <c r="AC594" i="2" s="1"/>
  <c r="Y593" i="2"/>
  <c r="AC593" i="2" s="1"/>
  <c r="Y592" i="2"/>
  <c r="AC592" i="2" s="1"/>
  <c r="Y591" i="2"/>
  <c r="AC591" i="2" s="1"/>
  <c r="Y590" i="2"/>
  <c r="AC590" i="2" s="1"/>
  <c r="Y589" i="2"/>
  <c r="AC589" i="2" s="1"/>
  <c r="Y588" i="2"/>
  <c r="AC588" i="2" s="1"/>
  <c r="Y587" i="2"/>
  <c r="AC587" i="2" s="1"/>
  <c r="Y586" i="2"/>
  <c r="AC586" i="2" s="1"/>
  <c r="Y585" i="2"/>
  <c r="AC585" i="2" s="1"/>
  <c r="Y584" i="2"/>
  <c r="AC584" i="2" s="1"/>
  <c r="Y583" i="2"/>
  <c r="AC583" i="2" s="1"/>
  <c r="Y582" i="2"/>
  <c r="AC582" i="2" s="1"/>
  <c r="Y581" i="2"/>
  <c r="AC581" i="2" s="1"/>
  <c r="Y580" i="2"/>
  <c r="AC580" i="2" s="1"/>
  <c r="Y579" i="2"/>
  <c r="AC579" i="2" s="1"/>
  <c r="Y578" i="2"/>
  <c r="AC578" i="2" s="1"/>
  <c r="Y577" i="2"/>
  <c r="AC577" i="2" s="1"/>
  <c r="Y576" i="2"/>
  <c r="AC576" i="2" s="1"/>
  <c r="Y575" i="2"/>
  <c r="AC575" i="2" s="1"/>
  <c r="Y574" i="2"/>
  <c r="AC574" i="2" s="1"/>
  <c r="Y573" i="2"/>
  <c r="AC573" i="2" s="1"/>
  <c r="Y572" i="2"/>
  <c r="AC572" i="2" s="1"/>
  <c r="Y571" i="2"/>
  <c r="AC571" i="2" s="1"/>
  <c r="Y570" i="2"/>
  <c r="AC570" i="2" s="1"/>
  <c r="Y569" i="2"/>
  <c r="AC569" i="2" s="1"/>
  <c r="Y568" i="2"/>
  <c r="AC568" i="2" s="1"/>
  <c r="Y567" i="2"/>
  <c r="AC567" i="2" s="1"/>
  <c r="Y566" i="2"/>
  <c r="AC566" i="2" s="1"/>
  <c r="Y565" i="2"/>
  <c r="AC565" i="2" s="1"/>
  <c r="Y564" i="2"/>
  <c r="AC564" i="2" s="1"/>
  <c r="Y563" i="2"/>
  <c r="AC563" i="2" s="1"/>
  <c r="Y562" i="2"/>
  <c r="AC562" i="2" s="1"/>
  <c r="Y561" i="2"/>
  <c r="AC561" i="2" s="1"/>
  <c r="Y560" i="2"/>
  <c r="AC560" i="2" s="1"/>
  <c r="Y559" i="2"/>
  <c r="AC559" i="2" s="1"/>
  <c r="Y558" i="2"/>
  <c r="AC558" i="2" s="1"/>
  <c r="Y557" i="2"/>
  <c r="AC557" i="2" s="1"/>
  <c r="Y556" i="2"/>
  <c r="AC556" i="2" s="1"/>
  <c r="Y555" i="2"/>
  <c r="AC555" i="2" s="1"/>
  <c r="Y554" i="2"/>
  <c r="AC554" i="2" s="1"/>
  <c r="Y553" i="2"/>
  <c r="AC553" i="2" s="1"/>
  <c r="Y552" i="2"/>
  <c r="AC552" i="2" s="1"/>
  <c r="Y551" i="2"/>
  <c r="AC551" i="2" s="1"/>
  <c r="Y550" i="2"/>
  <c r="AC550" i="2" s="1"/>
  <c r="Y549" i="2"/>
  <c r="AC549" i="2" s="1"/>
  <c r="Y548" i="2"/>
  <c r="AC548" i="2" s="1"/>
  <c r="Y547" i="2"/>
  <c r="AC547" i="2" s="1"/>
  <c r="Y546" i="2"/>
  <c r="AC546" i="2" s="1"/>
  <c r="Y545" i="2"/>
  <c r="AC545" i="2" s="1"/>
  <c r="Y544" i="2"/>
  <c r="AC544" i="2" s="1"/>
  <c r="Y543" i="2"/>
  <c r="AC543" i="2" s="1"/>
  <c r="Y542" i="2"/>
  <c r="AC542" i="2" s="1"/>
  <c r="Y541" i="2"/>
  <c r="AC541" i="2" s="1"/>
  <c r="Y540" i="2"/>
  <c r="AC540" i="2" s="1"/>
  <c r="Y539" i="2"/>
  <c r="AC539" i="2" s="1"/>
  <c r="Y538" i="2"/>
  <c r="AC538" i="2" s="1"/>
  <c r="Y537" i="2"/>
  <c r="AC537" i="2" s="1"/>
  <c r="Y536" i="2"/>
  <c r="AC536" i="2" s="1"/>
  <c r="Y535" i="2"/>
  <c r="AC535" i="2" s="1"/>
  <c r="Y534" i="2"/>
  <c r="AC534" i="2" s="1"/>
  <c r="Y533" i="2"/>
  <c r="AC533" i="2" s="1"/>
  <c r="Y532" i="2"/>
  <c r="AC532" i="2" s="1"/>
  <c r="Y531" i="2"/>
  <c r="AC531" i="2" s="1"/>
  <c r="Y530" i="2"/>
  <c r="AC530" i="2" s="1"/>
  <c r="Y529" i="2"/>
  <c r="AC529" i="2" s="1"/>
  <c r="Y528" i="2"/>
  <c r="AC528" i="2" s="1"/>
  <c r="Y527" i="2"/>
  <c r="AC527" i="2" s="1"/>
  <c r="Y526" i="2"/>
  <c r="AC526" i="2" s="1"/>
  <c r="Y525" i="2"/>
  <c r="AC525" i="2" s="1"/>
  <c r="Y524" i="2"/>
  <c r="AC524" i="2" s="1"/>
  <c r="Y523" i="2"/>
  <c r="AC523" i="2" s="1"/>
  <c r="Y522" i="2"/>
  <c r="AC522" i="2" s="1"/>
  <c r="Y521" i="2"/>
  <c r="AC521" i="2" s="1"/>
  <c r="Y520" i="2"/>
  <c r="AC520" i="2" s="1"/>
  <c r="Y519" i="2"/>
  <c r="AC519" i="2" s="1"/>
  <c r="Y518" i="2"/>
  <c r="AC518" i="2" s="1"/>
  <c r="Y517" i="2"/>
  <c r="AC517" i="2" s="1"/>
  <c r="Y516" i="2"/>
  <c r="AC516" i="2" s="1"/>
  <c r="Y515" i="2"/>
  <c r="AC515" i="2" s="1"/>
  <c r="Y514" i="2"/>
  <c r="AC514" i="2" s="1"/>
  <c r="Y513" i="2"/>
  <c r="AC513" i="2" s="1"/>
  <c r="Y512" i="2"/>
  <c r="AC512" i="2" s="1"/>
  <c r="Y511" i="2"/>
  <c r="AC511" i="2" s="1"/>
  <c r="Y510" i="2"/>
  <c r="AC510" i="2" s="1"/>
  <c r="Y509" i="2"/>
  <c r="AC509" i="2" s="1"/>
  <c r="Y508" i="2"/>
  <c r="AC508" i="2" s="1"/>
  <c r="Y507" i="2"/>
  <c r="AC507" i="2" s="1"/>
  <c r="Y506" i="2"/>
  <c r="AC506" i="2" s="1"/>
  <c r="Y505" i="2"/>
  <c r="AC505" i="2" s="1"/>
  <c r="Y504" i="2"/>
  <c r="AC504" i="2" s="1"/>
  <c r="Y503" i="2"/>
  <c r="AC503" i="2" s="1"/>
  <c r="Y502" i="2"/>
  <c r="AC502" i="2" s="1"/>
  <c r="Y501" i="2"/>
  <c r="AC501" i="2" s="1"/>
  <c r="Y500" i="2"/>
  <c r="AC500" i="2" s="1"/>
  <c r="Y499" i="2"/>
  <c r="AC499" i="2" s="1"/>
  <c r="Y498" i="2"/>
  <c r="AC498" i="2" s="1"/>
  <c r="Y497" i="2"/>
  <c r="AC497" i="2" s="1"/>
  <c r="Y496" i="2"/>
  <c r="AC496" i="2" s="1"/>
  <c r="Y495" i="2"/>
  <c r="AC495" i="2" s="1"/>
  <c r="Y494" i="2"/>
  <c r="AC494" i="2" s="1"/>
  <c r="Y493" i="2"/>
  <c r="AC493" i="2" s="1"/>
  <c r="Y492" i="2"/>
  <c r="AC492" i="2" s="1"/>
  <c r="Y491" i="2"/>
  <c r="AC491" i="2" s="1"/>
  <c r="Y490" i="2"/>
  <c r="AC490" i="2" s="1"/>
  <c r="Y489" i="2"/>
  <c r="AC489" i="2" s="1"/>
  <c r="Y488" i="2"/>
  <c r="AC488" i="2" s="1"/>
  <c r="Y487" i="2"/>
  <c r="AC487" i="2" s="1"/>
  <c r="Y486" i="2"/>
  <c r="AC486" i="2" s="1"/>
  <c r="Y485" i="2"/>
  <c r="AC485" i="2" s="1"/>
  <c r="Y484" i="2"/>
  <c r="AC484" i="2" s="1"/>
  <c r="Y483" i="2"/>
  <c r="AC483" i="2" s="1"/>
  <c r="Y482" i="2"/>
  <c r="AC482" i="2" s="1"/>
  <c r="Y481" i="2"/>
  <c r="AC481" i="2" s="1"/>
  <c r="Y480" i="2"/>
  <c r="AC480" i="2" s="1"/>
  <c r="Y479" i="2"/>
  <c r="AC479" i="2" s="1"/>
  <c r="Y478" i="2"/>
  <c r="AC478" i="2" s="1"/>
  <c r="Y477" i="2"/>
  <c r="AC477" i="2" s="1"/>
  <c r="Y476" i="2"/>
  <c r="AC476" i="2" s="1"/>
  <c r="Y475" i="2"/>
  <c r="AC475" i="2" s="1"/>
  <c r="Y474" i="2"/>
  <c r="AC474" i="2" s="1"/>
  <c r="Y473" i="2"/>
  <c r="AC473" i="2" s="1"/>
  <c r="Y472" i="2"/>
  <c r="AC472" i="2" s="1"/>
  <c r="Y471" i="2"/>
  <c r="AC471" i="2" s="1"/>
  <c r="Y470" i="2"/>
  <c r="AC470" i="2" s="1"/>
  <c r="Y469" i="2"/>
  <c r="AC469" i="2" s="1"/>
  <c r="Y468" i="2"/>
  <c r="AC468" i="2" s="1"/>
  <c r="Y467" i="2"/>
  <c r="AC467" i="2" s="1"/>
  <c r="Y466" i="2"/>
  <c r="AC466" i="2" s="1"/>
  <c r="Y465" i="2"/>
  <c r="AC465" i="2" s="1"/>
  <c r="Y464" i="2"/>
  <c r="AC464" i="2" s="1"/>
  <c r="Y463" i="2"/>
  <c r="AC463" i="2" s="1"/>
  <c r="Y462" i="2"/>
  <c r="AC462" i="2" s="1"/>
  <c r="Y461" i="2"/>
  <c r="AC461" i="2" s="1"/>
  <c r="Y460" i="2"/>
  <c r="AC460" i="2" s="1"/>
  <c r="Y459" i="2"/>
  <c r="AC459" i="2" s="1"/>
  <c r="Y458" i="2"/>
  <c r="AC458" i="2" s="1"/>
  <c r="Y457" i="2"/>
  <c r="AC457" i="2" s="1"/>
  <c r="Y456" i="2"/>
  <c r="AC456" i="2" s="1"/>
  <c r="Y455" i="2"/>
  <c r="AC455" i="2" s="1"/>
  <c r="Y454" i="2"/>
  <c r="AC454" i="2" s="1"/>
  <c r="Y453" i="2"/>
  <c r="AC453" i="2" s="1"/>
  <c r="Y452" i="2"/>
  <c r="AC452" i="2" s="1"/>
  <c r="Y451" i="2"/>
  <c r="AC451" i="2" s="1"/>
  <c r="Y450" i="2"/>
  <c r="AC450" i="2" s="1"/>
  <c r="Y449" i="2"/>
  <c r="AC449" i="2" s="1"/>
  <c r="Y448" i="2"/>
  <c r="AC448" i="2" s="1"/>
  <c r="Y447" i="2"/>
  <c r="AC447" i="2" s="1"/>
  <c r="Y446" i="2"/>
  <c r="AC446" i="2" s="1"/>
  <c r="Y445" i="2"/>
  <c r="AC445" i="2" s="1"/>
  <c r="Y444" i="2"/>
  <c r="AC444" i="2" s="1"/>
  <c r="Y443" i="2"/>
  <c r="AC443" i="2" s="1"/>
  <c r="Y442" i="2"/>
  <c r="AC442" i="2" s="1"/>
  <c r="Y441" i="2"/>
  <c r="AC441" i="2" s="1"/>
  <c r="Y440" i="2"/>
  <c r="AC440" i="2" s="1"/>
  <c r="Y439" i="2"/>
  <c r="AC439" i="2" s="1"/>
  <c r="Y438" i="2"/>
  <c r="AC438" i="2" s="1"/>
  <c r="Y437" i="2"/>
  <c r="AC437" i="2" s="1"/>
  <c r="Y436" i="2"/>
  <c r="AC436" i="2" s="1"/>
  <c r="Y435" i="2"/>
  <c r="AC435" i="2" s="1"/>
  <c r="Y434" i="2"/>
  <c r="AC434" i="2" s="1"/>
  <c r="Y433" i="2"/>
  <c r="AC433" i="2" s="1"/>
  <c r="Y432" i="2"/>
  <c r="AC432" i="2" s="1"/>
  <c r="Y431" i="2"/>
  <c r="AC431" i="2" s="1"/>
  <c r="Y430" i="2"/>
  <c r="AC430" i="2" s="1"/>
  <c r="Y429" i="2"/>
  <c r="AC429" i="2" s="1"/>
  <c r="Y428" i="2"/>
  <c r="AC428" i="2" s="1"/>
  <c r="Y427" i="2"/>
  <c r="AC427" i="2" s="1"/>
  <c r="Y426" i="2"/>
  <c r="AC426" i="2" s="1"/>
  <c r="Y425" i="2"/>
  <c r="AC425" i="2" s="1"/>
  <c r="Y424" i="2"/>
  <c r="AC424" i="2" s="1"/>
  <c r="Y423" i="2"/>
  <c r="AC423" i="2" s="1"/>
  <c r="Y422" i="2"/>
  <c r="AC422" i="2" s="1"/>
  <c r="Y421" i="2"/>
  <c r="AC421" i="2" s="1"/>
  <c r="Y420" i="2"/>
  <c r="AC420" i="2" s="1"/>
  <c r="Y419" i="2"/>
  <c r="AC419" i="2" s="1"/>
  <c r="Y418" i="2"/>
  <c r="AC418" i="2" s="1"/>
  <c r="Y417" i="2"/>
  <c r="AC417" i="2" s="1"/>
  <c r="Y416" i="2"/>
  <c r="AC416" i="2" s="1"/>
  <c r="Y415" i="2"/>
  <c r="AC415" i="2" s="1"/>
  <c r="Y414" i="2"/>
  <c r="AC414" i="2" s="1"/>
  <c r="Y413" i="2"/>
  <c r="AC413" i="2" s="1"/>
  <c r="Y412" i="2"/>
  <c r="AC412" i="2" s="1"/>
  <c r="Y411" i="2"/>
  <c r="AC411" i="2" s="1"/>
  <c r="Y410" i="2"/>
  <c r="AC410" i="2" s="1"/>
  <c r="Y409" i="2"/>
  <c r="AC409" i="2" s="1"/>
  <c r="Y408" i="2"/>
  <c r="AC408" i="2" s="1"/>
  <c r="Y407" i="2"/>
  <c r="AC407" i="2" s="1"/>
  <c r="Y406" i="2"/>
  <c r="AC406" i="2" s="1"/>
  <c r="Y405" i="2"/>
  <c r="AC405" i="2" s="1"/>
  <c r="Y404" i="2"/>
  <c r="AC404" i="2" s="1"/>
  <c r="Y403" i="2"/>
  <c r="AC403" i="2" s="1"/>
  <c r="Y402" i="2"/>
  <c r="AC402" i="2" s="1"/>
  <c r="Y401" i="2"/>
  <c r="AC401" i="2" s="1"/>
  <c r="Y400" i="2"/>
  <c r="AC400" i="2" s="1"/>
  <c r="Y399" i="2"/>
  <c r="AC399" i="2" s="1"/>
  <c r="Y398" i="2"/>
  <c r="AC398" i="2" s="1"/>
  <c r="Y397" i="2"/>
  <c r="AC397" i="2" s="1"/>
  <c r="Y396" i="2"/>
  <c r="AC396" i="2" s="1"/>
  <c r="Y395" i="2"/>
  <c r="AC395" i="2" s="1"/>
  <c r="Y394" i="2"/>
  <c r="AC394" i="2" s="1"/>
  <c r="Y393" i="2"/>
  <c r="AC393" i="2" s="1"/>
  <c r="Y392" i="2"/>
  <c r="AC392" i="2" s="1"/>
  <c r="Y391" i="2"/>
  <c r="AC391" i="2" s="1"/>
  <c r="Y390" i="2"/>
  <c r="AC390" i="2" s="1"/>
  <c r="Y389" i="2"/>
  <c r="AC389" i="2" s="1"/>
  <c r="Y388" i="2"/>
  <c r="AC388" i="2" s="1"/>
  <c r="Y387" i="2"/>
  <c r="AC387" i="2" s="1"/>
  <c r="Y386" i="2"/>
  <c r="AC386" i="2" s="1"/>
  <c r="Y385" i="2"/>
  <c r="AC385" i="2" s="1"/>
  <c r="Y384" i="2"/>
  <c r="AC384" i="2" s="1"/>
  <c r="Y383" i="2"/>
  <c r="AC383" i="2" s="1"/>
  <c r="Y382" i="2"/>
  <c r="AC382" i="2" s="1"/>
  <c r="Y381" i="2"/>
  <c r="AC381" i="2" s="1"/>
  <c r="Y380" i="2"/>
  <c r="AC380" i="2" s="1"/>
  <c r="Y379" i="2"/>
  <c r="AC379" i="2" s="1"/>
  <c r="Y378" i="2"/>
  <c r="AC378" i="2" s="1"/>
  <c r="Y377" i="2"/>
  <c r="AC377" i="2" s="1"/>
  <c r="Y376" i="2"/>
  <c r="AC376" i="2" s="1"/>
  <c r="Y375" i="2"/>
  <c r="AC375" i="2" s="1"/>
  <c r="Y374" i="2"/>
  <c r="AC374" i="2" s="1"/>
  <c r="Y373" i="2"/>
  <c r="AC373" i="2" s="1"/>
  <c r="Y372" i="2"/>
  <c r="AC372" i="2" s="1"/>
  <c r="Y371" i="2"/>
  <c r="AC371" i="2" s="1"/>
  <c r="Y370" i="2"/>
  <c r="AC370" i="2" s="1"/>
  <c r="Y369" i="2"/>
  <c r="AC369" i="2" s="1"/>
  <c r="Y368" i="2"/>
  <c r="AC368" i="2" s="1"/>
  <c r="Y367" i="2"/>
  <c r="AC367" i="2" s="1"/>
  <c r="Y366" i="2"/>
  <c r="AC366" i="2" s="1"/>
  <c r="Y365" i="2"/>
  <c r="AC365" i="2" s="1"/>
  <c r="Y364" i="2"/>
  <c r="AC364" i="2" s="1"/>
  <c r="Y363" i="2"/>
  <c r="AC363" i="2" s="1"/>
  <c r="Y362" i="2"/>
  <c r="AC362" i="2" s="1"/>
  <c r="Y361" i="2"/>
  <c r="AC361" i="2" s="1"/>
  <c r="Y360" i="2"/>
  <c r="AC360" i="2" s="1"/>
  <c r="Y359" i="2"/>
  <c r="AC359" i="2" s="1"/>
  <c r="Y358" i="2"/>
  <c r="AC358" i="2" s="1"/>
  <c r="Y357" i="2"/>
  <c r="AC357" i="2" s="1"/>
  <c r="Y356" i="2"/>
  <c r="AC356" i="2" s="1"/>
  <c r="Y355" i="2"/>
  <c r="AC355" i="2" s="1"/>
  <c r="Y354" i="2"/>
  <c r="AC354" i="2" s="1"/>
  <c r="Y353" i="2"/>
  <c r="AC353" i="2" s="1"/>
  <c r="Y352" i="2"/>
  <c r="AC352" i="2" s="1"/>
  <c r="Y351" i="2"/>
  <c r="AC351" i="2" s="1"/>
  <c r="Y350" i="2"/>
  <c r="AC350" i="2" s="1"/>
  <c r="Y349" i="2"/>
  <c r="AC349" i="2" s="1"/>
  <c r="Y348" i="2"/>
  <c r="AC348" i="2" s="1"/>
  <c r="Y347" i="2"/>
  <c r="AC347" i="2" s="1"/>
  <c r="Y346" i="2"/>
  <c r="AC346" i="2" s="1"/>
  <c r="Y345" i="2"/>
  <c r="AC345" i="2" s="1"/>
  <c r="Y344" i="2"/>
  <c r="AC344" i="2" s="1"/>
  <c r="Y343" i="2"/>
  <c r="AC343" i="2" s="1"/>
  <c r="Y342" i="2"/>
  <c r="AC342" i="2" s="1"/>
  <c r="Y341" i="2"/>
  <c r="AC341" i="2" s="1"/>
  <c r="Y340" i="2"/>
  <c r="AC340" i="2" s="1"/>
  <c r="Y339" i="2"/>
  <c r="AC339" i="2" s="1"/>
  <c r="Y338" i="2"/>
  <c r="AC338" i="2" s="1"/>
  <c r="Y337" i="2"/>
  <c r="AC337" i="2" s="1"/>
  <c r="Y336" i="2"/>
  <c r="AC336" i="2" s="1"/>
  <c r="Y335" i="2"/>
  <c r="AC335" i="2" s="1"/>
  <c r="Y334" i="2"/>
  <c r="AC334" i="2" s="1"/>
  <c r="Y333" i="2"/>
  <c r="AC333" i="2" s="1"/>
  <c r="Y332" i="2"/>
  <c r="AC332" i="2" s="1"/>
  <c r="Y331" i="2"/>
  <c r="AC331" i="2" s="1"/>
  <c r="Y330" i="2"/>
  <c r="AC330" i="2" s="1"/>
  <c r="Y329" i="2"/>
  <c r="AC329" i="2" s="1"/>
  <c r="Y328" i="2"/>
  <c r="AC328" i="2" s="1"/>
  <c r="Y327" i="2"/>
  <c r="AC327" i="2" s="1"/>
  <c r="Y326" i="2"/>
  <c r="AC326" i="2" s="1"/>
  <c r="Y325" i="2"/>
  <c r="AC325" i="2" s="1"/>
  <c r="Y324" i="2"/>
  <c r="AC324" i="2" s="1"/>
  <c r="Y323" i="2"/>
  <c r="AC323" i="2" s="1"/>
  <c r="Y322" i="2"/>
  <c r="AC322" i="2" s="1"/>
  <c r="Y321" i="2"/>
  <c r="AC321" i="2" s="1"/>
  <c r="Y320" i="2"/>
  <c r="AC320" i="2" s="1"/>
  <c r="Y319" i="2"/>
  <c r="AC319" i="2" s="1"/>
  <c r="Y318" i="2"/>
  <c r="AC318" i="2" s="1"/>
  <c r="Y317" i="2"/>
  <c r="AC317" i="2" s="1"/>
  <c r="Y316" i="2"/>
  <c r="AC316" i="2" s="1"/>
  <c r="Y315" i="2"/>
  <c r="AC315" i="2" s="1"/>
  <c r="Y314" i="2"/>
  <c r="AC314" i="2" s="1"/>
  <c r="Y313" i="2"/>
  <c r="AC313" i="2" s="1"/>
  <c r="Y312" i="2"/>
  <c r="AC312" i="2" s="1"/>
  <c r="Y311" i="2"/>
  <c r="AC311" i="2" s="1"/>
  <c r="Y310" i="2"/>
  <c r="AC310" i="2" s="1"/>
  <c r="Y309" i="2"/>
  <c r="AC309" i="2" s="1"/>
  <c r="Y308" i="2"/>
  <c r="AC308" i="2" s="1"/>
  <c r="Y307" i="2"/>
  <c r="AC307" i="2" s="1"/>
  <c r="Y306" i="2"/>
  <c r="AC306" i="2" s="1"/>
  <c r="Y305" i="2"/>
  <c r="AC305" i="2" s="1"/>
  <c r="Y304" i="2"/>
  <c r="AC304" i="2" s="1"/>
  <c r="Y303" i="2"/>
  <c r="AC303" i="2" s="1"/>
  <c r="Y302" i="2"/>
  <c r="AC302" i="2" s="1"/>
  <c r="Y301" i="2"/>
  <c r="AC301" i="2" s="1"/>
  <c r="Y300" i="2"/>
  <c r="AC300" i="2" s="1"/>
  <c r="Y299" i="2"/>
  <c r="AC299" i="2" s="1"/>
  <c r="Y298" i="2"/>
  <c r="AC298" i="2" s="1"/>
  <c r="Y297" i="2"/>
  <c r="AC297" i="2" s="1"/>
  <c r="Y296" i="2"/>
  <c r="AC296" i="2" s="1"/>
  <c r="Y295" i="2"/>
  <c r="AC295" i="2" s="1"/>
  <c r="Y294" i="2"/>
  <c r="AC294" i="2" s="1"/>
  <c r="Y293" i="2"/>
  <c r="AC293" i="2" s="1"/>
  <c r="Y292" i="2"/>
  <c r="AC292" i="2" s="1"/>
  <c r="Y291" i="2"/>
  <c r="AC291" i="2" s="1"/>
  <c r="Y290" i="2"/>
  <c r="AC290" i="2" s="1"/>
  <c r="Y289" i="2"/>
  <c r="AC289" i="2" s="1"/>
  <c r="Y288" i="2"/>
  <c r="AC288" i="2" s="1"/>
  <c r="Y287" i="2"/>
  <c r="AC287" i="2" s="1"/>
  <c r="Y286" i="2"/>
  <c r="AC286" i="2" s="1"/>
  <c r="Y285" i="2"/>
  <c r="AC285" i="2" s="1"/>
  <c r="Y284" i="2"/>
  <c r="AC284" i="2" s="1"/>
  <c r="Y283" i="2"/>
  <c r="AC283" i="2" s="1"/>
  <c r="Y282" i="2"/>
  <c r="AC282" i="2" s="1"/>
  <c r="Y281" i="2"/>
  <c r="AC281" i="2" s="1"/>
  <c r="Y280" i="2"/>
  <c r="AC280" i="2" s="1"/>
  <c r="Y279" i="2"/>
  <c r="AC279" i="2" s="1"/>
  <c r="Y278" i="2"/>
  <c r="AC278" i="2" s="1"/>
  <c r="Y277" i="2"/>
  <c r="AC277" i="2" s="1"/>
  <c r="Y276" i="2"/>
  <c r="AC276" i="2" s="1"/>
  <c r="Y275" i="2"/>
  <c r="AC275" i="2" s="1"/>
  <c r="Y274" i="2"/>
  <c r="AC274" i="2" s="1"/>
  <c r="Y273" i="2"/>
  <c r="AC273" i="2" s="1"/>
  <c r="Y272" i="2"/>
  <c r="AC272" i="2" s="1"/>
  <c r="Y271" i="2"/>
  <c r="AC271" i="2" s="1"/>
  <c r="Y270" i="2"/>
  <c r="AC270" i="2" s="1"/>
  <c r="Y269" i="2"/>
  <c r="AC269" i="2" s="1"/>
  <c r="Y268" i="2"/>
  <c r="AC268" i="2" s="1"/>
  <c r="Y267" i="2"/>
  <c r="AC267" i="2" s="1"/>
  <c r="Y266" i="2"/>
  <c r="AC266" i="2" s="1"/>
  <c r="Y265" i="2"/>
  <c r="AC265" i="2" s="1"/>
  <c r="Y264" i="2"/>
  <c r="AC264" i="2" s="1"/>
  <c r="Y263" i="2"/>
  <c r="AC263" i="2" s="1"/>
  <c r="Y262" i="2"/>
  <c r="AC262" i="2" s="1"/>
  <c r="Y261" i="2"/>
  <c r="AC261" i="2" s="1"/>
  <c r="Y260" i="2"/>
  <c r="AC260" i="2" s="1"/>
  <c r="Y259" i="2"/>
  <c r="AC259" i="2" s="1"/>
  <c r="Y258" i="2"/>
  <c r="AC258" i="2" s="1"/>
  <c r="Y257" i="2"/>
  <c r="AC257" i="2" s="1"/>
  <c r="Y256" i="2"/>
  <c r="AC256" i="2" s="1"/>
  <c r="Y255" i="2"/>
  <c r="AC255" i="2" s="1"/>
  <c r="Y254" i="2"/>
  <c r="AC254" i="2" s="1"/>
  <c r="Y253" i="2"/>
  <c r="AC253" i="2" s="1"/>
  <c r="Y252" i="2"/>
  <c r="AC252" i="2" s="1"/>
  <c r="Y251" i="2"/>
  <c r="AC251" i="2" s="1"/>
  <c r="Y250" i="2"/>
  <c r="AC250" i="2" s="1"/>
  <c r="Y249" i="2"/>
  <c r="AC249" i="2" s="1"/>
  <c r="Y248" i="2"/>
  <c r="AC248" i="2" s="1"/>
  <c r="Y247" i="2"/>
  <c r="AC247" i="2" s="1"/>
  <c r="Y246" i="2"/>
  <c r="AC246" i="2" s="1"/>
  <c r="Y245" i="2"/>
  <c r="AC245" i="2" s="1"/>
  <c r="Y244" i="2"/>
  <c r="AC244" i="2" s="1"/>
  <c r="Y243" i="2"/>
  <c r="AC243" i="2" s="1"/>
  <c r="Y242" i="2"/>
  <c r="AC242" i="2" s="1"/>
  <c r="Y241" i="2"/>
  <c r="AC241" i="2" s="1"/>
  <c r="Y240" i="2"/>
  <c r="AC240" i="2" s="1"/>
  <c r="Y239" i="2"/>
  <c r="AC239" i="2" s="1"/>
  <c r="Y238" i="2"/>
  <c r="AC238" i="2" s="1"/>
  <c r="Y237" i="2"/>
  <c r="AC237" i="2" s="1"/>
  <c r="Y236" i="2"/>
  <c r="AC236" i="2" s="1"/>
  <c r="Y235" i="2"/>
  <c r="AC235" i="2" s="1"/>
  <c r="Y234" i="2"/>
  <c r="AC234" i="2" s="1"/>
  <c r="Y233" i="2"/>
  <c r="AC233" i="2" s="1"/>
  <c r="Y232" i="2"/>
  <c r="AC232" i="2" s="1"/>
  <c r="Y231" i="2"/>
  <c r="AC231" i="2" s="1"/>
  <c r="Y230" i="2"/>
  <c r="AC230" i="2" s="1"/>
  <c r="Y229" i="2"/>
  <c r="AC229" i="2" s="1"/>
  <c r="Y228" i="2"/>
  <c r="AC228" i="2" s="1"/>
  <c r="Y227" i="2"/>
  <c r="AC227" i="2" s="1"/>
  <c r="Y226" i="2"/>
  <c r="AC226" i="2" s="1"/>
  <c r="Y225" i="2"/>
  <c r="AC225" i="2" s="1"/>
  <c r="Y224" i="2"/>
  <c r="AC224" i="2" s="1"/>
  <c r="Y223" i="2"/>
  <c r="AC223" i="2" s="1"/>
  <c r="Y222" i="2"/>
  <c r="AC222" i="2" s="1"/>
  <c r="Y221" i="2"/>
  <c r="AC221" i="2" s="1"/>
  <c r="Y220" i="2"/>
  <c r="AC220" i="2" s="1"/>
  <c r="Y219" i="2"/>
  <c r="AC219" i="2" s="1"/>
  <c r="Y218" i="2"/>
  <c r="AC218" i="2" s="1"/>
  <c r="Y217" i="2"/>
  <c r="AC217" i="2" s="1"/>
  <c r="Y216" i="2"/>
  <c r="AC216" i="2" s="1"/>
  <c r="Y215" i="2"/>
  <c r="AC215" i="2" s="1"/>
  <c r="Y214" i="2"/>
  <c r="AC214" i="2" s="1"/>
  <c r="Y213" i="2"/>
  <c r="AC213" i="2" s="1"/>
  <c r="Y212" i="2"/>
  <c r="AC212" i="2" s="1"/>
  <c r="Y211" i="2"/>
  <c r="AC211" i="2" s="1"/>
  <c r="Y210" i="2"/>
  <c r="AC210" i="2" s="1"/>
  <c r="Y209" i="2"/>
  <c r="AC209" i="2" s="1"/>
  <c r="Y208" i="2"/>
  <c r="AC208" i="2" s="1"/>
  <c r="Y207" i="2"/>
  <c r="AC207" i="2" s="1"/>
  <c r="Y206" i="2"/>
  <c r="AC206" i="2" s="1"/>
  <c r="Y205" i="2"/>
  <c r="AC205" i="2" s="1"/>
  <c r="Y204" i="2"/>
  <c r="AC204" i="2" s="1"/>
  <c r="Y203" i="2"/>
  <c r="AC203" i="2" s="1"/>
  <c r="Y202" i="2"/>
  <c r="AC202" i="2" s="1"/>
  <c r="Y201" i="2"/>
  <c r="AC201" i="2" s="1"/>
  <c r="Y200" i="2"/>
  <c r="AC200" i="2" s="1"/>
  <c r="Y199" i="2"/>
  <c r="AC199" i="2" s="1"/>
  <c r="Y198" i="2"/>
  <c r="AC198" i="2" s="1"/>
  <c r="Y197" i="2"/>
  <c r="AC197" i="2" s="1"/>
  <c r="Y196" i="2"/>
  <c r="AC196" i="2" s="1"/>
  <c r="Y195" i="2"/>
  <c r="AC195" i="2" s="1"/>
  <c r="Y194" i="2"/>
  <c r="AC194" i="2" s="1"/>
  <c r="Y193" i="2"/>
  <c r="AC193" i="2" s="1"/>
  <c r="Y192" i="2"/>
  <c r="AC192" i="2" s="1"/>
  <c r="Y191" i="2"/>
  <c r="AC191" i="2" s="1"/>
  <c r="Y190" i="2"/>
  <c r="AC190" i="2" s="1"/>
  <c r="Y189" i="2"/>
  <c r="AC189" i="2" s="1"/>
  <c r="Y188" i="2"/>
  <c r="AC188" i="2" s="1"/>
  <c r="Y187" i="2"/>
  <c r="AC187" i="2" s="1"/>
  <c r="Y186" i="2"/>
  <c r="AC186" i="2" s="1"/>
  <c r="Y185" i="2"/>
  <c r="AC185" i="2" s="1"/>
  <c r="Y184" i="2"/>
  <c r="AC184" i="2" s="1"/>
  <c r="Y183" i="2"/>
  <c r="AC183" i="2" s="1"/>
  <c r="Y182" i="2"/>
  <c r="AC182" i="2" s="1"/>
  <c r="Y181" i="2"/>
  <c r="AC181" i="2" s="1"/>
  <c r="Y180" i="2"/>
  <c r="AC180" i="2" s="1"/>
  <c r="Y179" i="2"/>
  <c r="AC179" i="2" s="1"/>
  <c r="Y178" i="2"/>
  <c r="AC178" i="2" s="1"/>
  <c r="Y177" i="2"/>
  <c r="AC177" i="2" s="1"/>
  <c r="Y176" i="2"/>
  <c r="AC176" i="2" s="1"/>
  <c r="Y175" i="2"/>
  <c r="AC175" i="2" s="1"/>
  <c r="Y174" i="2"/>
  <c r="AC174" i="2" s="1"/>
  <c r="Y173" i="2"/>
  <c r="AC173" i="2" s="1"/>
  <c r="Y172" i="2"/>
  <c r="AC172" i="2" s="1"/>
  <c r="Y171" i="2"/>
  <c r="AC171" i="2" s="1"/>
  <c r="Y170" i="2"/>
  <c r="AC170" i="2" s="1"/>
  <c r="Y169" i="2"/>
  <c r="AC169" i="2" s="1"/>
  <c r="Y168" i="2"/>
  <c r="AC168" i="2" s="1"/>
  <c r="Y167" i="2"/>
  <c r="AC167" i="2" s="1"/>
  <c r="Y166" i="2"/>
  <c r="AC166" i="2" s="1"/>
  <c r="Y165" i="2"/>
  <c r="AC165" i="2" s="1"/>
  <c r="Y164" i="2"/>
  <c r="AC164" i="2" s="1"/>
  <c r="Y163" i="2"/>
  <c r="AC163" i="2" s="1"/>
  <c r="Y162" i="2"/>
  <c r="AC162" i="2" s="1"/>
  <c r="Y161" i="2"/>
  <c r="AC161" i="2" s="1"/>
  <c r="Y160" i="2"/>
  <c r="AC160" i="2" s="1"/>
  <c r="Y159" i="2"/>
  <c r="AC159" i="2" s="1"/>
  <c r="Y158" i="2"/>
  <c r="AC158" i="2" s="1"/>
  <c r="Y157" i="2"/>
  <c r="AC157" i="2" s="1"/>
  <c r="Y156" i="2"/>
  <c r="AC156" i="2" s="1"/>
  <c r="Y155" i="2"/>
  <c r="AC155" i="2" s="1"/>
  <c r="Y154" i="2"/>
  <c r="AC154" i="2" s="1"/>
  <c r="Y153" i="2"/>
  <c r="AC153" i="2" s="1"/>
  <c r="Y152" i="2"/>
  <c r="AC152" i="2" s="1"/>
  <c r="Y151" i="2"/>
  <c r="AC151" i="2" s="1"/>
  <c r="Y150" i="2"/>
  <c r="AC150" i="2" s="1"/>
  <c r="Y149" i="2"/>
  <c r="AC149" i="2" s="1"/>
  <c r="Y148" i="2"/>
  <c r="AC148" i="2" s="1"/>
  <c r="Y147" i="2"/>
  <c r="AC147" i="2" s="1"/>
  <c r="Y146" i="2"/>
  <c r="AC146" i="2" s="1"/>
  <c r="Y145" i="2"/>
  <c r="AC145" i="2" s="1"/>
  <c r="Y144" i="2"/>
  <c r="AC144" i="2" s="1"/>
  <c r="Y143" i="2"/>
  <c r="AC143" i="2" s="1"/>
  <c r="Y142" i="2"/>
  <c r="AC142" i="2" s="1"/>
  <c r="Y141" i="2"/>
  <c r="AC141" i="2" s="1"/>
  <c r="Y140" i="2"/>
  <c r="AC140" i="2" s="1"/>
  <c r="Y139" i="2"/>
  <c r="AC139" i="2" s="1"/>
  <c r="Y138" i="2"/>
  <c r="AC138" i="2" s="1"/>
  <c r="Y137" i="2"/>
  <c r="AC137" i="2" s="1"/>
  <c r="Y136" i="2"/>
  <c r="AC136" i="2" s="1"/>
  <c r="Y135" i="2"/>
  <c r="AC135" i="2" s="1"/>
  <c r="Y134" i="2"/>
  <c r="AC134" i="2" s="1"/>
  <c r="Y133" i="2"/>
  <c r="AC133" i="2" s="1"/>
  <c r="Y132" i="2"/>
  <c r="AC132" i="2" s="1"/>
  <c r="Y131" i="2"/>
  <c r="AC131" i="2" s="1"/>
  <c r="Y130" i="2"/>
  <c r="AC130" i="2" s="1"/>
  <c r="Y129" i="2"/>
  <c r="AC129" i="2" s="1"/>
  <c r="Y128" i="2"/>
  <c r="AC128" i="2" s="1"/>
  <c r="Y127" i="2"/>
  <c r="AC127" i="2" s="1"/>
  <c r="Y126" i="2"/>
  <c r="AC126" i="2" s="1"/>
  <c r="Y125" i="2"/>
  <c r="AC125" i="2" s="1"/>
  <c r="Y124" i="2"/>
  <c r="AC124" i="2" s="1"/>
  <c r="Y123" i="2"/>
  <c r="AC123" i="2" s="1"/>
  <c r="Y122" i="2"/>
  <c r="AC122" i="2" s="1"/>
  <c r="Y121" i="2"/>
  <c r="AC121" i="2" s="1"/>
  <c r="Y120" i="2"/>
  <c r="AC120" i="2" s="1"/>
  <c r="Y119" i="2"/>
  <c r="AC119" i="2" s="1"/>
  <c r="Y118" i="2"/>
  <c r="AC118" i="2" s="1"/>
  <c r="Y117" i="2"/>
  <c r="AC117" i="2" s="1"/>
  <c r="Y116" i="2"/>
  <c r="AC116" i="2" s="1"/>
  <c r="Y115" i="2"/>
  <c r="AC115" i="2" s="1"/>
  <c r="Y114" i="2"/>
  <c r="AC114" i="2" s="1"/>
  <c r="Y113" i="2"/>
  <c r="AC113" i="2" s="1"/>
  <c r="Y112" i="2"/>
  <c r="AC112" i="2" s="1"/>
  <c r="Y111" i="2"/>
  <c r="AC111" i="2" s="1"/>
  <c r="Y110" i="2"/>
  <c r="AC110" i="2" s="1"/>
  <c r="Y109" i="2"/>
  <c r="AC109" i="2" s="1"/>
  <c r="Y108" i="2"/>
  <c r="AC108" i="2" s="1"/>
  <c r="Y107" i="2"/>
  <c r="AC107" i="2" s="1"/>
  <c r="Y106" i="2"/>
  <c r="AC106" i="2" s="1"/>
  <c r="Y105" i="2"/>
  <c r="AC105" i="2" s="1"/>
  <c r="Y104" i="2"/>
  <c r="AC104" i="2" s="1"/>
  <c r="Y103" i="2"/>
  <c r="AC103" i="2" s="1"/>
  <c r="Y102" i="2"/>
  <c r="AC102" i="2" s="1"/>
  <c r="Y101" i="2"/>
  <c r="AC101" i="2" s="1"/>
  <c r="Y100" i="2"/>
  <c r="AC100" i="2" s="1"/>
  <c r="Y99" i="2"/>
  <c r="AC99" i="2" s="1"/>
  <c r="Y98" i="2"/>
  <c r="AC98" i="2" s="1"/>
  <c r="Y97" i="2"/>
  <c r="AC97" i="2" s="1"/>
  <c r="Y96" i="2"/>
  <c r="AC96" i="2" s="1"/>
  <c r="Y95" i="2"/>
  <c r="AC95" i="2" s="1"/>
  <c r="Y94" i="2"/>
  <c r="AC94" i="2" s="1"/>
  <c r="Y93" i="2"/>
  <c r="AC93" i="2" s="1"/>
  <c r="Y92" i="2"/>
  <c r="AC92" i="2" s="1"/>
  <c r="Y91" i="2"/>
  <c r="AC91" i="2" s="1"/>
  <c r="Y90" i="2"/>
  <c r="AC90" i="2" s="1"/>
  <c r="Y89" i="2"/>
  <c r="AC89" i="2" s="1"/>
  <c r="Y88" i="2"/>
  <c r="AC88" i="2" s="1"/>
  <c r="Y87" i="2"/>
  <c r="AC87" i="2" s="1"/>
  <c r="Y86" i="2"/>
  <c r="AC86" i="2" s="1"/>
  <c r="Y85" i="2"/>
  <c r="AC85" i="2" s="1"/>
  <c r="Y84" i="2"/>
  <c r="AC84" i="2" s="1"/>
  <c r="Y83" i="2"/>
  <c r="AC83" i="2" s="1"/>
  <c r="Y82" i="2"/>
  <c r="AC82" i="2" s="1"/>
  <c r="Y81" i="2"/>
  <c r="AC81" i="2" s="1"/>
  <c r="Y80" i="2"/>
  <c r="AC80" i="2" s="1"/>
  <c r="Y79" i="2"/>
  <c r="AC79" i="2" s="1"/>
  <c r="Y78" i="2"/>
  <c r="AC78" i="2" s="1"/>
  <c r="Y77" i="2"/>
  <c r="AC77" i="2" s="1"/>
  <c r="Y76" i="2"/>
  <c r="AC76" i="2" s="1"/>
  <c r="Y75" i="2"/>
  <c r="AC75" i="2" s="1"/>
  <c r="Y74" i="2"/>
  <c r="AC74" i="2" s="1"/>
  <c r="Y73" i="2"/>
  <c r="AC73" i="2" s="1"/>
  <c r="Y72" i="2"/>
  <c r="AC72" i="2" s="1"/>
  <c r="Y71" i="2"/>
  <c r="AC71" i="2" s="1"/>
  <c r="Y70" i="2"/>
  <c r="AC70" i="2" s="1"/>
  <c r="Y69" i="2"/>
  <c r="AC69" i="2" s="1"/>
  <c r="Y68" i="2"/>
  <c r="AC68" i="2" s="1"/>
  <c r="Y67" i="2"/>
  <c r="AC67" i="2" s="1"/>
  <c r="Y66" i="2"/>
  <c r="AC66" i="2" s="1"/>
  <c r="Y65" i="2"/>
  <c r="AC65" i="2" s="1"/>
  <c r="Y64" i="2"/>
  <c r="AC64" i="2" s="1"/>
  <c r="Y63" i="2"/>
  <c r="AC63" i="2" s="1"/>
  <c r="Y62" i="2"/>
  <c r="AC62" i="2" s="1"/>
  <c r="Y61" i="2"/>
  <c r="AC61" i="2" s="1"/>
  <c r="Y60" i="2"/>
  <c r="AC60" i="2" s="1"/>
  <c r="Y59" i="2"/>
  <c r="AC59" i="2" s="1"/>
  <c r="Y58" i="2"/>
  <c r="AC58" i="2" s="1"/>
  <c r="Y57" i="2"/>
  <c r="AC57" i="2" s="1"/>
  <c r="Y56" i="2"/>
  <c r="AC56" i="2" s="1"/>
  <c r="Y55" i="2"/>
  <c r="AC55" i="2" s="1"/>
  <c r="Y54" i="2"/>
  <c r="AC54" i="2" s="1"/>
  <c r="Y53" i="2"/>
  <c r="AC53" i="2" s="1"/>
  <c r="Y52" i="2"/>
  <c r="AC52" i="2" s="1"/>
  <c r="Y51" i="2"/>
  <c r="AC51" i="2" s="1"/>
  <c r="Y50" i="2"/>
  <c r="AC50" i="2" s="1"/>
  <c r="Y49" i="2"/>
  <c r="AC49" i="2" s="1"/>
  <c r="Y48" i="2"/>
  <c r="AC48" i="2" s="1"/>
  <c r="Y47" i="2"/>
  <c r="AC47" i="2" s="1"/>
  <c r="Y46" i="2"/>
  <c r="AC46" i="2" s="1"/>
  <c r="Y45" i="2"/>
  <c r="AC45" i="2" s="1"/>
  <c r="Y44" i="2"/>
  <c r="AC44" i="2" s="1"/>
  <c r="Y43" i="2"/>
  <c r="AC43" i="2" s="1"/>
  <c r="Y42" i="2"/>
  <c r="AC42" i="2" s="1"/>
  <c r="Y41" i="2"/>
  <c r="AC41" i="2" s="1"/>
  <c r="Y40" i="2"/>
  <c r="AC40" i="2" s="1"/>
  <c r="Y39" i="2"/>
  <c r="AC39" i="2" s="1"/>
  <c r="Y38" i="2"/>
  <c r="AC38" i="2" s="1"/>
  <c r="Y37" i="2"/>
  <c r="AC37" i="2" s="1"/>
  <c r="Y36" i="2"/>
  <c r="AC36" i="2" s="1"/>
  <c r="Y35" i="2"/>
  <c r="AC35" i="2" s="1"/>
  <c r="Y34" i="2"/>
  <c r="AC34" i="2" s="1"/>
  <c r="Y33" i="2"/>
  <c r="AC33" i="2" s="1"/>
  <c r="Y32" i="2"/>
  <c r="AC32" i="2" s="1"/>
  <c r="Y31" i="2"/>
  <c r="AC31" i="2" s="1"/>
  <c r="BO37" i="3" l="1"/>
  <c r="BO33" i="3"/>
  <c r="BO29" i="3"/>
  <c r="BO40" i="3"/>
  <c r="BO36" i="3"/>
  <c r="BO32" i="3"/>
  <c r="BO38" i="3"/>
  <c r="BO39" i="3"/>
  <c r="BO35" i="3"/>
  <c r="BO31" i="3"/>
  <c r="BO34" i="3"/>
  <c r="BO30" i="3"/>
  <c r="BL40" i="3"/>
  <c r="BL36" i="3"/>
  <c r="BL32" i="3"/>
  <c r="BL39" i="3"/>
  <c r="BL35" i="3"/>
  <c r="BL31" i="3"/>
  <c r="BL37" i="3"/>
  <c r="BL38" i="3"/>
  <c r="BL34" i="3"/>
  <c r="BL30" i="3"/>
  <c r="BL33" i="3"/>
  <c r="BL29" i="3"/>
  <c r="BP40" i="3"/>
  <c r="BP36" i="3"/>
  <c r="BP32" i="3"/>
  <c r="BP39" i="3"/>
  <c r="BP35" i="3"/>
  <c r="BP31" i="3"/>
  <c r="BP37" i="3"/>
  <c r="BP38" i="3"/>
  <c r="BP34" i="3"/>
  <c r="BP30" i="3"/>
  <c r="BP33" i="3"/>
  <c r="BP29" i="3"/>
  <c r="BN38" i="3"/>
  <c r="BN34" i="3"/>
  <c r="BN30" i="3"/>
  <c r="BN37" i="3"/>
  <c r="BN33" i="3"/>
  <c r="BN29" i="3"/>
  <c r="BN39" i="3"/>
  <c r="BN35" i="3"/>
  <c r="BN40" i="3"/>
  <c r="BN36" i="3"/>
  <c r="BN32" i="3"/>
  <c r="BN31" i="3"/>
  <c r="BM32" i="3"/>
  <c r="BM40" i="3"/>
  <c r="BM29" i="3"/>
  <c r="BM33" i="3"/>
  <c r="BM37" i="3"/>
  <c r="BM36" i="3"/>
  <c r="BM30" i="3"/>
  <c r="BM34" i="3"/>
  <c r="BM38" i="3"/>
  <c r="BM31" i="3"/>
  <c r="BM35" i="3"/>
  <c r="AQ48" i="3"/>
  <c r="AQ52" i="3"/>
  <c r="AQ49" i="3"/>
  <c r="AQ50" i="3"/>
  <c r="AQ51" i="3"/>
  <c r="BA25" i="3"/>
  <c r="AZ29" i="3" s="1"/>
  <c r="B2" i="3"/>
  <c r="AZ30" i="3" l="1"/>
  <c r="BA29" i="3"/>
  <c r="BA26" i="3"/>
  <c r="B4" i="3" s="1"/>
  <c r="H8" i="2"/>
  <c r="B30" i="3" s="1"/>
  <c r="BC28" i="3" s="1"/>
  <c r="G8" i="2"/>
  <c r="B29" i="3" s="1"/>
  <c r="BB28" i="3" s="1"/>
  <c r="K3510" i="2"/>
  <c r="K3509" i="2"/>
  <c r="K3508" i="2"/>
  <c r="K3507" i="2"/>
  <c r="K3506" i="2"/>
  <c r="K3505" i="2"/>
  <c r="K3504" i="2"/>
  <c r="K3503" i="2"/>
  <c r="K3502" i="2"/>
  <c r="K3501" i="2"/>
  <c r="K3500" i="2"/>
  <c r="K3499" i="2"/>
  <c r="K3498" i="2"/>
  <c r="K3497" i="2"/>
  <c r="K3496" i="2"/>
  <c r="K3495" i="2"/>
  <c r="K3494" i="2"/>
  <c r="K3493" i="2"/>
  <c r="K3492" i="2"/>
  <c r="K3491" i="2"/>
  <c r="K3490" i="2"/>
  <c r="K3489" i="2"/>
  <c r="K3488" i="2"/>
  <c r="K3487" i="2"/>
  <c r="K3486" i="2"/>
  <c r="K3485" i="2"/>
  <c r="K3484" i="2"/>
  <c r="K3483" i="2"/>
  <c r="K3482" i="2"/>
  <c r="K3481" i="2"/>
  <c r="K3480" i="2"/>
  <c r="K3479" i="2"/>
  <c r="K3478" i="2"/>
  <c r="K3477" i="2"/>
  <c r="K3476" i="2"/>
  <c r="K3475" i="2"/>
  <c r="K3474" i="2"/>
  <c r="K3473" i="2"/>
  <c r="K3472" i="2"/>
  <c r="K3471" i="2"/>
  <c r="K3470" i="2"/>
  <c r="K3469" i="2"/>
  <c r="K3468" i="2"/>
  <c r="K3467" i="2"/>
  <c r="K3466" i="2"/>
  <c r="K3465" i="2"/>
  <c r="K3464" i="2"/>
  <c r="K3463" i="2"/>
  <c r="K3462" i="2"/>
  <c r="K3461" i="2"/>
  <c r="K3460" i="2"/>
  <c r="K3459" i="2"/>
  <c r="K3458" i="2"/>
  <c r="K3457" i="2"/>
  <c r="K3456" i="2"/>
  <c r="K3455" i="2"/>
  <c r="K3454" i="2"/>
  <c r="K3453" i="2"/>
  <c r="K3452" i="2"/>
  <c r="K3451" i="2"/>
  <c r="K3450" i="2"/>
  <c r="K3449" i="2"/>
  <c r="K3448" i="2"/>
  <c r="K3447" i="2"/>
  <c r="K3446" i="2"/>
  <c r="K3445" i="2"/>
  <c r="K3444" i="2"/>
  <c r="K3443" i="2"/>
  <c r="K3442" i="2"/>
  <c r="K3441" i="2"/>
  <c r="K3440" i="2"/>
  <c r="K3439" i="2"/>
  <c r="K3438" i="2"/>
  <c r="K3437" i="2"/>
  <c r="K3436" i="2"/>
  <c r="K3435" i="2"/>
  <c r="K3434" i="2"/>
  <c r="K3433" i="2"/>
  <c r="K3432" i="2"/>
  <c r="K3431" i="2"/>
  <c r="K3430" i="2"/>
  <c r="K3429" i="2"/>
  <c r="K3428" i="2"/>
  <c r="K3427" i="2"/>
  <c r="K3426" i="2"/>
  <c r="K3425" i="2"/>
  <c r="K3424" i="2"/>
  <c r="K3423" i="2"/>
  <c r="K3422" i="2"/>
  <c r="K3421" i="2"/>
  <c r="K3420" i="2"/>
  <c r="K3419" i="2"/>
  <c r="K3418" i="2"/>
  <c r="K3417" i="2"/>
  <c r="K3416" i="2"/>
  <c r="K3415" i="2"/>
  <c r="K3414" i="2"/>
  <c r="K3413" i="2"/>
  <c r="K3412" i="2"/>
  <c r="K3411" i="2"/>
  <c r="K3410" i="2"/>
  <c r="K3409" i="2"/>
  <c r="K3408" i="2"/>
  <c r="K3407" i="2"/>
  <c r="K3406" i="2"/>
  <c r="K3405" i="2"/>
  <c r="K3404" i="2"/>
  <c r="K3403" i="2"/>
  <c r="K3402" i="2"/>
  <c r="K3401" i="2"/>
  <c r="K3400" i="2"/>
  <c r="K3399" i="2"/>
  <c r="K3398" i="2"/>
  <c r="K3397" i="2"/>
  <c r="K3396" i="2"/>
  <c r="K3395" i="2"/>
  <c r="K3394" i="2"/>
  <c r="K3393" i="2"/>
  <c r="K3392" i="2"/>
  <c r="K3391" i="2"/>
  <c r="K3390" i="2"/>
  <c r="K3389" i="2"/>
  <c r="K3388" i="2"/>
  <c r="K3387" i="2"/>
  <c r="K3386" i="2"/>
  <c r="K3385" i="2"/>
  <c r="K3384" i="2"/>
  <c r="K3383" i="2"/>
  <c r="K3382" i="2"/>
  <c r="K3381" i="2"/>
  <c r="K3380" i="2"/>
  <c r="K3379" i="2"/>
  <c r="K3378" i="2"/>
  <c r="K3377" i="2"/>
  <c r="K3376" i="2"/>
  <c r="K3375" i="2"/>
  <c r="K3374" i="2"/>
  <c r="K3373" i="2"/>
  <c r="K3372" i="2"/>
  <c r="K3371" i="2"/>
  <c r="K3370" i="2"/>
  <c r="K3369" i="2"/>
  <c r="K3368" i="2"/>
  <c r="K3367" i="2"/>
  <c r="K3366" i="2"/>
  <c r="K3365" i="2"/>
  <c r="K3364" i="2"/>
  <c r="K3363" i="2"/>
  <c r="K3362" i="2"/>
  <c r="K3361" i="2"/>
  <c r="K3360" i="2"/>
  <c r="K3359" i="2"/>
  <c r="K3358" i="2"/>
  <c r="K3357" i="2"/>
  <c r="K3356" i="2"/>
  <c r="K3355" i="2"/>
  <c r="K3354" i="2"/>
  <c r="K3353" i="2"/>
  <c r="K3352" i="2"/>
  <c r="K3351" i="2"/>
  <c r="K3350" i="2"/>
  <c r="K3349" i="2"/>
  <c r="K3348" i="2"/>
  <c r="K3347" i="2"/>
  <c r="K3346" i="2"/>
  <c r="K3345" i="2"/>
  <c r="K3344" i="2"/>
  <c r="K3343" i="2"/>
  <c r="K3342" i="2"/>
  <c r="K3341" i="2"/>
  <c r="K3340" i="2"/>
  <c r="K3339" i="2"/>
  <c r="K3338" i="2"/>
  <c r="K3337" i="2"/>
  <c r="K3336" i="2"/>
  <c r="K3335" i="2"/>
  <c r="K3334" i="2"/>
  <c r="K3333" i="2"/>
  <c r="K3332" i="2"/>
  <c r="K3331" i="2"/>
  <c r="K3330" i="2"/>
  <c r="K3329" i="2"/>
  <c r="K3328" i="2"/>
  <c r="K3327" i="2"/>
  <c r="K3326" i="2"/>
  <c r="K3325" i="2"/>
  <c r="K3324" i="2"/>
  <c r="K3323" i="2"/>
  <c r="K3322" i="2"/>
  <c r="K3321" i="2"/>
  <c r="K3320" i="2"/>
  <c r="K3319" i="2"/>
  <c r="K3318" i="2"/>
  <c r="K3317" i="2"/>
  <c r="K3316" i="2"/>
  <c r="K3315" i="2"/>
  <c r="K3314" i="2"/>
  <c r="K3313" i="2"/>
  <c r="K3312" i="2"/>
  <c r="K3311" i="2"/>
  <c r="K3310" i="2"/>
  <c r="K3309" i="2"/>
  <c r="K3308" i="2"/>
  <c r="K3307" i="2"/>
  <c r="K3306" i="2"/>
  <c r="K3305" i="2"/>
  <c r="K3304" i="2"/>
  <c r="K3303" i="2"/>
  <c r="K3302" i="2"/>
  <c r="K3301" i="2"/>
  <c r="K3300" i="2"/>
  <c r="K3299" i="2"/>
  <c r="K3298" i="2"/>
  <c r="K3297" i="2"/>
  <c r="K3296" i="2"/>
  <c r="K3295" i="2"/>
  <c r="K3294" i="2"/>
  <c r="K3293" i="2"/>
  <c r="K3292" i="2"/>
  <c r="K3291" i="2"/>
  <c r="K3290" i="2"/>
  <c r="K3289" i="2"/>
  <c r="K3288" i="2"/>
  <c r="K3287" i="2"/>
  <c r="K3286" i="2"/>
  <c r="K3285" i="2"/>
  <c r="K3284" i="2"/>
  <c r="K3283" i="2"/>
  <c r="K3282" i="2"/>
  <c r="K3281" i="2"/>
  <c r="K3280" i="2"/>
  <c r="K3279" i="2"/>
  <c r="K3278" i="2"/>
  <c r="K3277" i="2"/>
  <c r="K3276" i="2"/>
  <c r="K3275" i="2"/>
  <c r="K3274" i="2"/>
  <c r="K3273" i="2"/>
  <c r="K3272" i="2"/>
  <c r="K3271" i="2"/>
  <c r="K3270" i="2"/>
  <c r="K3269" i="2"/>
  <c r="K3268" i="2"/>
  <c r="K3267" i="2"/>
  <c r="K3266" i="2"/>
  <c r="K3265" i="2"/>
  <c r="K3264" i="2"/>
  <c r="K3263" i="2"/>
  <c r="K3262" i="2"/>
  <c r="K3261" i="2"/>
  <c r="K3260" i="2"/>
  <c r="K3259" i="2"/>
  <c r="K3258" i="2"/>
  <c r="K3257" i="2"/>
  <c r="K3256" i="2"/>
  <c r="K3255" i="2"/>
  <c r="K3254" i="2"/>
  <c r="K3253" i="2"/>
  <c r="K3252" i="2"/>
  <c r="K3251" i="2"/>
  <c r="K3250" i="2"/>
  <c r="K3249" i="2"/>
  <c r="K3248" i="2"/>
  <c r="K3247" i="2"/>
  <c r="K3246" i="2"/>
  <c r="K3245" i="2"/>
  <c r="K3244" i="2"/>
  <c r="K3243" i="2"/>
  <c r="K3242" i="2"/>
  <c r="K3241" i="2"/>
  <c r="K3240" i="2"/>
  <c r="K3239" i="2"/>
  <c r="K3238" i="2"/>
  <c r="K3237" i="2"/>
  <c r="K3236" i="2"/>
  <c r="K3235" i="2"/>
  <c r="K3234" i="2"/>
  <c r="K3233" i="2"/>
  <c r="K3232" i="2"/>
  <c r="K3231" i="2"/>
  <c r="K3230" i="2"/>
  <c r="K3229" i="2"/>
  <c r="K3228" i="2"/>
  <c r="K3227" i="2"/>
  <c r="K3226" i="2"/>
  <c r="K3225" i="2"/>
  <c r="K3224" i="2"/>
  <c r="K3223" i="2"/>
  <c r="K3222" i="2"/>
  <c r="K3221" i="2"/>
  <c r="K3220" i="2"/>
  <c r="K3219" i="2"/>
  <c r="K3218" i="2"/>
  <c r="K3217" i="2"/>
  <c r="K3216" i="2"/>
  <c r="K3215" i="2"/>
  <c r="K3214" i="2"/>
  <c r="K3213" i="2"/>
  <c r="K3212" i="2"/>
  <c r="K3211" i="2"/>
  <c r="K3210" i="2"/>
  <c r="K3209" i="2"/>
  <c r="K3208" i="2"/>
  <c r="K3207" i="2"/>
  <c r="K3206" i="2"/>
  <c r="K3205" i="2"/>
  <c r="K3204" i="2"/>
  <c r="K3203" i="2"/>
  <c r="K3202" i="2"/>
  <c r="K3201" i="2"/>
  <c r="K3200" i="2"/>
  <c r="K3199" i="2"/>
  <c r="K3198" i="2"/>
  <c r="K3197" i="2"/>
  <c r="K3196" i="2"/>
  <c r="K3195" i="2"/>
  <c r="K3194" i="2"/>
  <c r="K3193" i="2"/>
  <c r="K3192" i="2"/>
  <c r="K3191" i="2"/>
  <c r="K3190" i="2"/>
  <c r="K3189" i="2"/>
  <c r="K3188" i="2"/>
  <c r="K3187" i="2"/>
  <c r="K3186" i="2"/>
  <c r="K3185" i="2"/>
  <c r="K3184" i="2"/>
  <c r="K3183" i="2"/>
  <c r="K3182" i="2"/>
  <c r="K3181" i="2"/>
  <c r="K3180" i="2"/>
  <c r="K3179" i="2"/>
  <c r="K3178" i="2"/>
  <c r="K3177" i="2"/>
  <c r="K3176" i="2"/>
  <c r="K3175" i="2"/>
  <c r="K3174" i="2"/>
  <c r="K3173" i="2"/>
  <c r="K3172" i="2"/>
  <c r="K3171" i="2"/>
  <c r="K3170" i="2"/>
  <c r="K3169" i="2"/>
  <c r="K3168" i="2"/>
  <c r="K3167" i="2"/>
  <c r="K3166" i="2"/>
  <c r="K3165" i="2"/>
  <c r="K3164" i="2"/>
  <c r="K3163" i="2"/>
  <c r="K3162" i="2"/>
  <c r="K3161" i="2"/>
  <c r="K3160" i="2"/>
  <c r="K3159" i="2"/>
  <c r="K3158" i="2"/>
  <c r="K3157" i="2"/>
  <c r="K3156" i="2"/>
  <c r="K3155" i="2"/>
  <c r="K3154" i="2"/>
  <c r="K3153" i="2"/>
  <c r="K3152" i="2"/>
  <c r="K3151" i="2"/>
  <c r="K3150" i="2"/>
  <c r="K3149" i="2"/>
  <c r="K3148" i="2"/>
  <c r="K3147" i="2"/>
  <c r="K3146" i="2"/>
  <c r="K3145" i="2"/>
  <c r="K3144" i="2"/>
  <c r="K3143" i="2"/>
  <c r="K3142" i="2"/>
  <c r="K3141" i="2"/>
  <c r="K3140" i="2"/>
  <c r="K3139" i="2"/>
  <c r="K3138" i="2"/>
  <c r="K3137" i="2"/>
  <c r="K3136" i="2"/>
  <c r="K3135" i="2"/>
  <c r="K3134" i="2"/>
  <c r="K3133" i="2"/>
  <c r="K3132" i="2"/>
  <c r="K3131" i="2"/>
  <c r="K3130" i="2"/>
  <c r="K3129" i="2"/>
  <c r="K3128" i="2"/>
  <c r="K3127" i="2"/>
  <c r="K3126" i="2"/>
  <c r="K3125" i="2"/>
  <c r="K3124" i="2"/>
  <c r="K3123" i="2"/>
  <c r="K3122" i="2"/>
  <c r="K3121" i="2"/>
  <c r="K3120" i="2"/>
  <c r="K3119" i="2"/>
  <c r="K3118" i="2"/>
  <c r="K3117" i="2"/>
  <c r="K3116" i="2"/>
  <c r="K3115" i="2"/>
  <c r="K3114" i="2"/>
  <c r="K3113" i="2"/>
  <c r="K3112" i="2"/>
  <c r="K3111" i="2"/>
  <c r="K3110" i="2"/>
  <c r="K3109" i="2"/>
  <c r="K3108" i="2"/>
  <c r="K3107" i="2"/>
  <c r="K3106" i="2"/>
  <c r="K3105" i="2"/>
  <c r="K3104" i="2"/>
  <c r="K3103" i="2"/>
  <c r="K3102" i="2"/>
  <c r="K3101" i="2"/>
  <c r="K3100" i="2"/>
  <c r="K3099" i="2"/>
  <c r="K3098" i="2"/>
  <c r="K3097" i="2"/>
  <c r="K3096" i="2"/>
  <c r="K3095" i="2"/>
  <c r="K3094" i="2"/>
  <c r="K3093" i="2"/>
  <c r="K3092" i="2"/>
  <c r="K3091" i="2"/>
  <c r="K3090" i="2"/>
  <c r="K3089" i="2"/>
  <c r="K3088" i="2"/>
  <c r="K3087" i="2"/>
  <c r="K3086" i="2"/>
  <c r="K3085" i="2"/>
  <c r="K3084" i="2"/>
  <c r="K3083" i="2"/>
  <c r="K3082" i="2"/>
  <c r="K3081" i="2"/>
  <c r="K3080" i="2"/>
  <c r="K3079" i="2"/>
  <c r="K3078" i="2"/>
  <c r="K3077" i="2"/>
  <c r="K3076" i="2"/>
  <c r="K3075" i="2"/>
  <c r="K3074" i="2"/>
  <c r="K3073" i="2"/>
  <c r="K3072" i="2"/>
  <c r="K3071" i="2"/>
  <c r="K3070" i="2"/>
  <c r="K3069" i="2"/>
  <c r="K3068" i="2"/>
  <c r="K3067" i="2"/>
  <c r="K3066" i="2"/>
  <c r="K3065" i="2"/>
  <c r="K3064" i="2"/>
  <c r="K3063" i="2"/>
  <c r="K3062" i="2"/>
  <c r="K3061" i="2"/>
  <c r="K3060" i="2"/>
  <c r="K3059" i="2"/>
  <c r="K3058" i="2"/>
  <c r="K3057" i="2"/>
  <c r="K3056" i="2"/>
  <c r="K3055" i="2"/>
  <c r="K3054" i="2"/>
  <c r="K3053" i="2"/>
  <c r="K3052" i="2"/>
  <c r="K3051" i="2"/>
  <c r="K3050" i="2"/>
  <c r="K3049" i="2"/>
  <c r="K3048" i="2"/>
  <c r="K3047" i="2"/>
  <c r="K3046" i="2"/>
  <c r="K3045" i="2"/>
  <c r="K3044" i="2"/>
  <c r="K3043" i="2"/>
  <c r="K3042" i="2"/>
  <c r="K3041" i="2"/>
  <c r="K3040" i="2"/>
  <c r="K3039" i="2"/>
  <c r="K3038" i="2"/>
  <c r="K3037" i="2"/>
  <c r="K3036" i="2"/>
  <c r="K3035" i="2"/>
  <c r="K3034" i="2"/>
  <c r="K3033" i="2"/>
  <c r="K3032" i="2"/>
  <c r="K3031" i="2"/>
  <c r="K3030" i="2"/>
  <c r="K3029" i="2"/>
  <c r="K3028" i="2"/>
  <c r="K3027" i="2"/>
  <c r="K3026" i="2"/>
  <c r="K3025" i="2"/>
  <c r="K3024" i="2"/>
  <c r="K3023" i="2"/>
  <c r="K3022" i="2"/>
  <c r="K3021" i="2"/>
  <c r="K3020" i="2"/>
  <c r="K3019" i="2"/>
  <c r="K3018" i="2"/>
  <c r="K3017" i="2"/>
  <c r="K3016" i="2"/>
  <c r="K3015" i="2"/>
  <c r="K3014" i="2"/>
  <c r="K3013" i="2"/>
  <c r="K3012" i="2"/>
  <c r="K3011" i="2"/>
  <c r="K3010" i="2"/>
  <c r="K3009" i="2"/>
  <c r="K3008" i="2"/>
  <c r="K3007" i="2"/>
  <c r="K3006" i="2"/>
  <c r="K3005" i="2"/>
  <c r="K3004" i="2"/>
  <c r="K3003" i="2"/>
  <c r="K3002" i="2"/>
  <c r="K3001" i="2"/>
  <c r="K3000" i="2"/>
  <c r="K2999" i="2"/>
  <c r="K2998" i="2"/>
  <c r="K2997" i="2"/>
  <c r="K2996" i="2"/>
  <c r="K2995" i="2"/>
  <c r="K2994" i="2"/>
  <c r="K2993" i="2"/>
  <c r="K2992" i="2"/>
  <c r="K2991" i="2"/>
  <c r="K2990" i="2"/>
  <c r="K2989" i="2"/>
  <c r="K2988" i="2"/>
  <c r="K2987" i="2"/>
  <c r="K2986" i="2"/>
  <c r="K2985" i="2"/>
  <c r="K2984" i="2"/>
  <c r="K2983" i="2"/>
  <c r="K2982" i="2"/>
  <c r="K2981" i="2"/>
  <c r="K2980" i="2"/>
  <c r="K2979" i="2"/>
  <c r="K2978" i="2"/>
  <c r="K2977" i="2"/>
  <c r="K2976" i="2"/>
  <c r="K2975" i="2"/>
  <c r="K2974" i="2"/>
  <c r="K2973" i="2"/>
  <c r="K2972" i="2"/>
  <c r="K2971" i="2"/>
  <c r="K2970" i="2"/>
  <c r="K2969" i="2"/>
  <c r="K2968" i="2"/>
  <c r="K2967" i="2"/>
  <c r="K2966" i="2"/>
  <c r="K2965" i="2"/>
  <c r="K2964" i="2"/>
  <c r="K2963" i="2"/>
  <c r="K2962" i="2"/>
  <c r="K2961" i="2"/>
  <c r="K2960" i="2"/>
  <c r="K2959" i="2"/>
  <c r="K2958" i="2"/>
  <c r="K2957" i="2"/>
  <c r="K2956" i="2"/>
  <c r="K2955" i="2"/>
  <c r="K2954" i="2"/>
  <c r="K2953" i="2"/>
  <c r="K2952" i="2"/>
  <c r="K2951" i="2"/>
  <c r="K2950" i="2"/>
  <c r="K2949" i="2"/>
  <c r="K2948" i="2"/>
  <c r="K2947" i="2"/>
  <c r="K2946" i="2"/>
  <c r="K2945" i="2"/>
  <c r="K2944" i="2"/>
  <c r="K2943" i="2"/>
  <c r="K2942" i="2"/>
  <c r="K2941" i="2"/>
  <c r="K2940" i="2"/>
  <c r="K2939" i="2"/>
  <c r="K2938" i="2"/>
  <c r="K2937" i="2"/>
  <c r="K2936" i="2"/>
  <c r="K2935" i="2"/>
  <c r="K2934" i="2"/>
  <c r="K2933" i="2"/>
  <c r="K2932" i="2"/>
  <c r="K2931" i="2"/>
  <c r="K2930" i="2"/>
  <c r="K2929" i="2"/>
  <c r="K2928" i="2"/>
  <c r="K2927" i="2"/>
  <c r="K2926" i="2"/>
  <c r="K2925" i="2"/>
  <c r="K2924" i="2"/>
  <c r="K2923" i="2"/>
  <c r="K2922" i="2"/>
  <c r="K2921" i="2"/>
  <c r="K2920" i="2"/>
  <c r="K2919" i="2"/>
  <c r="K2918" i="2"/>
  <c r="K2917" i="2"/>
  <c r="K2916" i="2"/>
  <c r="K2915" i="2"/>
  <c r="K2914" i="2"/>
  <c r="K2913" i="2"/>
  <c r="K2912" i="2"/>
  <c r="K2911" i="2"/>
  <c r="K2910" i="2"/>
  <c r="K2909" i="2"/>
  <c r="K2908" i="2"/>
  <c r="K2907" i="2"/>
  <c r="K2906" i="2"/>
  <c r="K2905" i="2"/>
  <c r="K2904" i="2"/>
  <c r="K2903" i="2"/>
  <c r="K2902" i="2"/>
  <c r="K2901" i="2"/>
  <c r="K2900" i="2"/>
  <c r="K2899" i="2"/>
  <c r="K2898" i="2"/>
  <c r="K2897" i="2"/>
  <c r="K2896" i="2"/>
  <c r="K2895" i="2"/>
  <c r="K2894" i="2"/>
  <c r="K2893" i="2"/>
  <c r="K2892" i="2"/>
  <c r="K2891" i="2"/>
  <c r="K2890" i="2"/>
  <c r="K2889" i="2"/>
  <c r="K2888" i="2"/>
  <c r="K2887" i="2"/>
  <c r="K2886" i="2"/>
  <c r="K2885" i="2"/>
  <c r="K2884" i="2"/>
  <c r="K2883" i="2"/>
  <c r="K2882" i="2"/>
  <c r="K2881" i="2"/>
  <c r="K2880" i="2"/>
  <c r="K2879" i="2"/>
  <c r="K2878" i="2"/>
  <c r="K2877" i="2"/>
  <c r="K2876" i="2"/>
  <c r="K2875" i="2"/>
  <c r="K2874" i="2"/>
  <c r="K2873" i="2"/>
  <c r="K2872" i="2"/>
  <c r="K2871" i="2"/>
  <c r="K2870" i="2"/>
  <c r="K2869" i="2"/>
  <c r="K2868" i="2"/>
  <c r="K2867" i="2"/>
  <c r="K2866" i="2"/>
  <c r="K2865" i="2"/>
  <c r="K2864" i="2"/>
  <c r="K2863" i="2"/>
  <c r="K2862" i="2"/>
  <c r="K2861" i="2"/>
  <c r="K2860" i="2"/>
  <c r="K2859" i="2"/>
  <c r="K2858" i="2"/>
  <c r="K2857" i="2"/>
  <c r="K2856" i="2"/>
  <c r="K2855" i="2"/>
  <c r="K2854" i="2"/>
  <c r="K2853" i="2"/>
  <c r="K2852" i="2"/>
  <c r="K2851" i="2"/>
  <c r="K2850" i="2"/>
  <c r="K2849" i="2"/>
  <c r="K2848" i="2"/>
  <c r="K2847" i="2"/>
  <c r="K2846" i="2"/>
  <c r="K2845" i="2"/>
  <c r="K2844" i="2"/>
  <c r="K2843" i="2"/>
  <c r="K2842" i="2"/>
  <c r="K2841" i="2"/>
  <c r="K2840" i="2"/>
  <c r="K2839" i="2"/>
  <c r="K2838" i="2"/>
  <c r="K2837" i="2"/>
  <c r="K2836" i="2"/>
  <c r="K2835" i="2"/>
  <c r="K2834" i="2"/>
  <c r="K2833" i="2"/>
  <c r="K2832" i="2"/>
  <c r="K2831" i="2"/>
  <c r="K2830" i="2"/>
  <c r="K2829" i="2"/>
  <c r="K2828" i="2"/>
  <c r="K2827" i="2"/>
  <c r="K2826" i="2"/>
  <c r="K2825" i="2"/>
  <c r="K2824" i="2"/>
  <c r="K2823" i="2"/>
  <c r="K2822" i="2"/>
  <c r="K2821" i="2"/>
  <c r="K2820" i="2"/>
  <c r="K2819" i="2"/>
  <c r="K2818" i="2"/>
  <c r="K2817" i="2"/>
  <c r="K2816" i="2"/>
  <c r="K2815" i="2"/>
  <c r="K2814" i="2"/>
  <c r="K2813" i="2"/>
  <c r="K2812" i="2"/>
  <c r="K2811" i="2"/>
  <c r="K2810" i="2"/>
  <c r="K2809" i="2"/>
  <c r="K2808" i="2"/>
  <c r="K2807" i="2"/>
  <c r="K2806" i="2"/>
  <c r="K2805" i="2"/>
  <c r="K2804" i="2"/>
  <c r="K2803" i="2"/>
  <c r="K2802" i="2"/>
  <c r="K2801" i="2"/>
  <c r="K2800" i="2"/>
  <c r="K2799" i="2"/>
  <c r="K2798" i="2"/>
  <c r="K2797" i="2"/>
  <c r="K2796" i="2"/>
  <c r="K2795" i="2"/>
  <c r="K2794" i="2"/>
  <c r="K2793" i="2"/>
  <c r="K2792" i="2"/>
  <c r="K2791" i="2"/>
  <c r="K2790" i="2"/>
  <c r="K2789" i="2"/>
  <c r="K2788" i="2"/>
  <c r="K2787" i="2"/>
  <c r="K2786" i="2"/>
  <c r="K2785" i="2"/>
  <c r="K2784" i="2"/>
  <c r="K2783" i="2"/>
  <c r="K2782" i="2"/>
  <c r="K2781" i="2"/>
  <c r="K2780" i="2"/>
  <c r="K2779" i="2"/>
  <c r="K2778" i="2"/>
  <c r="K2777" i="2"/>
  <c r="K2776" i="2"/>
  <c r="K2775" i="2"/>
  <c r="K2774" i="2"/>
  <c r="K2773" i="2"/>
  <c r="K2772" i="2"/>
  <c r="K2771" i="2"/>
  <c r="K2770" i="2"/>
  <c r="K2769" i="2"/>
  <c r="K2768" i="2"/>
  <c r="K2767" i="2"/>
  <c r="K2766" i="2"/>
  <c r="K2765" i="2"/>
  <c r="K2764" i="2"/>
  <c r="K2763" i="2"/>
  <c r="K2762" i="2"/>
  <c r="K2761" i="2"/>
  <c r="K2760" i="2"/>
  <c r="K2759" i="2"/>
  <c r="K2758" i="2"/>
  <c r="K2757" i="2"/>
  <c r="K2756" i="2"/>
  <c r="K2755" i="2"/>
  <c r="K2754" i="2"/>
  <c r="K2753" i="2"/>
  <c r="K2752" i="2"/>
  <c r="K2751" i="2"/>
  <c r="K2750" i="2"/>
  <c r="K2749" i="2"/>
  <c r="K2748" i="2"/>
  <c r="K2747" i="2"/>
  <c r="K2746" i="2"/>
  <c r="K2745" i="2"/>
  <c r="K2744" i="2"/>
  <c r="K2743" i="2"/>
  <c r="K2742" i="2"/>
  <c r="K2741" i="2"/>
  <c r="K2740" i="2"/>
  <c r="K2739" i="2"/>
  <c r="K2738" i="2"/>
  <c r="K2737" i="2"/>
  <c r="K2736" i="2"/>
  <c r="K2735" i="2"/>
  <c r="K2734" i="2"/>
  <c r="K2733" i="2"/>
  <c r="K2732" i="2"/>
  <c r="K2731" i="2"/>
  <c r="K2730" i="2"/>
  <c r="K2729" i="2"/>
  <c r="K2728" i="2"/>
  <c r="K2727" i="2"/>
  <c r="K2726" i="2"/>
  <c r="K2725" i="2"/>
  <c r="K2724" i="2"/>
  <c r="K2723" i="2"/>
  <c r="K2722" i="2"/>
  <c r="K2721" i="2"/>
  <c r="K2720" i="2"/>
  <c r="K2719" i="2"/>
  <c r="K2718" i="2"/>
  <c r="K2717" i="2"/>
  <c r="K2716" i="2"/>
  <c r="K2715" i="2"/>
  <c r="K2714" i="2"/>
  <c r="K2713" i="2"/>
  <c r="K2712" i="2"/>
  <c r="K2711" i="2"/>
  <c r="K2710" i="2"/>
  <c r="K2709" i="2"/>
  <c r="K2708" i="2"/>
  <c r="K2707" i="2"/>
  <c r="K2706" i="2"/>
  <c r="K2705" i="2"/>
  <c r="K2704" i="2"/>
  <c r="K2703" i="2"/>
  <c r="K2702" i="2"/>
  <c r="K2701" i="2"/>
  <c r="K2700" i="2"/>
  <c r="K2699" i="2"/>
  <c r="K2698" i="2"/>
  <c r="K2697" i="2"/>
  <c r="K2696" i="2"/>
  <c r="K2695" i="2"/>
  <c r="K2694" i="2"/>
  <c r="K2693" i="2"/>
  <c r="K2692" i="2"/>
  <c r="K2691" i="2"/>
  <c r="K2690" i="2"/>
  <c r="K2689" i="2"/>
  <c r="K2688" i="2"/>
  <c r="K2687" i="2"/>
  <c r="K2686" i="2"/>
  <c r="K2685" i="2"/>
  <c r="K2684" i="2"/>
  <c r="K2683" i="2"/>
  <c r="K2682" i="2"/>
  <c r="K2681" i="2"/>
  <c r="K2680" i="2"/>
  <c r="K2679" i="2"/>
  <c r="K2678" i="2"/>
  <c r="K2677" i="2"/>
  <c r="K2676" i="2"/>
  <c r="K2675" i="2"/>
  <c r="K2674" i="2"/>
  <c r="K2673" i="2"/>
  <c r="K2672" i="2"/>
  <c r="K2671" i="2"/>
  <c r="K2670" i="2"/>
  <c r="K2669" i="2"/>
  <c r="K2668" i="2"/>
  <c r="K2667" i="2"/>
  <c r="K2666" i="2"/>
  <c r="K2665" i="2"/>
  <c r="K2664" i="2"/>
  <c r="K2663" i="2"/>
  <c r="K2662" i="2"/>
  <c r="K2661" i="2"/>
  <c r="K2660" i="2"/>
  <c r="K2659" i="2"/>
  <c r="K2658" i="2"/>
  <c r="K2657" i="2"/>
  <c r="K2656" i="2"/>
  <c r="K2655" i="2"/>
  <c r="K2654" i="2"/>
  <c r="K2653" i="2"/>
  <c r="K2652" i="2"/>
  <c r="K2651" i="2"/>
  <c r="K2650" i="2"/>
  <c r="K2649" i="2"/>
  <c r="K2648" i="2"/>
  <c r="K2647" i="2"/>
  <c r="K2646" i="2"/>
  <c r="K2645" i="2"/>
  <c r="K2644" i="2"/>
  <c r="K2643" i="2"/>
  <c r="K2642" i="2"/>
  <c r="K2641" i="2"/>
  <c r="K2640" i="2"/>
  <c r="K2639" i="2"/>
  <c r="K2638" i="2"/>
  <c r="K2637" i="2"/>
  <c r="K2636" i="2"/>
  <c r="K2635" i="2"/>
  <c r="K2634" i="2"/>
  <c r="K2633" i="2"/>
  <c r="K2632" i="2"/>
  <c r="K2631" i="2"/>
  <c r="K2630" i="2"/>
  <c r="K2629" i="2"/>
  <c r="K2628" i="2"/>
  <c r="K2627" i="2"/>
  <c r="K2626" i="2"/>
  <c r="K2625" i="2"/>
  <c r="K2624" i="2"/>
  <c r="K2623" i="2"/>
  <c r="K2622" i="2"/>
  <c r="K2621" i="2"/>
  <c r="K2620" i="2"/>
  <c r="K2619" i="2"/>
  <c r="K2618" i="2"/>
  <c r="K2617" i="2"/>
  <c r="K2616" i="2"/>
  <c r="K2615" i="2"/>
  <c r="K2614" i="2"/>
  <c r="K2613" i="2"/>
  <c r="K2612" i="2"/>
  <c r="K2611" i="2"/>
  <c r="K2610" i="2"/>
  <c r="K2609" i="2"/>
  <c r="K2608" i="2"/>
  <c r="K2607" i="2"/>
  <c r="K2606" i="2"/>
  <c r="K2605" i="2"/>
  <c r="K2604" i="2"/>
  <c r="K2603" i="2"/>
  <c r="K2602" i="2"/>
  <c r="K2601" i="2"/>
  <c r="K2600" i="2"/>
  <c r="K2599" i="2"/>
  <c r="K2598" i="2"/>
  <c r="K2597" i="2"/>
  <c r="K2596" i="2"/>
  <c r="K2595" i="2"/>
  <c r="K2594" i="2"/>
  <c r="K2593" i="2"/>
  <c r="K2592" i="2"/>
  <c r="K2591" i="2"/>
  <c r="K2590" i="2"/>
  <c r="K2589" i="2"/>
  <c r="K2588" i="2"/>
  <c r="K2587" i="2"/>
  <c r="K2586" i="2"/>
  <c r="K2585" i="2"/>
  <c r="K2584" i="2"/>
  <c r="K2583" i="2"/>
  <c r="K2582" i="2"/>
  <c r="K2581" i="2"/>
  <c r="K2580" i="2"/>
  <c r="K2579" i="2"/>
  <c r="K2578" i="2"/>
  <c r="K2577" i="2"/>
  <c r="K2576" i="2"/>
  <c r="K2575" i="2"/>
  <c r="K2574" i="2"/>
  <c r="K2573" i="2"/>
  <c r="K2572" i="2"/>
  <c r="K2571" i="2"/>
  <c r="K2570" i="2"/>
  <c r="K2569" i="2"/>
  <c r="K2568" i="2"/>
  <c r="K2567" i="2"/>
  <c r="K2566" i="2"/>
  <c r="K2565" i="2"/>
  <c r="K2564" i="2"/>
  <c r="K2563" i="2"/>
  <c r="K2562" i="2"/>
  <c r="K2561" i="2"/>
  <c r="K2560" i="2"/>
  <c r="K2559" i="2"/>
  <c r="K2558" i="2"/>
  <c r="K2557" i="2"/>
  <c r="K2556" i="2"/>
  <c r="K2555" i="2"/>
  <c r="K2554" i="2"/>
  <c r="K2553" i="2"/>
  <c r="K2552" i="2"/>
  <c r="K2551" i="2"/>
  <c r="K2550" i="2"/>
  <c r="K2549" i="2"/>
  <c r="K2548" i="2"/>
  <c r="K2547" i="2"/>
  <c r="K2546" i="2"/>
  <c r="K2545" i="2"/>
  <c r="K2544" i="2"/>
  <c r="K2543" i="2"/>
  <c r="K2542" i="2"/>
  <c r="K2541" i="2"/>
  <c r="K2540" i="2"/>
  <c r="K2539" i="2"/>
  <c r="K2538" i="2"/>
  <c r="K2537" i="2"/>
  <c r="K2536" i="2"/>
  <c r="K2535" i="2"/>
  <c r="K2534" i="2"/>
  <c r="K2533" i="2"/>
  <c r="K2532" i="2"/>
  <c r="K2531" i="2"/>
  <c r="K2530" i="2"/>
  <c r="K2529" i="2"/>
  <c r="K2528" i="2"/>
  <c r="K2527" i="2"/>
  <c r="K2526" i="2"/>
  <c r="K2525" i="2"/>
  <c r="K2524" i="2"/>
  <c r="K2523" i="2"/>
  <c r="K2522" i="2"/>
  <c r="K2521" i="2"/>
  <c r="K2520" i="2"/>
  <c r="K2519" i="2"/>
  <c r="K2518" i="2"/>
  <c r="K2517" i="2"/>
  <c r="K2516" i="2"/>
  <c r="K2515" i="2"/>
  <c r="K2514" i="2"/>
  <c r="K2513" i="2"/>
  <c r="K2512" i="2"/>
  <c r="K2511" i="2"/>
  <c r="K2510" i="2"/>
  <c r="K2509" i="2"/>
  <c r="K2508" i="2"/>
  <c r="K2507" i="2"/>
  <c r="K2506" i="2"/>
  <c r="K2505" i="2"/>
  <c r="K2504" i="2"/>
  <c r="K2503" i="2"/>
  <c r="K2502" i="2"/>
  <c r="K2501" i="2"/>
  <c r="K2500" i="2"/>
  <c r="K2499" i="2"/>
  <c r="K2498" i="2"/>
  <c r="K2497" i="2"/>
  <c r="K2496" i="2"/>
  <c r="K2495" i="2"/>
  <c r="K2494" i="2"/>
  <c r="K2493" i="2"/>
  <c r="K2492" i="2"/>
  <c r="K2491" i="2"/>
  <c r="K2490" i="2"/>
  <c r="K2489" i="2"/>
  <c r="K2488" i="2"/>
  <c r="K2487" i="2"/>
  <c r="K2486" i="2"/>
  <c r="K2485" i="2"/>
  <c r="K2484" i="2"/>
  <c r="K2483" i="2"/>
  <c r="K2482" i="2"/>
  <c r="K2481" i="2"/>
  <c r="K2480" i="2"/>
  <c r="K2479" i="2"/>
  <c r="K2478" i="2"/>
  <c r="K2477" i="2"/>
  <c r="K2476" i="2"/>
  <c r="K2475" i="2"/>
  <c r="K2474" i="2"/>
  <c r="K2473" i="2"/>
  <c r="K2472" i="2"/>
  <c r="K2471" i="2"/>
  <c r="K2470" i="2"/>
  <c r="K2469" i="2"/>
  <c r="K2468" i="2"/>
  <c r="K2467" i="2"/>
  <c r="K2466" i="2"/>
  <c r="K2465" i="2"/>
  <c r="K2464" i="2"/>
  <c r="K2463" i="2"/>
  <c r="K2462" i="2"/>
  <c r="K2461" i="2"/>
  <c r="K2460" i="2"/>
  <c r="K2459" i="2"/>
  <c r="K2458" i="2"/>
  <c r="K2457" i="2"/>
  <c r="K2456" i="2"/>
  <c r="K2455" i="2"/>
  <c r="K2454" i="2"/>
  <c r="K2453" i="2"/>
  <c r="K2452" i="2"/>
  <c r="K2451" i="2"/>
  <c r="K2450" i="2"/>
  <c r="K2449" i="2"/>
  <c r="K2448" i="2"/>
  <c r="K2447" i="2"/>
  <c r="K2446" i="2"/>
  <c r="K2445" i="2"/>
  <c r="K2444" i="2"/>
  <c r="K2443" i="2"/>
  <c r="K2442" i="2"/>
  <c r="K2441" i="2"/>
  <c r="K2440" i="2"/>
  <c r="K2439" i="2"/>
  <c r="K2438" i="2"/>
  <c r="K2437" i="2"/>
  <c r="K2436" i="2"/>
  <c r="K2435" i="2"/>
  <c r="K2434" i="2"/>
  <c r="K2433" i="2"/>
  <c r="K2432" i="2"/>
  <c r="K2431" i="2"/>
  <c r="K2430" i="2"/>
  <c r="K2429" i="2"/>
  <c r="K2428" i="2"/>
  <c r="K2427" i="2"/>
  <c r="K2426" i="2"/>
  <c r="K2425" i="2"/>
  <c r="K2424" i="2"/>
  <c r="K2423" i="2"/>
  <c r="K2422" i="2"/>
  <c r="K2421" i="2"/>
  <c r="K2420" i="2"/>
  <c r="K2419" i="2"/>
  <c r="K2418" i="2"/>
  <c r="K2417" i="2"/>
  <c r="K2416" i="2"/>
  <c r="K2415" i="2"/>
  <c r="K2414" i="2"/>
  <c r="K2413" i="2"/>
  <c r="K2412" i="2"/>
  <c r="K2411" i="2"/>
  <c r="K2410" i="2"/>
  <c r="K2409" i="2"/>
  <c r="K2408" i="2"/>
  <c r="K2407" i="2"/>
  <c r="K2406" i="2"/>
  <c r="K2405" i="2"/>
  <c r="K2404" i="2"/>
  <c r="K2403" i="2"/>
  <c r="K2402" i="2"/>
  <c r="K2401" i="2"/>
  <c r="K2400" i="2"/>
  <c r="K2399" i="2"/>
  <c r="K2398" i="2"/>
  <c r="K2397" i="2"/>
  <c r="K2396" i="2"/>
  <c r="K2395" i="2"/>
  <c r="K2394" i="2"/>
  <c r="K2393" i="2"/>
  <c r="K2392" i="2"/>
  <c r="K2391" i="2"/>
  <c r="K2390" i="2"/>
  <c r="K2389" i="2"/>
  <c r="K2388" i="2"/>
  <c r="K2387" i="2"/>
  <c r="K2386" i="2"/>
  <c r="K2385" i="2"/>
  <c r="K2384" i="2"/>
  <c r="K2383" i="2"/>
  <c r="K2382" i="2"/>
  <c r="K2381" i="2"/>
  <c r="K2380" i="2"/>
  <c r="K2379" i="2"/>
  <c r="K2378" i="2"/>
  <c r="K2377" i="2"/>
  <c r="K2376" i="2"/>
  <c r="K2375" i="2"/>
  <c r="K2374" i="2"/>
  <c r="K2373" i="2"/>
  <c r="K2372" i="2"/>
  <c r="K2371" i="2"/>
  <c r="K2370" i="2"/>
  <c r="K2369" i="2"/>
  <c r="K2368" i="2"/>
  <c r="K2367" i="2"/>
  <c r="K2366" i="2"/>
  <c r="K2365" i="2"/>
  <c r="K2364" i="2"/>
  <c r="K2363" i="2"/>
  <c r="K2362" i="2"/>
  <c r="K2361" i="2"/>
  <c r="K2360" i="2"/>
  <c r="K2359" i="2"/>
  <c r="K2358" i="2"/>
  <c r="K2357" i="2"/>
  <c r="K2356" i="2"/>
  <c r="K2355" i="2"/>
  <c r="K2354" i="2"/>
  <c r="K2353" i="2"/>
  <c r="K2352" i="2"/>
  <c r="K2351" i="2"/>
  <c r="K2350" i="2"/>
  <c r="K2349" i="2"/>
  <c r="K2348" i="2"/>
  <c r="K2347" i="2"/>
  <c r="K2346" i="2"/>
  <c r="K2345" i="2"/>
  <c r="K2344" i="2"/>
  <c r="K2343" i="2"/>
  <c r="K2342" i="2"/>
  <c r="K2341" i="2"/>
  <c r="K2340" i="2"/>
  <c r="K2339" i="2"/>
  <c r="K2338" i="2"/>
  <c r="K2337" i="2"/>
  <c r="K2336" i="2"/>
  <c r="K2335" i="2"/>
  <c r="K2334" i="2"/>
  <c r="K2333" i="2"/>
  <c r="K2332" i="2"/>
  <c r="K2331" i="2"/>
  <c r="K2330" i="2"/>
  <c r="K2329" i="2"/>
  <c r="K2328" i="2"/>
  <c r="K2327" i="2"/>
  <c r="K2326" i="2"/>
  <c r="K2325" i="2"/>
  <c r="K2324" i="2"/>
  <c r="K2323" i="2"/>
  <c r="K2322" i="2"/>
  <c r="K2321" i="2"/>
  <c r="K2320" i="2"/>
  <c r="K2319" i="2"/>
  <c r="K2318" i="2"/>
  <c r="K2317" i="2"/>
  <c r="K2316" i="2"/>
  <c r="K2315" i="2"/>
  <c r="K2314" i="2"/>
  <c r="K2313" i="2"/>
  <c r="K2312" i="2"/>
  <c r="K2311" i="2"/>
  <c r="K2310" i="2"/>
  <c r="K2309" i="2"/>
  <c r="K2308" i="2"/>
  <c r="K2307" i="2"/>
  <c r="K2306" i="2"/>
  <c r="K2305" i="2"/>
  <c r="K2304" i="2"/>
  <c r="K2303" i="2"/>
  <c r="K2302" i="2"/>
  <c r="K2301" i="2"/>
  <c r="K2300" i="2"/>
  <c r="K2299" i="2"/>
  <c r="K2298" i="2"/>
  <c r="K2297" i="2"/>
  <c r="K2296" i="2"/>
  <c r="K2295" i="2"/>
  <c r="K2294" i="2"/>
  <c r="K2293" i="2"/>
  <c r="K2292" i="2"/>
  <c r="K2291" i="2"/>
  <c r="K2290" i="2"/>
  <c r="K2289" i="2"/>
  <c r="K2288" i="2"/>
  <c r="K2287" i="2"/>
  <c r="K2286" i="2"/>
  <c r="K2285" i="2"/>
  <c r="K2284" i="2"/>
  <c r="K2283" i="2"/>
  <c r="K2282" i="2"/>
  <c r="K2281" i="2"/>
  <c r="K2280" i="2"/>
  <c r="K2279" i="2"/>
  <c r="K2278" i="2"/>
  <c r="K2277" i="2"/>
  <c r="K2276" i="2"/>
  <c r="K2275" i="2"/>
  <c r="K2274" i="2"/>
  <c r="K2273" i="2"/>
  <c r="K2272" i="2"/>
  <c r="K2271" i="2"/>
  <c r="K2270" i="2"/>
  <c r="K2269" i="2"/>
  <c r="K2268" i="2"/>
  <c r="K2267" i="2"/>
  <c r="K2266" i="2"/>
  <c r="K2265" i="2"/>
  <c r="K2264" i="2"/>
  <c r="K2263" i="2"/>
  <c r="K2262" i="2"/>
  <c r="K2261" i="2"/>
  <c r="K2260" i="2"/>
  <c r="K2259" i="2"/>
  <c r="K2258" i="2"/>
  <c r="K2257" i="2"/>
  <c r="K2256" i="2"/>
  <c r="K2255" i="2"/>
  <c r="K2254" i="2"/>
  <c r="K2253" i="2"/>
  <c r="K2252" i="2"/>
  <c r="K2251" i="2"/>
  <c r="K2250" i="2"/>
  <c r="K2249" i="2"/>
  <c r="K2248" i="2"/>
  <c r="K2247" i="2"/>
  <c r="K2246" i="2"/>
  <c r="K2245" i="2"/>
  <c r="K2244" i="2"/>
  <c r="K2243" i="2"/>
  <c r="K2242" i="2"/>
  <c r="K2241" i="2"/>
  <c r="K2240" i="2"/>
  <c r="K2239" i="2"/>
  <c r="K2238" i="2"/>
  <c r="K2237" i="2"/>
  <c r="K2236" i="2"/>
  <c r="K2235" i="2"/>
  <c r="K2234" i="2"/>
  <c r="K2233" i="2"/>
  <c r="K2232" i="2"/>
  <c r="K2231" i="2"/>
  <c r="K2230" i="2"/>
  <c r="K2229" i="2"/>
  <c r="K2228" i="2"/>
  <c r="K2227" i="2"/>
  <c r="K2226" i="2"/>
  <c r="K2225" i="2"/>
  <c r="K2224" i="2"/>
  <c r="K2223" i="2"/>
  <c r="K2222" i="2"/>
  <c r="K2221" i="2"/>
  <c r="K2220" i="2"/>
  <c r="K2219" i="2"/>
  <c r="K2218" i="2"/>
  <c r="K2217" i="2"/>
  <c r="K2216" i="2"/>
  <c r="K2215" i="2"/>
  <c r="K2214" i="2"/>
  <c r="K2213" i="2"/>
  <c r="K2212" i="2"/>
  <c r="K2211" i="2"/>
  <c r="K2210" i="2"/>
  <c r="K2209" i="2"/>
  <c r="K2208" i="2"/>
  <c r="K2207" i="2"/>
  <c r="K2206" i="2"/>
  <c r="K2205" i="2"/>
  <c r="K2204" i="2"/>
  <c r="K2203" i="2"/>
  <c r="K2202" i="2"/>
  <c r="K2201" i="2"/>
  <c r="K2200" i="2"/>
  <c r="K2199" i="2"/>
  <c r="K2198" i="2"/>
  <c r="K2197" i="2"/>
  <c r="K2196" i="2"/>
  <c r="K2195" i="2"/>
  <c r="K2194" i="2"/>
  <c r="K2193" i="2"/>
  <c r="K2192" i="2"/>
  <c r="K2191" i="2"/>
  <c r="K2190" i="2"/>
  <c r="K2189" i="2"/>
  <c r="K2188" i="2"/>
  <c r="K2187" i="2"/>
  <c r="K2186" i="2"/>
  <c r="K2185" i="2"/>
  <c r="K2184" i="2"/>
  <c r="K2183" i="2"/>
  <c r="K2182" i="2"/>
  <c r="K2181" i="2"/>
  <c r="K2180" i="2"/>
  <c r="K2179" i="2"/>
  <c r="K2178" i="2"/>
  <c r="K2177" i="2"/>
  <c r="K2176" i="2"/>
  <c r="K2175" i="2"/>
  <c r="K2174" i="2"/>
  <c r="K2173" i="2"/>
  <c r="K2172" i="2"/>
  <c r="K2171" i="2"/>
  <c r="K2170" i="2"/>
  <c r="K2169" i="2"/>
  <c r="K2168" i="2"/>
  <c r="K2167" i="2"/>
  <c r="K2166" i="2"/>
  <c r="K2165" i="2"/>
  <c r="K2164" i="2"/>
  <c r="K2163" i="2"/>
  <c r="K2162" i="2"/>
  <c r="K2161" i="2"/>
  <c r="K2160" i="2"/>
  <c r="K2159" i="2"/>
  <c r="K2158" i="2"/>
  <c r="K2157" i="2"/>
  <c r="K2156" i="2"/>
  <c r="K2155" i="2"/>
  <c r="K2154" i="2"/>
  <c r="K2153" i="2"/>
  <c r="K2152" i="2"/>
  <c r="K2151" i="2"/>
  <c r="K2150" i="2"/>
  <c r="K2149" i="2"/>
  <c r="K2148" i="2"/>
  <c r="K2147" i="2"/>
  <c r="K2146" i="2"/>
  <c r="K2145" i="2"/>
  <c r="K2144" i="2"/>
  <c r="K2143" i="2"/>
  <c r="K2142" i="2"/>
  <c r="K2141" i="2"/>
  <c r="K2140" i="2"/>
  <c r="K2139" i="2"/>
  <c r="K2138" i="2"/>
  <c r="K2137" i="2"/>
  <c r="K2136" i="2"/>
  <c r="K2135" i="2"/>
  <c r="K2134" i="2"/>
  <c r="K2133" i="2"/>
  <c r="K2132" i="2"/>
  <c r="K2131" i="2"/>
  <c r="K2130" i="2"/>
  <c r="K2129" i="2"/>
  <c r="K2128" i="2"/>
  <c r="K2127" i="2"/>
  <c r="K2126" i="2"/>
  <c r="K2125" i="2"/>
  <c r="K2124" i="2"/>
  <c r="K2123" i="2"/>
  <c r="K2122" i="2"/>
  <c r="K2121" i="2"/>
  <c r="K2120" i="2"/>
  <c r="K2119" i="2"/>
  <c r="K2118" i="2"/>
  <c r="K2117" i="2"/>
  <c r="K2116" i="2"/>
  <c r="K2115" i="2"/>
  <c r="K2114" i="2"/>
  <c r="K2113" i="2"/>
  <c r="K2112" i="2"/>
  <c r="K2111" i="2"/>
  <c r="K2110" i="2"/>
  <c r="K2109" i="2"/>
  <c r="K2108" i="2"/>
  <c r="K2107" i="2"/>
  <c r="K2106" i="2"/>
  <c r="K2105" i="2"/>
  <c r="K2104" i="2"/>
  <c r="K2103" i="2"/>
  <c r="K2102" i="2"/>
  <c r="K2101" i="2"/>
  <c r="K2100" i="2"/>
  <c r="K2099" i="2"/>
  <c r="K2098" i="2"/>
  <c r="K2097" i="2"/>
  <c r="K2096" i="2"/>
  <c r="K2095" i="2"/>
  <c r="K2094" i="2"/>
  <c r="K2093" i="2"/>
  <c r="K2092" i="2"/>
  <c r="K2091" i="2"/>
  <c r="K2090" i="2"/>
  <c r="K2089" i="2"/>
  <c r="K2088" i="2"/>
  <c r="K2087" i="2"/>
  <c r="K2086" i="2"/>
  <c r="K2085" i="2"/>
  <c r="K2084" i="2"/>
  <c r="K2083" i="2"/>
  <c r="K2082" i="2"/>
  <c r="K2081" i="2"/>
  <c r="K2080" i="2"/>
  <c r="K2079" i="2"/>
  <c r="K2078" i="2"/>
  <c r="K2077" i="2"/>
  <c r="K2076" i="2"/>
  <c r="K2075" i="2"/>
  <c r="K2074" i="2"/>
  <c r="K2073" i="2"/>
  <c r="K2072" i="2"/>
  <c r="K2071" i="2"/>
  <c r="K2070" i="2"/>
  <c r="K2069" i="2"/>
  <c r="K2068" i="2"/>
  <c r="K2067" i="2"/>
  <c r="K2066" i="2"/>
  <c r="K2065" i="2"/>
  <c r="K2064" i="2"/>
  <c r="K2063" i="2"/>
  <c r="K2062" i="2"/>
  <c r="K2061" i="2"/>
  <c r="K2060" i="2"/>
  <c r="K2059" i="2"/>
  <c r="K2058" i="2"/>
  <c r="K2057" i="2"/>
  <c r="K2056" i="2"/>
  <c r="K2055" i="2"/>
  <c r="K2054" i="2"/>
  <c r="K2053" i="2"/>
  <c r="K2052" i="2"/>
  <c r="K2051" i="2"/>
  <c r="K2050" i="2"/>
  <c r="K2049" i="2"/>
  <c r="K2048" i="2"/>
  <c r="K2047" i="2"/>
  <c r="K2046" i="2"/>
  <c r="K2045" i="2"/>
  <c r="K2044" i="2"/>
  <c r="K2043" i="2"/>
  <c r="K2042" i="2"/>
  <c r="K2041" i="2"/>
  <c r="K2040" i="2"/>
  <c r="K2039" i="2"/>
  <c r="K2038" i="2"/>
  <c r="K2037" i="2"/>
  <c r="K2036" i="2"/>
  <c r="K2035" i="2"/>
  <c r="K2034" i="2"/>
  <c r="K2033" i="2"/>
  <c r="K2032" i="2"/>
  <c r="K2031" i="2"/>
  <c r="K2030" i="2"/>
  <c r="K2029" i="2"/>
  <c r="K2028" i="2"/>
  <c r="K2027" i="2"/>
  <c r="K2026" i="2"/>
  <c r="K2025" i="2"/>
  <c r="K2024" i="2"/>
  <c r="K2023" i="2"/>
  <c r="K2022" i="2"/>
  <c r="K2021" i="2"/>
  <c r="K2020" i="2"/>
  <c r="K2019" i="2"/>
  <c r="K2018" i="2"/>
  <c r="K2017" i="2"/>
  <c r="K2016" i="2"/>
  <c r="K2015" i="2"/>
  <c r="K2014" i="2"/>
  <c r="K2013" i="2"/>
  <c r="K2012" i="2"/>
  <c r="K2011" i="2"/>
  <c r="K2010" i="2"/>
  <c r="K2009" i="2"/>
  <c r="K2008" i="2"/>
  <c r="K2007" i="2"/>
  <c r="K2006" i="2"/>
  <c r="K2005" i="2"/>
  <c r="K2004" i="2"/>
  <c r="K2003" i="2"/>
  <c r="K2002" i="2"/>
  <c r="K2001" i="2"/>
  <c r="K2000" i="2"/>
  <c r="K1999" i="2"/>
  <c r="K1998" i="2"/>
  <c r="K1997" i="2"/>
  <c r="K1996" i="2"/>
  <c r="K1995" i="2"/>
  <c r="K1994" i="2"/>
  <c r="K1993" i="2"/>
  <c r="K1992" i="2"/>
  <c r="K1991" i="2"/>
  <c r="K1990" i="2"/>
  <c r="K1989" i="2"/>
  <c r="K1988" i="2"/>
  <c r="K1987" i="2"/>
  <c r="K1986" i="2"/>
  <c r="K1985" i="2"/>
  <c r="K1984" i="2"/>
  <c r="K1983" i="2"/>
  <c r="K1982" i="2"/>
  <c r="K1981" i="2"/>
  <c r="K1980" i="2"/>
  <c r="K1979" i="2"/>
  <c r="K1978" i="2"/>
  <c r="K1977" i="2"/>
  <c r="K1976" i="2"/>
  <c r="K1975" i="2"/>
  <c r="K1974" i="2"/>
  <c r="K1973" i="2"/>
  <c r="K1972" i="2"/>
  <c r="K1971" i="2"/>
  <c r="K1970" i="2"/>
  <c r="K1969" i="2"/>
  <c r="K1968" i="2"/>
  <c r="K1967" i="2"/>
  <c r="K1966" i="2"/>
  <c r="K1965" i="2"/>
  <c r="K1964" i="2"/>
  <c r="K1963" i="2"/>
  <c r="K1962" i="2"/>
  <c r="K1961" i="2"/>
  <c r="K1960" i="2"/>
  <c r="K1959" i="2"/>
  <c r="K1958" i="2"/>
  <c r="K1957" i="2"/>
  <c r="K1956" i="2"/>
  <c r="K1955" i="2"/>
  <c r="K1954" i="2"/>
  <c r="K1953" i="2"/>
  <c r="K1952" i="2"/>
  <c r="K1951" i="2"/>
  <c r="K1950" i="2"/>
  <c r="K1949" i="2"/>
  <c r="K1948" i="2"/>
  <c r="K1947" i="2"/>
  <c r="K1946" i="2"/>
  <c r="K1945" i="2"/>
  <c r="K1944" i="2"/>
  <c r="K1943" i="2"/>
  <c r="K1942" i="2"/>
  <c r="K1941" i="2"/>
  <c r="K1940" i="2"/>
  <c r="K1939" i="2"/>
  <c r="K1938" i="2"/>
  <c r="K1937" i="2"/>
  <c r="K1936" i="2"/>
  <c r="K1935" i="2"/>
  <c r="K1934" i="2"/>
  <c r="K1933" i="2"/>
  <c r="K1932" i="2"/>
  <c r="K1931" i="2"/>
  <c r="K1930" i="2"/>
  <c r="K1929" i="2"/>
  <c r="K1928" i="2"/>
  <c r="K1927" i="2"/>
  <c r="K1926" i="2"/>
  <c r="K1925" i="2"/>
  <c r="K1924" i="2"/>
  <c r="K1923" i="2"/>
  <c r="K1922" i="2"/>
  <c r="K1921" i="2"/>
  <c r="K1920" i="2"/>
  <c r="K1919" i="2"/>
  <c r="K1918" i="2"/>
  <c r="K1917" i="2"/>
  <c r="K1916" i="2"/>
  <c r="K1915" i="2"/>
  <c r="K1914" i="2"/>
  <c r="K1913" i="2"/>
  <c r="K1912" i="2"/>
  <c r="K1911" i="2"/>
  <c r="K1910" i="2"/>
  <c r="K1909" i="2"/>
  <c r="K1908" i="2"/>
  <c r="K1907" i="2"/>
  <c r="K1906" i="2"/>
  <c r="K1905" i="2"/>
  <c r="K1904" i="2"/>
  <c r="K1903" i="2"/>
  <c r="K1902" i="2"/>
  <c r="K1901" i="2"/>
  <c r="K1900" i="2"/>
  <c r="K1899" i="2"/>
  <c r="K1898" i="2"/>
  <c r="K1897" i="2"/>
  <c r="K1896" i="2"/>
  <c r="K1895" i="2"/>
  <c r="K1894" i="2"/>
  <c r="K1893" i="2"/>
  <c r="K1892" i="2"/>
  <c r="K1891" i="2"/>
  <c r="K1890" i="2"/>
  <c r="K1889" i="2"/>
  <c r="K1888" i="2"/>
  <c r="K1887" i="2"/>
  <c r="K1886" i="2"/>
  <c r="K1885" i="2"/>
  <c r="K1884" i="2"/>
  <c r="K1883" i="2"/>
  <c r="K1882" i="2"/>
  <c r="K1881" i="2"/>
  <c r="K1880" i="2"/>
  <c r="K1879" i="2"/>
  <c r="K1878" i="2"/>
  <c r="K1877" i="2"/>
  <c r="K1876" i="2"/>
  <c r="K1875" i="2"/>
  <c r="K1874" i="2"/>
  <c r="K1873" i="2"/>
  <c r="K1872" i="2"/>
  <c r="K1871" i="2"/>
  <c r="K1870" i="2"/>
  <c r="K1869" i="2"/>
  <c r="K1868" i="2"/>
  <c r="K1867" i="2"/>
  <c r="K1866" i="2"/>
  <c r="K1865" i="2"/>
  <c r="K1864" i="2"/>
  <c r="K1863" i="2"/>
  <c r="K1862" i="2"/>
  <c r="K1861" i="2"/>
  <c r="K1860" i="2"/>
  <c r="K1859" i="2"/>
  <c r="K1858" i="2"/>
  <c r="K1857" i="2"/>
  <c r="K1856" i="2"/>
  <c r="K1855" i="2"/>
  <c r="K1854" i="2"/>
  <c r="K1853" i="2"/>
  <c r="K1852" i="2"/>
  <c r="K1851" i="2"/>
  <c r="K1850" i="2"/>
  <c r="K1849" i="2"/>
  <c r="K1848" i="2"/>
  <c r="K1847" i="2"/>
  <c r="K1846" i="2"/>
  <c r="K1845" i="2"/>
  <c r="K1844" i="2"/>
  <c r="K1843" i="2"/>
  <c r="K1842" i="2"/>
  <c r="K1841" i="2"/>
  <c r="K1840" i="2"/>
  <c r="K1839" i="2"/>
  <c r="K1838" i="2"/>
  <c r="K1837" i="2"/>
  <c r="K1836" i="2"/>
  <c r="K1835" i="2"/>
  <c r="K1834" i="2"/>
  <c r="K1833" i="2"/>
  <c r="K1832" i="2"/>
  <c r="K1831" i="2"/>
  <c r="K1830" i="2"/>
  <c r="K1829" i="2"/>
  <c r="K1828" i="2"/>
  <c r="K1827" i="2"/>
  <c r="K1826" i="2"/>
  <c r="K1825" i="2"/>
  <c r="K1824" i="2"/>
  <c r="K1823" i="2"/>
  <c r="K1822" i="2"/>
  <c r="K1821" i="2"/>
  <c r="K1820" i="2"/>
  <c r="K1819" i="2"/>
  <c r="K1818" i="2"/>
  <c r="K1817" i="2"/>
  <c r="K1816" i="2"/>
  <c r="K1815" i="2"/>
  <c r="K1814" i="2"/>
  <c r="K1813" i="2"/>
  <c r="K1812" i="2"/>
  <c r="K1811" i="2"/>
  <c r="K1810" i="2"/>
  <c r="K1809" i="2"/>
  <c r="K1808" i="2"/>
  <c r="K1807" i="2"/>
  <c r="K1806" i="2"/>
  <c r="K1805" i="2"/>
  <c r="K1804" i="2"/>
  <c r="K1803" i="2"/>
  <c r="K1802" i="2"/>
  <c r="K1801" i="2"/>
  <c r="K1800" i="2"/>
  <c r="K1799" i="2"/>
  <c r="K1798" i="2"/>
  <c r="K1797" i="2"/>
  <c r="K1796" i="2"/>
  <c r="K1795" i="2"/>
  <c r="K1794" i="2"/>
  <c r="K1793" i="2"/>
  <c r="K1792" i="2"/>
  <c r="K1791" i="2"/>
  <c r="K1790" i="2"/>
  <c r="K1789" i="2"/>
  <c r="K1788" i="2"/>
  <c r="K1787" i="2"/>
  <c r="K1786" i="2"/>
  <c r="K1785" i="2"/>
  <c r="K1784" i="2"/>
  <c r="K1783" i="2"/>
  <c r="K1782" i="2"/>
  <c r="K1781" i="2"/>
  <c r="K1780" i="2"/>
  <c r="K1779" i="2"/>
  <c r="K1778" i="2"/>
  <c r="K1777" i="2"/>
  <c r="K1776" i="2"/>
  <c r="K1775" i="2"/>
  <c r="K1774" i="2"/>
  <c r="K1773" i="2"/>
  <c r="K1772" i="2"/>
  <c r="K1771" i="2"/>
  <c r="K1770" i="2"/>
  <c r="K1769" i="2"/>
  <c r="K1768" i="2"/>
  <c r="K1767" i="2"/>
  <c r="K1766" i="2"/>
  <c r="K1765" i="2"/>
  <c r="K1764" i="2"/>
  <c r="K1763" i="2"/>
  <c r="K1762" i="2"/>
  <c r="K1761" i="2"/>
  <c r="K1760" i="2"/>
  <c r="K1759" i="2"/>
  <c r="K1758" i="2"/>
  <c r="K1757" i="2"/>
  <c r="K1756" i="2"/>
  <c r="K1755" i="2"/>
  <c r="K1754" i="2"/>
  <c r="K1753" i="2"/>
  <c r="K1752" i="2"/>
  <c r="K1751" i="2"/>
  <c r="K1750" i="2"/>
  <c r="K1749" i="2"/>
  <c r="K1748" i="2"/>
  <c r="K1747" i="2"/>
  <c r="K1746" i="2"/>
  <c r="K1745" i="2"/>
  <c r="K1744" i="2"/>
  <c r="K1743" i="2"/>
  <c r="K1742" i="2"/>
  <c r="K1741" i="2"/>
  <c r="K1740" i="2"/>
  <c r="K1739" i="2"/>
  <c r="K1738" i="2"/>
  <c r="K1737" i="2"/>
  <c r="K1736" i="2"/>
  <c r="K1735" i="2"/>
  <c r="K1734" i="2"/>
  <c r="K1733" i="2"/>
  <c r="K1732" i="2"/>
  <c r="K1731" i="2"/>
  <c r="K1730" i="2"/>
  <c r="K1729" i="2"/>
  <c r="K1728" i="2"/>
  <c r="K1727" i="2"/>
  <c r="K1726" i="2"/>
  <c r="K1725" i="2"/>
  <c r="K1724" i="2"/>
  <c r="K1723" i="2"/>
  <c r="K1722" i="2"/>
  <c r="K1721" i="2"/>
  <c r="K1720" i="2"/>
  <c r="K1719" i="2"/>
  <c r="K1718" i="2"/>
  <c r="K1717" i="2"/>
  <c r="K1716" i="2"/>
  <c r="K1715" i="2"/>
  <c r="K1714" i="2"/>
  <c r="K1713" i="2"/>
  <c r="K1712" i="2"/>
  <c r="K1711" i="2"/>
  <c r="K1710" i="2"/>
  <c r="K1709" i="2"/>
  <c r="K1708" i="2"/>
  <c r="K1707" i="2"/>
  <c r="K1706" i="2"/>
  <c r="K1705" i="2"/>
  <c r="K1704" i="2"/>
  <c r="K1703" i="2"/>
  <c r="K1702" i="2"/>
  <c r="K1701" i="2"/>
  <c r="K1700" i="2"/>
  <c r="K1699" i="2"/>
  <c r="K1698" i="2"/>
  <c r="K1697" i="2"/>
  <c r="K1696" i="2"/>
  <c r="K1695" i="2"/>
  <c r="K1694" i="2"/>
  <c r="K1693" i="2"/>
  <c r="K1692" i="2"/>
  <c r="K1691" i="2"/>
  <c r="K1690" i="2"/>
  <c r="K1689" i="2"/>
  <c r="K1688" i="2"/>
  <c r="K1687" i="2"/>
  <c r="K1686" i="2"/>
  <c r="K1685" i="2"/>
  <c r="K1684" i="2"/>
  <c r="K1683" i="2"/>
  <c r="K1682" i="2"/>
  <c r="K1681" i="2"/>
  <c r="K1680" i="2"/>
  <c r="K1679" i="2"/>
  <c r="K1678" i="2"/>
  <c r="K1677" i="2"/>
  <c r="K1676" i="2"/>
  <c r="K1675" i="2"/>
  <c r="K1674" i="2"/>
  <c r="K1673" i="2"/>
  <c r="K1672" i="2"/>
  <c r="K1671" i="2"/>
  <c r="K1670" i="2"/>
  <c r="K1669" i="2"/>
  <c r="K1668" i="2"/>
  <c r="K1667" i="2"/>
  <c r="K1666" i="2"/>
  <c r="K1665" i="2"/>
  <c r="K1664" i="2"/>
  <c r="K1663" i="2"/>
  <c r="K1662" i="2"/>
  <c r="K1661" i="2"/>
  <c r="K1660" i="2"/>
  <c r="K1659" i="2"/>
  <c r="K1658" i="2"/>
  <c r="K1657" i="2"/>
  <c r="K1656" i="2"/>
  <c r="K1655" i="2"/>
  <c r="K1654" i="2"/>
  <c r="K1653" i="2"/>
  <c r="K1652" i="2"/>
  <c r="K1651" i="2"/>
  <c r="K1650" i="2"/>
  <c r="K1649" i="2"/>
  <c r="K1648" i="2"/>
  <c r="K1647" i="2"/>
  <c r="K1646" i="2"/>
  <c r="K1645" i="2"/>
  <c r="K1644" i="2"/>
  <c r="K1643" i="2"/>
  <c r="K1642" i="2"/>
  <c r="K1641" i="2"/>
  <c r="K1640" i="2"/>
  <c r="K1639" i="2"/>
  <c r="K1638" i="2"/>
  <c r="K1637" i="2"/>
  <c r="K1636" i="2"/>
  <c r="K1635" i="2"/>
  <c r="K1634" i="2"/>
  <c r="K1633" i="2"/>
  <c r="K1632" i="2"/>
  <c r="K1631" i="2"/>
  <c r="K1630" i="2"/>
  <c r="K1629" i="2"/>
  <c r="K1628" i="2"/>
  <c r="K1627" i="2"/>
  <c r="K1626" i="2"/>
  <c r="K1625" i="2"/>
  <c r="K1624" i="2"/>
  <c r="K1623" i="2"/>
  <c r="K1622" i="2"/>
  <c r="K1621" i="2"/>
  <c r="K1620" i="2"/>
  <c r="K1619" i="2"/>
  <c r="K1618" i="2"/>
  <c r="K1617" i="2"/>
  <c r="K1616" i="2"/>
  <c r="K1615" i="2"/>
  <c r="K1614" i="2"/>
  <c r="K1613" i="2"/>
  <c r="K1612" i="2"/>
  <c r="K1611" i="2"/>
  <c r="K1610" i="2"/>
  <c r="K1609" i="2"/>
  <c r="K1608" i="2"/>
  <c r="K1607" i="2"/>
  <c r="K1606" i="2"/>
  <c r="K1605" i="2"/>
  <c r="K1604" i="2"/>
  <c r="K1603" i="2"/>
  <c r="K1602" i="2"/>
  <c r="K1601" i="2"/>
  <c r="K1600" i="2"/>
  <c r="K1599" i="2"/>
  <c r="K1598" i="2"/>
  <c r="K1597" i="2"/>
  <c r="K1596" i="2"/>
  <c r="K1595" i="2"/>
  <c r="K1594" i="2"/>
  <c r="K1593" i="2"/>
  <c r="K1592" i="2"/>
  <c r="K1591" i="2"/>
  <c r="K1590" i="2"/>
  <c r="K1589" i="2"/>
  <c r="K1588" i="2"/>
  <c r="K1587" i="2"/>
  <c r="K1586" i="2"/>
  <c r="K1585" i="2"/>
  <c r="K1584" i="2"/>
  <c r="K1583" i="2"/>
  <c r="K1582" i="2"/>
  <c r="K1581" i="2"/>
  <c r="K1580" i="2"/>
  <c r="K1579" i="2"/>
  <c r="K1578" i="2"/>
  <c r="K1577" i="2"/>
  <c r="K1576" i="2"/>
  <c r="K1575" i="2"/>
  <c r="K1574" i="2"/>
  <c r="K1573" i="2"/>
  <c r="K1572" i="2"/>
  <c r="K1571" i="2"/>
  <c r="K1570" i="2"/>
  <c r="K1569" i="2"/>
  <c r="K1568" i="2"/>
  <c r="K1567" i="2"/>
  <c r="K1566" i="2"/>
  <c r="K1565" i="2"/>
  <c r="K1564" i="2"/>
  <c r="K1563" i="2"/>
  <c r="K1562" i="2"/>
  <c r="K1561" i="2"/>
  <c r="K1560" i="2"/>
  <c r="K1559" i="2"/>
  <c r="K1558" i="2"/>
  <c r="K1557" i="2"/>
  <c r="K1556" i="2"/>
  <c r="K1555" i="2"/>
  <c r="K1554" i="2"/>
  <c r="K1553" i="2"/>
  <c r="K1552" i="2"/>
  <c r="K1551" i="2"/>
  <c r="K1550" i="2"/>
  <c r="K1549" i="2"/>
  <c r="K1548" i="2"/>
  <c r="K1547" i="2"/>
  <c r="K1546" i="2"/>
  <c r="K1545" i="2"/>
  <c r="K1544" i="2"/>
  <c r="K1543" i="2"/>
  <c r="K1542" i="2"/>
  <c r="K1541" i="2"/>
  <c r="K1540" i="2"/>
  <c r="K1539" i="2"/>
  <c r="K1538" i="2"/>
  <c r="K1537" i="2"/>
  <c r="K1536" i="2"/>
  <c r="K1535" i="2"/>
  <c r="K1534" i="2"/>
  <c r="K1533" i="2"/>
  <c r="K1532" i="2"/>
  <c r="K1531" i="2"/>
  <c r="K1530" i="2"/>
  <c r="K1529" i="2"/>
  <c r="K1528" i="2"/>
  <c r="K1527" i="2"/>
  <c r="K1526" i="2"/>
  <c r="K1525" i="2"/>
  <c r="K1524" i="2"/>
  <c r="K1523" i="2"/>
  <c r="K1522" i="2"/>
  <c r="K1521" i="2"/>
  <c r="K1520" i="2"/>
  <c r="K1519" i="2"/>
  <c r="K1518" i="2"/>
  <c r="K1517" i="2"/>
  <c r="K1516" i="2"/>
  <c r="K1515" i="2"/>
  <c r="K1514" i="2"/>
  <c r="K1513" i="2"/>
  <c r="K1512" i="2"/>
  <c r="K1511" i="2"/>
  <c r="K1510" i="2"/>
  <c r="K1509" i="2"/>
  <c r="K1508" i="2"/>
  <c r="K1507" i="2"/>
  <c r="K1506" i="2"/>
  <c r="K1505" i="2"/>
  <c r="K1504" i="2"/>
  <c r="K1503" i="2"/>
  <c r="K1502" i="2"/>
  <c r="K1501" i="2"/>
  <c r="K1500" i="2"/>
  <c r="K1499" i="2"/>
  <c r="K1498" i="2"/>
  <c r="K1497" i="2"/>
  <c r="K1496" i="2"/>
  <c r="K1495" i="2"/>
  <c r="K1494" i="2"/>
  <c r="K1493" i="2"/>
  <c r="K1492" i="2"/>
  <c r="K1491" i="2"/>
  <c r="K1490" i="2"/>
  <c r="K1489" i="2"/>
  <c r="K1488" i="2"/>
  <c r="K1487" i="2"/>
  <c r="K1486" i="2"/>
  <c r="K1485" i="2"/>
  <c r="K1484" i="2"/>
  <c r="K1483" i="2"/>
  <c r="K1482" i="2"/>
  <c r="K1481" i="2"/>
  <c r="K1480" i="2"/>
  <c r="K1479" i="2"/>
  <c r="K1478" i="2"/>
  <c r="K1477" i="2"/>
  <c r="K1476" i="2"/>
  <c r="K1475" i="2"/>
  <c r="K1474" i="2"/>
  <c r="K1473" i="2"/>
  <c r="K1472" i="2"/>
  <c r="K1471" i="2"/>
  <c r="K1470" i="2"/>
  <c r="K1469" i="2"/>
  <c r="K1468" i="2"/>
  <c r="K1467" i="2"/>
  <c r="K1466" i="2"/>
  <c r="K1465" i="2"/>
  <c r="K1464" i="2"/>
  <c r="K1463" i="2"/>
  <c r="K1462" i="2"/>
  <c r="K1461" i="2"/>
  <c r="K1460" i="2"/>
  <c r="K1459" i="2"/>
  <c r="K1458" i="2"/>
  <c r="K1457" i="2"/>
  <c r="K1456" i="2"/>
  <c r="K1455" i="2"/>
  <c r="K1454" i="2"/>
  <c r="K1453" i="2"/>
  <c r="K1452" i="2"/>
  <c r="K1451" i="2"/>
  <c r="K1450" i="2"/>
  <c r="K1449" i="2"/>
  <c r="K1448" i="2"/>
  <c r="K1447" i="2"/>
  <c r="K1446" i="2"/>
  <c r="K1445" i="2"/>
  <c r="K1444" i="2"/>
  <c r="K1443" i="2"/>
  <c r="K1442" i="2"/>
  <c r="K1441" i="2"/>
  <c r="K1440" i="2"/>
  <c r="K1439" i="2"/>
  <c r="K1438" i="2"/>
  <c r="K1437" i="2"/>
  <c r="K1436" i="2"/>
  <c r="K1435" i="2"/>
  <c r="K1434" i="2"/>
  <c r="K1433" i="2"/>
  <c r="K1432" i="2"/>
  <c r="K1431" i="2"/>
  <c r="K1430" i="2"/>
  <c r="K1429" i="2"/>
  <c r="K1428" i="2"/>
  <c r="K1427" i="2"/>
  <c r="K1426" i="2"/>
  <c r="K1425" i="2"/>
  <c r="K1424" i="2"/>
  <c r="K1423" i="2"/>
  <c r="K1422" i="2"/>
  <c r="K1421" i="2"/>
  <c r="K1420" i="2"/>
  <c r="K1419" i="2"/>
  <c r="K1418" i="2"/>
  <c r="K1417" i="2"/>
  <c r="K1416" i="2"/>
  <c r="K1415" i="2"/>
  <c r="K1414" i="2"/>
  <c r="K1413" i="2"/>
  <c r="K1412" i="2"/>
  <c r="K1411" i="2"/>
  <c r="K1410" i="2"/>
  <c r="K1409" i="2"/>
  <c r="K1408" i="2"/>
  <c r="K1407" i="2"/>
  <c r="K1406" i="2"/>
  <c r="K1405" i="2"/>
  <c r="K1404" i="2"/>
  <c r="K1403" i="2"/>
  <c r="K1402" i="2"/>
  <c r="K1401" i="2"/>
  <c r="K1400" i="2"/>
  <c r="K1399" i="2"/>
  <c r="K1398" i="2"/>
  <c r="K1397" i="2"/>
  <c r="K1396" i="2"/>
  <c r="K1395" i="2"/>
  <c r="K1394" i="2"/>
  <c r="K1393" i="2"/>
  <c r="K1392" i="2"/>
  <c r="K1391" i="2"/>
  <c r="K1390" i="2"/>
  <c r="K1389" i="2"/>
  <c r="K1388" i="2"/>
  <c r="K1387" i="2"/>
  <c r="K1386" i="2"/>
  <c r="K1385" i="2"/>
  <c r="K1384" i="2"/>
  <c r="K1383" i="2"/>
  <c r="K1382" i="2"/>
  <c r="K1381" i="2"/>
  <c r="K1380" i="2"/>
  <c r="K1379" i="2"/>
  <c r="K1378" i="2"/>
  <c r="K1377" i="2"/>
  <c r="K1376" i="2"/>
  <c r="K1375" i="2"/>
  <c r="K1374" i="2"/>
  <c r="K1373" i="2"/>
  <c r="K1372" i="2"/>
  <c r="K1371" i="2"/>
  <c r="K1370" i="2"/>
  <c r="K1369" i="2"/>
  <c r="K1368" i="2"/>
  <c r="K1367" i="2"/>
  <c r="K1366" i="2"/>
  <c r="K1365" i="2"/>
  <c r="K1364" i="2"/>
  <c r="K1363" i="2"/>
  <c r="K1362" i="2"/>
  <c r="K1361" i="2"/>
  <c r="K1360" i="2"/>
  <c r="K1359" i="2"/>
  <c r="K1358" i="2"/>
  <c r="K1357" i="2"/>
  <c r="K1356" i="2"/>
  <c r="K1355" i="2"/>
  <c r="K1354" i="2"/>
  <c r="K1353" i="2"/>
  <c r="K1352" i="2"/>
  <c r="K1351" i="2"/>
  <c r="K1350" i="2"/>
  <c r="K1349" i="2"/>
  <c r="K1348" i="2"/>
  <c r="K1347" i="2"/>
  <c r="K1346" i="2"/>
  <c r="K1345" i="2"/>
  <c r="K1344" i="2"/>
  <c r="K1343" i="2"/>
  <c r="K1342" i="2"/>
  <c r="K1341" i="2"/>
  <c r="K1340" i="2"/>
  <c r="K1339" i="2"/>
  <c r="K1338" i="2"/>
  <c r="K1337" i="2"/>
  <c r="K1336" i="2"/>
  <c r="K1335" i="2"/>
  <c r="K1334" i="2"/>
  <c r="K1333" i="2"/>
  <c r="K1332" i="2"/>
  <c r="K1331" i="2"/>
  <c r="K1330" i="2"/>
  <c r="K1329" i="2"/>
  <c r="K1328" i="2"/>
  <c r="K1327" i="2"/>
  <c r="K1326" i="2"/>
  <c r="K1325" i="2"/>
  <c r="K1324" i="2"/>
  <c r="K1323" i="2"/>
  <c r="K1322" i="2"/>
  <c r="K1321" i="2"/>
  <c r="K1320" i="2"/>
  <c r="K1319" i="2"/>
  <c r="K1318" i="2"/>
  <c r="K1317" i="2"/>
  <c r="K1316" i="2"/>
  <c r="K1315" i="2"/>
  <c r="K1314" i="2"/>
  <c r="K1313" i="2"/>
  <c r="K1312" i="2"/>
  <c r="K1311" i="2"/>
  <c r="K1310" i="2"/>
  <c r="K1309" i="2"/>
  <c r="K1308" i="2"/>
  <c r="K1307" i="2"/>
  <c r="K1306" i="2"/>
  <c r="K1305" i="2"/>
  <c r="K1304" i="2"/>
  <c r="K1303" i="2"/>
  <c r="K1302" i="2"/>
  <c r="K1301" i="2"/>
  <c r="K1300" i="2"/>
  <c r="K1299" i="2"/>
  <c r="K1298" i="2"/>
  <c r="K1297" i="2"/>
  <c r="K1296" i="2"/>
  <c r="K1295" i="2"/>
  <c r="K1294" i="2"/>
  <c r="K1293" i="2"/>
  <c r="K1292" i="2"/>
  <c r="K1291" i="2"/>
  <c r="K1290" i="2"/>
  <c r="K1289" i="2"/>
  <c r="K1288" i="2"/>
  <c r="K1287" i="2"/>
  <c r="K1286" i="2"/>
  <c r="K1285" i="2"/>
  <c r="K1284" i="2"/>
  <c r="K1283" i="2"/>
  <c r="K1282" i="2"/>
  <c r="K1281" i="2"/>
  <c r="K1280" i="2"/>
  <c r="K1279" i="2"/>
  <c r="K1278" i="2"/>
  <c r="K1277" i="2"/>
  <c r="K1276" i="2"/>
  <c r="K1275" i="2"/>
  <c r="K1274" i="2"/>
  <c r="K1273" i="2"/>
  <c r="K1272" i="2"/>
  <c r="K1271" i="2"/>
  <c r="K1270" i="2"/>
  <c r="K1269" i="2"/>
  <c r="K1268" i="2"/>
  <c r="K1267" i="2"/>
  <c r="K1266" i="2"/>
  <c r="K1265" i="2"/>
  <c r="K1264" i="2"/>
  <c r="K1263" i="2"/>
  <c r="K1262" i="2"/>
  <c r="K1261" i="2"/>
  <c r="K1260" i="2"/>
  <c r="K1259" i="2"/>
  <c r="K1258" i="2"/>
  <c r="K1257" i="2"/>
  <c r="K1256" i="2"/>
  <c r="K1255" i="2"/>
  <c r="K1254" i="2"/>
  <c r="K1253" i="2"/>
  <c r="K1252" i="2"/>
  <c r="K1251" i="2"/>
  <c r="K1250" i="2"/>
  <c r="K1249" i="2"/>
  <c r="K1248" i="2"/>
  <c r="K1247" i="2"/>
  <c r="K1246" i="2"/>
  <c r="K1245" i="2"/>
  <c r="K1244" i="2"/>
  <c r="K1243" i="2"/>
  <c r="K1242" i="2"/>
  <c r="K1241" i="2"/>
  <c r="K1240" i="2"/>
  <c r="K1239" i="2"/>
  <c r="K1238" i="2"/>
  <c r="K1237" i="2"/>
  <c r="K1236" i="2"/>
  <c r="K1235" i="2"/>
  <c r="K1234" i="2"/>
  <c r="K1233" i="2"/>
  <c r="K1232" i="2"/>
  <c r="K1231" i="2"/>
  <c r="K1230" i="2"/>
  <c r="K1229" i="2"/>
  <c r="K1228" i="2"/>
  <c r="K1227" i="2"/>
  <c r="K1226" i="2"/>
  <c r="K1225" i="2"/>
  <c r="K1224" i="2"/>
  <c r="K1223" i="2"/>
  <c r="K1222" i="2"/>
  <c r="K1221" i="2"/>
  <c r="K1220" i="2"/>
  <c r="K1219" i="2"/>
  <c r="K1218" i="2"/>
  <c r="K1217" i="2"/>
  <c r="K1216" i="2"/>
  <c r="K1215" i="2"/>
  <c r="K1214" i="2"/>
  <c r="K1213" i="2"/>
  <c r="K1212" i="2"/>
  <c r="K1211" i="2"/>
  <c r="K1210" i="2"/>
  <c r="K1209" i="2"/>
  <c r="K1208" i="2"/>
  <c r="K1207" i="2"/>
  <c r="K1206" i="2"/>
  <c r="K1205" i="2"/>
  <c r="K1204" i="2"/>
  <c r="K1203" i="2"/>
  <c r="K1202" i="2"/>
  <c r="K1201" i="2"/>
  <c r="K1200" i="2"/>
  <c r="K1199" i="2"/>
  <c r="K1198" i="2"/>
  <c r="K1197" i="2"/>
  <c r="K1196" i="2"/>
  <c r="K1195" i="2"/>
  <c r="K1194" i="2"/>
  <c r="K1193" i="2"/>
  <c r="K1192" i="2"/>
  <c r="K1191" i="2"/>
  <c r="K1190" i="2"/>
  <c r="K1189" i="2"/>
  <c r="K1188" i="2"/>
  <c r="K1187" i="2"/>
  <c r="K1186" i="2"/>
  <c r="K1185" i="2"/>
  <c r="K1184" i="2"/>
  <c r="K1183" i="2"/>
  <c r="K1182" i="2"/>
  <c r="K1181" i="2"/>
  <c r="K1180" i="2"/>
  <c r="K1179" i="2"/>
  <c r="K1178" i="2"/>
  <c r="K1177" i="2"/>
  <c r="K1176" i="2"/>
  <c r="K1175" i="2"/>
  <c r="K1174" i="2"/>
  <c r="K1173" i="2"/>
  <c r="K1172" i="2"/>
  <c r="K1171" i="2"/>
  <c r="K1170" i="2"/>
  <c r="K1169" i="2"/>
  <c r="K1168" i="2"/>
  <c r="K1167" i="2"/>
  <c r="K1166" i="2"/>
  <c r="K1165" i="2"/>
  <c r="K1164" i="2"/>
  <c r="K1163" i="2"/>
  <c r="K1162" i="2"/>
  <c r="K1161" i="2"/>
  <c r="K1160" i="2"/>
  <c r="K1159" i="2"/>
  <c r="K1158" i="2"/>
  <c r="K1157" i="2"/>
  <c r="K1156" i="2"/>
  <c r="K1155" i="2"/>
  <c r="K1154" i="2"/>
  <c r="K1153" i="2"/>
  <c r="K1152" i="2"/>
  <c r="K1151" i="2"/>
  <c r="K1150" i="2"/>
  <c r="K1149" i="2"/>
  <c r="K1148" i="2"/>
  <c r="K1147" i="2"/>
  <c r="K1146" i="2"/>
  <c r="K1145" i="2"/>
  <c r="K1144" i="2"/>
  <c r="K1143" i="2"/>
  <c r="K1142" i="2"/>
  <c r="K1141" i="2"/>
  <c r="K1140" i="2"/>
  <c r="K1139" i="2"/>
  <c r="K1138" i="2"/>
  <c r="K1137" i="2"/>
  <c r="K1136" i="2"/>
  <c r="K1135" i="2"/>
  <c r="K1134" i="2"/>
  <c r="K1133" i="2"/>
  <c r="K1132" i="2"/>
  <c r="K1131" i="2"/>
  <c r="K1130" i="2"/>
  <c r="K1129" i="2"/>
  <c r="K1128" i="2"/>
  <c r="K1127" i="2"/>
  <c r="K1126" i="2"/>
  <c r="K1125" i="2"/>
  <c r="K1124" i="2"/>
  <c r="K1123" i="2"/>
  <c r="K1122" i="2"/>
  <c r="K1121" i="2"/>
  <c r="K1120" i="2"/>
  <c r="K1119" i="2"/>
  <c r="K1118" i="2"/>
  <c r="K1117" i="2"/>
  <c r="K1116" i="2"/>
  <c r="K1115" i="2"/>
  <c r="K1114" i="2"/>
  <c r="K1113" i="2"/>
  <c r="K1112" i="2"/>
  <c r="K1111" i="2"/>
  <c r="K1110" i="2"/>
  <c r="K1109" i="2"/>
  <c r="K1108" i="2"/>
  <c r="K1107" i="2"/>
  <c r="K1106" i="2"/>
  <c r="K1105" i="2"/>
  <c r="K1104" i="2"/>
  <c r="K1103" i="2"/>
  <c r="K1102" i="2"/>
  <c r="K1101" i="2"/>
  <c r="K1100" i="2"/>
  <c r="K1099" i="2"/>
  <c r="K1098" i="2"/>
  <c r="K1097" i="2"/>
  <c r="K1096" i="2"/>
  <c r="K1095" i="2"/>
  <c r="K1094" i="2"/>
  <c r="K1093" i="2"/>
  <c r="K1092" i="2"/>
  <c r="K1091" i="2"/>
  <c r="K1090" i="2"/>
  <c r="K1089" i="2"/>
  <c r="K1088" i="2"/>
  <c r="K1087" i="2"/>
  <c r="K1086" i="2"/>
  <c r="K1085" i="2"/>
  <c r="K1084" i="2"/>
  <c r="K1083" i="2"/>
  <c r="K1082" i="2"/>
  <c r="K1081" i="2"/>
  <c r="K1080" i="2"/>
  <c r="K1079" i="2"/>
  <c r="K1078" i="2"/>
  <c r="K1077" i="2"/>
  <c r="K1076" i="2"/>
  <c r="K1075" i="2"/>
  <c r="K1074" i="2"/>
  <c r="K1073" i="2"/>
  <c r="K1072" i="2"/>
  <c r="K1071" i="2"/>
  <c r="K1070" i="2"/>
  <c r="K1069" i="2"/>
  <c r="K1068" i="2"/>
  <c r="K1067" i="2"/>
  <c r="K1066" i="2"/>
  <c r="K1065" i="2"/>
  <c r="K1064" i="2"/>
  <c r="K1063" i="2"/>
  <c r="K1062" i="2"/>
  <c r="K1061" i="2"/>
  <c r="K1060" i="2"/>
  <c r="K1059" i="2"/>
  <c r="K1058" i="2"/>
  <c r="K1057" i="2"/>
  <c r="K1056" i="2"/>
  <c r="K1055" i="2"/>
  <c r="K1054" i="2"/>
  <c r="K1053" i="2"/>
  <c r="K1052" i="2"/>
  <c r="K1051" i="2"/>
  <c r="K1050" i="2"/>
  <c r="K1049" i="2"/>
  <c r="K1048" i="2"/>
  <c r="K1047" i="2"/>
  <c r="K1046" i="2"/>
  <c r="K1045" i="2"/>
  <c r="K1044" i="2"/>
  <c r="K1043" i="2"/>
  <c r="K1042" i="2"/>
  <c r="K1041" i="2"/>
  <c r="K1040" i="2"/>
  <c r="K1039" i="2"/>
  <c r="K1038" i="2"/>
  <c r="K1037" i="2"/>
  <c r="K1036" i="2"/>
  <c r="K1035" i="2"/>
  <c r="K1034" i="2"/>
  <c r="K1033" i="2"/>
  <c r="K1032" i="2"/>
  <c r="K1031" i="2"/>
  <c r="K1030" i="2"/>
  <c r="K1029" i="2"/>
  <c r="K1028" i="2"/>
  <c r="K1027" i="2"/>
  <c r="K1026" i="2"/>
  <c r="K1025" i="2"/>
  <c r="K1024" i="2"/>
  <c r="K1023" i="2"/>
  <c r="K1022" i="2"/>
  <c r="K1021" i="2"/>
  <c r="K1020" i="2"/>
  <c r="K1019" i="2"/>
  <c r="K1018" i="2"/>
  <c r="K1017" i="2"/>
  <c r="K1016" i="2"/>
  <c r="K1015" i="2"/>
  <c r="K1014" i="2"/>
  <c r="K1013" i="2"/>
  <c r="K1012" i="2"/>
  <c r="K1011" i="2"/>
  <c r="K1010" i="2"/>
  <c r="K1009" i="2"/>
  <c r="K1008" i="2"/>
  <c r="K1007" i="2"/>
  <c r="K1006" i="2"/>
  <c r="K1005" i="2"/>
  <c r="K1004" i="2"/>
  <c r="K1003" i="2"/>
  <c r="K1002" i="2"/>
  <c r="K1001" i="2"/>
  <c r="K1000" i="2"/>
  <c r="K999" i="2"/>
  <c r="K998" i="2"/>
  <c r="K997" i="2"/>
  <c r="K996" i="2"/>
  <c r="K995" i="2"/>
  <c r="K994" i="2"/>
  <c r="K993" i="2"/>
  <c r="K992" i="2"/>
  <c r="K991" i="2"/>
  <c r="K990" i="2"/>
  <c r="K989" i="2"/>
  <c r="K988" i="2"/>
  <c r="K987" i="2"/>
  <c r="K986" i="2"/>
  <c r="K985" i="2"/>
  <c r="K984" i="2"/>
  <c r="K983" i="2"/>
  <c r="K982" i="2"/>
  <c r="K981" i="2"/>
  <c r="K980" i="2"/>
  <c r="K979" i="2"/>
  <c r="K978" i="2"/>
  <c r="K977" i="2"/>
  <c r="K976" i="2"/>
  <c r="K975" i="2"/>
  <c r="K974" i="2"/>
  <c r="K973" i="2"/>
  <c r="K972" i="2"/>
  <c r="K971" i="2"/>
  <c r="K970" i="2"/>
  <c r="K969" i="2"/>
  <c r="K968" i="2"/>
  <c r="K967" i="2"/>
  <c r="K966" i="2"/>
  <c r="K965" i="2"/>
  <c r="K964" i="2"/>
  <c r="K963" i="2"/>
  <c r="K962" i="2"/>
  <c r="K961" i="2"/>
  <c r="K960" i="2"/>
  <c r="K959" i="2"/>
  <c r="K958" i="2"/>
  <c r="K957" i="2"/>
  <c r="K956" i="2"/>
  <c r="K955" i="2"/>
  <c r="K954" i="2"/>
  <c r="K953" i="2"/>
  <c r="K952" i="2"/>
  <c r="K951" i="2"/>
  <c r="K950" i="2"/>
  <c r="K949" i="2"/>
  <c r="K948" i="2"/>
  <c r="K947" i="2"/>
  <c r="K946" i="2"/>
  <c r="K945" i="2"/>
  <c r="K944" i="2"/>
  <c r="K943" i="2"/>
  <c r="K942" i="2"/>
  <c r="K941" i="2"/>
  <c r="K940" i="2"/>
  <c r="K939" i="2"/>
  <c r="K938" i="2"/>
  <c r="K937" i="2"/>
  <c r="K936" i="2"/>
  <c r="K935" i="2"/>
  <c r="K934" i="2"/>
  <c r="K933" i="2"/>
  <c r="K932" i="2"/>
  <c r="K931" i="2"/>
  <c r="K930" i="2"/>
  <c r="K929" i="2"/>
  <c r="K928" i="2"/>
  <c r="K927" i="2"/>
  <c r="K926" i="2"/>
  <c r="K925" i="2"/>
  <c r="K924" i="2"/>
  <c r="K923" i="2"/>
  <c r="K922" i="2"/>
  <c r="K921" i="2"/>
  <c r="K920" i="2"/>
  <c r="K919" i="2"/>
  <c r="K918" i="2"/>
  <c r="K917" i="2"/>
  <c r="K916" i="2"/>
  <c r="K915" i="2"/>
  <c r="K914" i="2"/>
  <c r="K913" i="2"/>
  <c r="K912" i="2"/>
  <c r="K911" i="2"/>
  <c r="K910" i="2"/>
  <c r="K909" i="2"/>
  <c r="K908" i="2"/>
  <c r="K907" i="2"/>
  <c r="K906" i="2"/>
  <c r="K905" i="2"/>
  <c r="K904" i="2"/>
  <c r="K903" i="2"/>
  <c r="K902" i="2"/>
  <c r="K901" i="2"/>
  <c r="K900" i="2"/>
  <c r="K899" i="2"/>
  <c r="K898" i="2"/>
  <c r="K897" i="2"/>
  <c r="K896" i="2"/>
  <c r="K895" i="2"/>
  <c r="K894" i="2"/>
  <c r="K893" i="2"/>
  <c r="K892" i="2"/>
  <c r="K891" i="2"/>
  <c r="K890" i="2"/>
  <c r="K889" i="2"/>
  <c r="K888" i="2"/>
  <c r="K887" i="2"/>
  <c r="K886" i="2"/>
  <c r="K885" i="2"/>
  <c r="K884" i="2"/>
  <c r="K883" i="2"/>
  <c r="K882" i="2"/>
  <c r="K881" i="2"/>
  <c r="K880" i="2"/>
  <c r="K879" i="2"/>
  <c r="K878" i="2"/>
  <c r="K877" i="2"/>
  <c r="K876" i="2"/>
  <c r="K875" i="2"/>
  <c r="K874" i="2"/>
  <c r="K873" i="2"/>
  <c r="K872" i="2"/>
  <c r="K871" i="2"/>
  <c r="K870" i="2"/>
  <c r="K869" i="2"/>
  <c r="K868" i="2"/>
  <c r="K867" i="2"/>
  <c r="K866" i="2"/>
  <c r="K865" i="2"/>
  <c r="K864" i="2"/>
  <c r="K863" i="2"/>
  <c r="K862" i="2"/>
  <c r="K861" i="2"/>
  <c r="K860" i="2"/>
  <c r="K859" i="2"/>
  <c r="K858" i="2"/>
  <c r="K857" i="2"/>
  <c r="K856" i="2"/>
  <c r="K855" i="2"/>
  <c r="K854" i="2"/>
  <c r="K853" i="2"/>
  <c r="K852" i="2"/>
  <c r="K851" i="2"/>
  <c r="K850" i="2"/>
  <c r="K849" i="2"/>
  <c r="K848" i="2"/>
  <c r="K847" i="2"/>
  <c r="K846" i="2"/>
  <c r="K845" i="2"/>
  <c r="K844" i="2"/>
  <c r="K843" i="2"/>
  <c r="K842" i="2"/>
  <c r="K841" i="2"/>
  <c r="K840" i="2"/>
  <c r="K839" i="2"/>
  <c r="K838" i="2"/>
  <c r="K837" i="2"/>
  <c r="K836" i="2"/>
  <c r="K835" i="2"/>
  <c r="K834" i="2"/>
  <c r="K833" i="2"/>
  <c r="K832" i="2"/>
  <c r="K831" i="2"/>
  <c r="K830" i="2"/>
  <c r="K829" i="2"/>
  <c r="K828" i="2"/>
  <c r="K827" i="2"/>
  <c r="K826" i="2"/>
  <c r="K825" i="2"/>
  <c r="K824" i="2"/>
  <c r="K823" i="2"/>
  <c r="K822" i="2"/>
  <c r="K821" i="2"/>
  <c r="K820" i="2"/>
  <c r="K819" i="2"/>
  <c r="K818" i="2"/>
  <c r="K817" i="2"/>
  <c r="K816" i="2"/>
  <c r="K815" i="2"/>
  <c r="K814" i="2"/>
  <c r="K813" i="2"/>
  <c r="K812" i="2"/>
  <c r="K811" i="2"/>
  <c r="K810" i="2"/>
  <c r="K809" i="2"/>
  <c r="K808" i="2"/>
  <c r="K807" i="2"/>
  <c r="K806" i="2"/>
  <c r="K805" i="2"/>
  <c r="K804" i="2"/>
  <c r="K803" i="2"/>
  <c r="K802" i="2"/>
  <c r="K801" i="2"/>
  <c r="K800" i="2"/>
  <c r="K799" i="2"/>
  <c r="K798" i="2"/>
  <c r="K797" i="2"/>
  <c r="K796" i="2"/>
  <c r="K795" i="2"/>
  <c r="K794" i="2"/>
  <c r="K793" i="2"/>
  <c r="K792" i="2"/>
  <c r="K791" i="2"/>
  <c r="K790" i="2"/>
  <c r="K789" i="2"/>
  <c r="K788" i="2"/>
  <c r="K787" i="2"/>
  <c r="K786" i="2"/>
  <c r="K785" i="2"/>
  <c r="K784" i="2"/>
  <c r="K783" i="2"/>
  <c r="K782" i="2"/>
  <c r="K781" i="2"/>
  <c r="K780" i="2"/>
  <c r="K779" i="2"/>
  <c r="K778" i="2"/>
  <c r="K777" i="2"/>
  <c r="K776" i="2"/>
  <c r="K775" i="2"/>
  <c r="K774" i="2"/>
  <c r="K773" i="2"/>
  <c r="K772" i="2"/>
  <c r="K771" i="2"/>
  <c r="K770" i="2"/>
  <c r="K769" i="2"/>
  <c r="K768" i="2"/>
  <c r="K767" i="2"/>
  <c r="K766" i="2"/>
  <c r="K765" i="2"/>
  <c r="K764" i="2"/>
  <c r="K763" i="2"/>
  <c r="K762" i="2"/>
  <c r="K761" i="2"/>
  <c r="K760" i="2"/>
  <c r="K759" i="2"/>
  <c r="K758" i="2"/>
  <c r="K757" i="2"/>
  <c r="K756" i="2"/>
  <c r="K755" i="2"/>
  <c r="K754" i="2"/>
  <c r="K753" i="2"/>
  <c r="K752" i="2"/>
  <c r="K751" i="2"/>
  <c r="K750" i="2"/>
  <c r="K749" i="2"/>
  <c r="K748" i="2"/>
  <c r="K747" i="2"/>
  <c r="K746" i="2"/>
  <c r="K745" i="2"/>
  <c r="K744" i="2"/>
  <c r="K743" i="2"/>
  <c r="K742" i="2"/>
  <c r="K741" i="2"/>
  <c r="K740" i="2"/>
  <c r="K739" i="2"/>
  <c r="K738" i="2"/>
  <c r="K737" i="2"/>
  <c r="K736" i="2"/>
  <c r="K735" i="2"/>
  <c r="K734" i="2"/>
  <c r="K733" i="2"/>
  <c r="K732" i="2"/>
  <c r="K731" i="2"/>
  <c r="K730" i="2"/>
  <c r="K729" i="2"/>
  <c r="K728" i="2"/>
  <c r="K727" i="2"/>
  <c r="K726" i="2"/>
  <c r="K725" i="2"/>
  <c r="K724" i="2"/>
  <c r="K723" i="2"/>
  <c r="K722" i="2"/>
  <c r="K721" i="2"/>
  <c r="K720" i="2"/>
  <c r="K719" i="2"/>
  <c r="K718" i="2"/>
  <c r="K717" i="2"/>
  <c r="K716" i="2"/>
  <c r="K715" i="2"/>
  <c r="K714" i="2"/>
  <c r="K713" i="2"/>
  <c r="K712" i="2"/>
  <c r="K711" i="2"/>
  <c r="K710" i="2"/>
  <c r="K709" i="2"/>
  <c r="K708" i="2"/>
  <c r="K707" i="2"/>
  <c r="K706" i="2"/>
  <c r="K705" i="2"/>
  <c r="K704" i="2"/>
  <c r="K703" i="2"/>
  <c r="K702" i="2"/>
  <c r="K701" i="2"/>
  <c r="K700" i="2"/>
  <c r="K699" i="2"/>
  <c r="K698" i="2"/>
  <c r="K697" i="2"/>
  <c r="K696" i="2"/>
  <c r="K695" i="2"/>
  <c r="K694" i="2"/>
  <c r="K693" i="2"/>
  <c r="K692" i="2"/>
  <c r="K691" i="2"/>
  <c r="K690" i="2"/>
  <c r="K689" i="2"/>
  <c r="K688" i="2"/>
  <c r="K687" i="2"/>
  <c r="K686" i="2"/>
  <c r="K685" i="2"/>
  <c r="K684" i="2"/>
  <c r="K683" i="2"/>
  <c r="K682" i="2"/>
  <c r="K681" i="2"/>
  <c r="K680" i="2"/>
  <c r="K679" i="2"/>
  <c r="K678" i="2"/>
  <c r="K677" i="2"/>
  <c r="K676" i="2"/>
  <c r="K675" i="2"/>
  <c r="K674" i="2"/>
  <c r="K673" i="2"/>
  <c r="K672" i="2"/>
  <c r="K671" i="2"/>
  <c r="K670" i="2"/>
  <c r="K669" i="2"/>
  <c r="K668" i="2"/>
  <c r="K667" i="2"/>
  <c r="K666" i="2"/>
  <c r="K665" i="2"/>
  <c r="K664" i="2"/>
  <c r="K663" i="2"/>
  <c r="K662" i="2"/>
  <c r="K661" i="2"/>
  <c r="K660" i="2"/>
  <c r="K659" i="2"/>
  <c r="K658" i="2"/>
  <c r="K657" i="2"/>
  <c r="K656" i="2"/>
  <c r="K655" i="2"/>
  <c r="K654" i="2"/>
  <c r="K653" i="2"/>
  <c r="K652" i="2"/>
  <c r="K651" i="2"/>
  <c r="K650" i="2"/>
  <c r="K649" i="2"/>
  <c r="K648" i="2"/>
  <c r="K647" i="2"/>
  <c r="K646" i="2"/>
  <c r="K645" i="2"/>
  <c r="K644" i="2"/>
  <c r="K643" i="2"/>
  <c r="K642" i="2"/>
  <c r="K641" i="2"/>
  <c r="K640" i="2"/>
  <c r="K639" i="2"/>
  <c r="K638" i="2"/>
  <c r="K637" i="2"/>
  <c r="K636" i="2"/>
  <c r="K635" i="2"/>
  <c r="K634" i="2"/>
  <c r="K633" i="2"/>
  <c r="K632" i="2"/>
  <c r="K631" i="2"/>
  <c r="K630" i="2"/>
  <c r="K629" i="2"/>
  <c r="K628" i="2"/>
  <c r="K627" i="2"/>
  <c r="K626" i="2"/>
  <c r="K625" i="2"/>
  <c r="K624" i="2"/>
  <c r="K623" i="2"/>
  <c r="K622" i="2"/>
  <c r="K621" i="2"/>
  <c r="K620" i="2"/>
  <c r="K619" i="2"/>
  <c r="K618" i="2"/>
  <c r="K617" i="2"/>
  <c r="K616" i="2"/>
  <c r="K615" i="2"/>
  <c r="K614" i="2"/>
  <c r="K613" i="2"/>
  <c r="K612" i="2"/>
  <c r="K611" i="2"/>
  <c r="K610" i="2"/>
  <c r="K609" i="2"/>
  <c r="K608" i="2"/>
  <c r="K607" i="2"/>
  <c r="K606" i="2"/>
  <c r="K605" i="2"/>
  <c r="K604" i="2"/>
  <c r="K603" i="2"/>
  <c r="K602" i="2"/>
  <c r="K601" i="2"/>
  <c r="K600" i="2"/>
  <c r="K599" i="2"/>
  <c r="K598" i="2"/>
  <c r="K597" i="2"/>
  <c r="K596" i="2"/>
  <c r="K595" i="2"/>
  <c r="K594" i="2"/>
  <c r="K593" i="2"/>
  <c r="K592" i="2"/>
  <c r="K591" i="2"/>
  <c r="K590" i="2"/>
  <c r="K589" i="2"/>
  <c r="K588" i="2"/>
  <c r="K587" i="2"/>
  <c r="K586" i="2"/>
  <c r="K585" i="2"/>
  <c r="K584" i="2"/>
  <c r="K583" i="2"/>
  <c r="K582" i="2"/>
  <c r="K581" i="2"/>
  <c r="K580" i="2"/>
  <c r="K579" i="2"/>
  <c r="K578" i="2"/>
  <c r="K577" i="2"/>
  <c r="K576" i="2"/>
  <c r="K575" i="2"/>
  <c r="K574" i="2"/>
  <c r="K573" i="2"/>
  <c r="K572" i="2"/>
  <c r="K571" i="2"/>
  <c r="K570" i="2"/>
  <c r="K569" i="2"/>
  <c r="K568" i="2"/>
  <c r="K567" i="2"/>
  <c r="K566" i="2"/>
  <c r="K565" i="2"/>
  <c r="K564" i="2"/>
  <c r="K563" i="2"/>
  <c r="K562" i="2"/>
  <c r="K561" i="2"/>
  <c r="K560" i="2"/>
  <c r="K559" i="2"/>
  <c r="K558" i="2"/>
  <c r="K557" i="2"/>
  <c r="K556" i="2"/>
  <c r="K555" i="2"/>
  <c r="K554" i="2"/>
  <c r="K553" i="2"/>
  <c r="K552" i="2"/>
  <c r="K551" i="2"/>
  <c r="K550" i="2"/>
  <c r="K549" i="2"/>
  <c r="K548" i="2"/>
  <c r="K547" i="2"/>
  <c r="K546" i="2"/>
  <c r="K545" i="2"/>
  <c r="K544" i="2"/>
  <c r="K543" i="2"/>
  <c r="K542" i="2"/>
  <c r="K541" i="2"/>
  <c r="K540" i="2"/>
  <c r="K539" i="2"/>
  <c r="K538" i="2"/>
  <c r="K537" i="2"/>
  <c r="K536" i="2"/>
  <c r="K535" i="2"/>
  <c r="K534" i="2"/>
  <c r="K533" i="2"/>
  <c r="K532" i="2"/>
  <c r="K531" i="2"/>
  <c r="K530" i="2"/>
  <c r="K529" i="2"/>
  <c r="K528" i="2"/>
  <c r="K527" i="2"/>
  <c r="K526" i="2"/>
  <c r="K525" i="2"/>
  <c r="K524" i="2"/>
  <c r="K523" i="2"/>
  <c r="K522" i="2"/>
  <c r="K521" i="2"/>
  <c r="K520" i="2"/>
  <c r="K519" i="2"/>
  <c r="K518" i="2"/>
  <c r="K517" i="2"/>
  <c r="K516" i="2"/>
  <c r="K515" i="2"/>
  <c r="K514" i="2"/>
  <c r="K513" i="2"/>
  <c r="K512" i="2"/>
  <c r="K511" i="2"/>
  <c r="K510" i="2"/>
  <c r="K509" i="2"/>
  <c r="K508" i="2"/>
  <c r="K507" i="2"/>
  <c r="K506" i="2"/>
  <c r="K505" i="2"/>
  <c r="K504" i="2"/>
  <c r="K503" i="2"/>
  <c r="K502" i="2"/>
  <c r="K501" i="2"/>
  <c r="K500" i="2"/>
  <c r="K499" i="2"/>
  <c r="K498" i="2"/>
  <c r="K497" i="2"/>
  <c r="K496" i="2"/>
  <c r="K495" i="2"/>
  <c r="K494" i="2"/>
  <c r="K493" i="2"/>
  <c r="K492" i="2"/>
  <c r="K491" i="2"/>
  <c r="K490" i="2"/>
  <c r="K489" i="2"/>
  <c r="K488" i="2"/>
  <c r="K487" i="2"/>
  <c r="K486" i="2"/>
  <c r="K485" i="2"/>
  <c r="K484" i="2"/>
  <c r="K483" i="2"/>
  <c r="K482" i="2"/>
  <c r="K481" i="2"/>
  <c r="K480" i="2"/>
  <c r="K479" i="2"/>
  <c r="K478" i="2"/>
  <c r="K477" i="2"/>
  <c r="K476" i="2"/>
  <c r="K475" i="2"/>
  <c r="K474" i="2"/>
  <c r="K473" i="2"/>
  <c r="K472" i="2"/>
  <c r="K471" i="2"/>
  <c r="K470" i="2"/>
  <c r="K469" i="2"/>
  <c r="K468" i="2"/>
  <c r="K467" i="2"/>
  <c r="K466" i="2"/>
  <c r="K465" i="2"/>
  <c r="K464" i="2"/>
  <c r="K463" i="2"/>
  <c r="K462" i="2"/>
  <c r="K461" i="2"/>
  <c r="K460" i="2"/>
  <c r="K459" i="2"/>
  <c r="K458" i="2"/>
  <c r="K457" i="2"/>
  <c r="K456" i="2"/>
  <c r="K455" i="2"/>
  <c r="K454" i="2"/>
  <c r="K453" i="2"/>
  <c r="K452" i="2"/>
  <c r="K451" i="2"/>
  <c r="K450" i="2"/>
  <c r="K449" i="2"/>
  <c r="K448" i="2"/>
  <c r="K447" i="2"/>
  <c r="K446" i="2"/>
  <c r="K445" i="2"/>
  <c r="K444" i="2"/>
  <c r="K443" i="2"/>
  <c r="K442" i="2"/>
  <c r="K441" i="2"/>
  <c r="K440" i="2"/>
  <c r="K439" i="2"/>
  <c r="K438" i="2"/>
  <c r="K437" i="2"/>
  <c r="K436" i="2"/>
  <c r="K435" i="2"/>
  <c r="K434" i="2"/>
  <c r="K433" i="2"/>
  <c r="K432" i="2"/>
  <c r="K431" i="2"/>
  <c r="K430" i="2"/>
  <c r="K429" i="2"/>
  <c r="K428" i="2"/>
  <c r="K427" i="2"/>
  <c r="K426" i="2"/>
  <c r="K425" i="2"/>
  <c r="K424" i="2"/>
  <c r="K423" i="2"/>
  <c r="K422" i="2"/>
  <c r="K421" i="2"/>
  <c r="K420" i="2"/>
  <c r="K419" i="2"/>
  <c r="K418" i="2"/>
  <c r="K417" i="2"/>
  <c r="K416" i="2"/>
  <c r="K415" i="2"/>
  <c r="K414" i="2"/>
  <c r="K413" i="2"/>
  <c r="K412" i="2"/>
  <c r="K411" i="2"/>
  <c r="K410" i="2"/>
  <c r="K409" i="2"/>
  <c r="K408" i="2"/>
  <c r="K407" i="2"/>
  <c r="K406" i="2"/>
  <c r="K405" i="2"/>
  <c r="K404" i="2"/>
  <c r="K403" i="2"/>
  <c r="K402" i="2"/>
  <c r="K401" i="2"/>
  <c r="K400" i="2"/>
  <c r="K399" i="2"/>
  <c r="K398" i="2"/>
  <c r="K397" i="2"/>
  <c r="K396" i="2"/>
  <c r="K395" i="2"/>
  <c r="K394" i="2"/>
  <c r="K393" i="2"/>
  <c r="K392" i="2"/>
  <c r="K391" i="2"/>
  <c r="K390" i="2"/>
  <c r="K389" i="2"/>
  <c r="K388" i="2"/>
  <c r="K387" i="2"/>
  <c r="K386" i="2"/>
  <c r="K385" i="2"/>
  <c r="K384" i="2"/>
  <c r="K383" i="2"/>
  <c r="K382" i="2"/>
  <c r="K381" i="2"/>
  <c r="K380" i="2"/>
  <c r="K379" i="2"/>
  <c r="K378" i="2"/>
  <c r="K377" i="2"/>
  <c r="K376" i="2"/>
  <c r="K375" i="2"/>
  <c r="K374" i="2"/>
  <c r="K373" i="2"/>
  <c r="K372" i="2"/>
  <c r="K371" i="2"/>
  <c r="K370" i="2"/>
  <c r="K369" i="2"/>
  <c r="K368" i="2"/>
  <c r="K367" i="2"/>
  <c r="K366" i="2"/>
  <c r="K365" i="2"/>
  <c r="K364" i="2"/>
  <c r="K363" i="2"/>
  <c r="K362" i="2"/>
  <c r="K361" i="2"/>
  <c r="K360" i="2"/>
  <c r="K359" i="2"/>
  <c r="K358" i="2"/>
  <c r="K357" i="2"/>
  <c r="K356" i="2"/>
  <c r="K355" i="2"/>
  <c r="K354" i="2"/>
  <c r="K353" i="2"/>
  <c r="K352" i="2"/>
  <c r="K351" i="2"/>
  <c r="K350" i="2"/>
  <c r="K349" i="2"/>
  <c r="K348" i="2"/>
  <c r="K347" i="2"/>
  <c r="K346" i="2"/>
  <c r="K345" i="2"/>
  <c r="K344" i="2"/>
  <c r="K343" i="2"/>
  <c r="K342" i="2"/>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AW26" i="1"/>
  <c r="AW25" i="1"/>
  <c r="AW24" i="1"/>
  <c r="AW23" i="1"/>
  <c r="AW22" i="1"/>
  <c r="AW21" i="1"/>
  <c r="AW20" i="1"/>
  <c r="AW19" i="1"/>
  <c r="AW18" i="1"/>
  <c r="AW17" i="1"/>
  <c r="G28" i="3" l="1"/>
  <c r="G37" i="3" s="1"/>
  <c r="G41" i="3" s="1"/>
  <c r="BF29" i="3"/>
  <c r="AZ31" i="3"/>
  <c r="BA30" i="3"/>
  <c r="R3" i="2"/>
  <c r="R4" i="2" s="1"/>
  <c r="P4" i="2"/>
  <c r="P7" i="2"/>
  <c r="P6" i="2"/>
  <c r="O6" i="2"/>
  <c r="R20" i="2"/>
  <c r="R19" i="2"/>
  <c r="R18" i="2"/>
  <c r="R17" i="2"/>
  <c r="R16" i="2"/>
  <c r="R15" i="2"/>
  <c r="R14" i="2"/>
  <c r="R13" i="2"/>
  <c r="R12" i="2"/>
  <c r="R11" i="2"/>
  <c r="J28" i="3" l="1"/>
  <c r="BF30" i="3"/>
  <c r="J37" i="3"/>
  <c r="AZ32" i="3"/>
  <c r="BA31" i="3"/>
  <c r="G5" i="2"/>
  <c r="F5" i="2"/>
  <c r="E5" i="2"/>
  <c r="D5" i="2"/>
  <c r="W3510" i="2"/>
  <c r="W3509" i="2"/>
  <c r="W3508" i="2"/>
  <c r="W3507" i="2"/>
  <c r="W3506" i="2"/>
  <c r="W3505" i="2"/>
  <c r="W3504" i="2"/>
  <c r="W3503" i="2"/>
  <c r="W3502" i="2"/>
  <c r="W3501" i="2"/>
  <c r="W3500" i="2"/>
  <c r="W3499" i="2"/>
  <c r="W3498" i="2"/>
  <c r="W3497" i="2"/>
  <c r="W3496" i="2"/>
  <c r="W3495" i="2"/>
  <c r="W3494" i="2"/>
  <c r="W3493" i="2"/>
  <c r="W3492" i="2"/>
  <c r="W3491" i="2"/>
  <c r="W3490" i="2"/>
  <c r="W3489" i="2"/>
  <c r="W3488" i="2"/>
  <c r="W3487" i="2"/>
  <c r="W3486" i="2"/>
  <c r="W3485" i="2"/>
  <c r="W3484" i="2"/>
  <c r="W3483" i="2"/>
  <c r="W3482" i="2"/>
  <c r="W3481" i="2"/>
  <c r="W3480" i="2"/>
  <c r="W3479" i="2"/>
  <c r="W3478" i="2"/>
  <c r="W3477" i="2"/>
  <c r="W3476" i="2"/>
  <c r="W3475" i="2"/>
  <c r="W3474" i="2"/>
  <c r="W3473" i="2"/>
  <c r="W3472" i="2"/>
  <c r="W3471" i="2"/>
  <c r="W3470" i="2"/>
  <c r="W3469" i="2"/>
  <c r="W3468" i="2"/>
  <c r="W3467" i="2"/>
  <c r="W3466" i="2"/>
  <c r="W3465" i="2"/>
  <c r="W3464" i="2"/>
  <c r="W3463" i="2"/>
  <c r="W3462" i="2"/>
  <c r="W3461" i="2"/>
  <c r="W3460" i="2"/>
  <c r="W3459" i="2"/>
  <c r="W3458" i="2"/>
  <c r="W3457" i="2"/>
  <c r="W3456" i="2"/>
  <c r="W3455" i="2"/>
  <c r="W3454" i="2"/>
  <c r="W3453" i="2"/>
  <c r="W3452" i="2"/>
  <c r="W3451" i="2"/>
  <c r="W3450" i="2"/>
  <c r="W3449" i="2"/>
  <c r="W3448" i="2"/>
  <c r="W3447" i="2"/>
  <c r="W3446" i="2"/>
  <c r="W3445" i="2"/>
  <c r="W3444" i="2"/>
  <c r="W3443" i="2"/>
  <c r="W3442" i="2"/>
  <c r="W3441" i="2"/>
  <c r="W3440" i="2"/>
  <c r="W3439" i="2"/>
  <c r="W3438" i="2"/>
  <c r="W3437" i="2"/>
  <c r="W3436" i="2"/>
  <c r="W3435" i="2"/>
  <c r="W3434" i="2"/>
  <c r="W3433" i="2"/>
  <c r="W3432" i="2"/>
  <c r="W3431" i="2"/>
  <c r="W3430" i="2"/>
  <c r="W3429" i="2"/>
  <c r="W3428" i="2"/>
  <c r="W3427" i="2"/>
  <c r="W3426" i="2"/>
  <c r="W3425" i="2"/>
  <c r="W3424" i="2"/>
  <c r="W3423" i="2"/>
  <c r="W3422" i="2"/>
  <c r="W3421" i="2"/>
  <c r="W3420" i="2"/>
  <c r="W3419" i="2"/>
  <c r="W3418" i="2"/>
  <c r="W3417" i="2"/>
  <c r="W3416" i="2"/>
  <c r="W3415" i="2"/>
  <c r="W3414" i="2"/>
  <c r="W3413" i="2"/>
  <c r="W3412" i="2"/>
  <c r="W3411" i="2"/>
  <c r="W3410" i="2"/>
  <c r="W3409" i="2"/>
  <c r="W3408" i="2"/>
  <c r="W3407" i="2"/>
  <c r="W3406" i="2"/>
  <c r="W3405" i="2"/>
  <c r="W3404" i="2"/>
  <c r="W3403" i="2"/>
  <c r="W3402" i="2"/>
  <c r="W3401" i="2"/>
  <c r="W3400" i="2"/>
  <c r="W3399" i="2"/>
  <c r="W3398" i="2"/>
  <c r="W3397" i="2"/>
  <c r="W3396" i="2"/>
  <c r="W3395" i="2"/>
  <c r="W3394" i="2"/>
  <c r="W3393" i="2"/>
  <c r="W3392" i="2"/>
  <c r="W3391" i="2"/>
  <c r="W3390" i="2"/>
  <c r="W3389" i="2"/>
  <c r="W3388" i="2"/>
  <c r="W3387" i="2"/>
  <c r="W3386" i="2"/>
  <c r="W3385" i="2"/>
  <c r="W3384" i="2"/>
  <c r="W3383" i="2"/>
  <c r="W3382" i="2"/>
  <c r="W3381" i="2"/>
  <c r="W3380" i="2"/>
  <c r="W3379" i="2"/>
  <c r="W3378" i="2"/>
  <c r="W3377" i="2"/>
  <c r="W3376" i="2"/>
  <c r="W3375" i="2"/>
  <c r="W3374" i="2"/>
  <c r="W3373" i="2"/>
  <c r="W3372" i="2"/>
  <c r="W3371" i="2"/>
  <c r="W3370" i="2"/>
  <c r="W3369" i="2"/>
  <c r="W3368" i="2"/>
  <c r="W3367" i="2"/>
  <c r="W3366" i="2"/>
  <c r="W3365" i="2"/>
  <c r="W3364" i="2"/>
  <c r="W3363" i="2"/>
  <c r="W3362" i="2"/>
  <c r="W3361" i="2"/>
  <c r="W3360" i="2"/>
  <c r="W3359" i="2"/>
  <c r="W3358" i="2"/>
  <c r="W3357" i="2"/>
  <c r="W3356" i="2"/>
  <c r="W3355" i="2"/>
  <c r="W3354" i="2"/>
  <c r="W3353" i="2"/>
  <c r="W3352" i="2"/>
  <c r="W3351" i="2"/>
  <c r="W3350" i="2"/>
  <c r="W3349" i="2"/>
  <c r="W3348" i="2"/>
  <c r="W3347" i="2"/>
  <c r="W3346" i="2"/>
  <c r="W3345" i="2"/>
  <c r="W3344" i="2"/>
  <c r="W3343" i="2"/>
  <c r="W3342" i="2"/>
  <c r="W3341" i="2"/>
  <c r="W3340" i="2"/>
  <c r="W3339" i="2"/>
  <c r="W3338" i="2"/>
  <c r="W3337" i="2"/>
  <c r="W3336" i="2"/>
  <c r="W3335" i="2"/>
  <c r="W3334" i="2"/>
  <c r="W3333" i="2"/>
  <c r="W3332" i="2"/>
  <c r="W3331" i="2"/>
  <c r="W3330" i="2"/>
  <c r="W3329" i="2"/>
  <c r="W3328" i="2"/>
  <c r="W3327" i="2"/>
  <c r="W3326" i="2"/>
  <c r="W3325" i="2"/>
  <c r="W3324" i="2"/>
  <c r="W3323" i="2"/>
  <c r="W3322" i="2"/>
  <c r="W3321" i="2"/>
  <c r="W3320" i="2"/>
  <c r="W3319" i="2"/>
  <c r="W3318" i="2"/>
  <c r="W3317" i="2"/>
  <c r="W3316" i="2"/>
  <c r="W3315" i="2"/>
  <c r="W3314" i="2"/>
  <c r="W3313" i="2"/>
  <c r="W3312" i="2"/>
  <c r="W3311" i="2"/>
  <c r="W3310" i="2"/>
  <c r="W3309" i="2"/>
  <c r="W3308" i="2"/>
  <c r="W3307" i="2"/>
  <c r="W3306" i="2"/>
  <c r="W3305" i="2"/>
  <c r="W3304" i="2"/>
  <c r="W3303" i="2"/>
  <c r="W3302" i="2"/>
  <c r="W3301" i="2"/>
  <c r="W3300" i="2"/>
  <c r="W3299" i="2"/>
  <c r="W3298" i="2"/>
  <c r="W3297" i="2"/>
  <c r="W3296" i="2"/>
  <c r="W3295" i="2"/>
  <c r="W3294" i="2"/>
  <c r="W3293" i="2"/>
  <c r="W3292" i="2"/>
  <c r="W3291" i="2"/>
  <c r="W3290" i="2"/>
  <c r="W3289" i="2"/>
  <c r="W3288" i="2"/>
  <c r="W3287" i="2"/>
  <c r="W3286" i="2"/>
  <c r="W3285" i="2"/>
  <c r="W3284" i="2"/>
  <c r="W3283" i="2"/>
  <c r="W3282" i="2"/>
  <c r="W3281" i="2"/>
  <c r="W3280" i="2"/>
  <c r="W3279" i="2"/>
  <c r="W3278" i="2"/>
  <c r="W3277" i="2"/>
  <c r="W3276" i="2"/>
  <c r="W3275" i="2"/>
  <c r="W3274" i="2"/>
  <c r="W3273" i="2"/>
  <c r="W3272" i="2"/>
  <c r="W3271" i="2"/>
  <c r="W3270" i="2"/>
  <c r="W3269" i="2"/>
  <c r="W3268" i="2"/>
  <c r="W3267" i="2"/>
  <c r="W3266" i="2"/>
  <c r="W3265" i="2"/>
  <c r="W3264" i="2"/>
  <c r="W3263" i="2"/>
  <c r="W3262" i="2"/>
  <c r="W3261" i="2"/>
  <c r="W3260" i="2"/>
  <c r="W3259" i="2"/>
  <c r="W3258" i="2"/>
  <c r="W3257" i="2"/>
  <c r="W3256" i="2"/>
  <c r="W3255" i="2"/>
  <c r="W3254" i="2"/>
  <c r="W3253" i="2"/>
  <c r="W3252" i="2"/>
  <c r="W3251" i="2"/>
  <c r="W3250" i="2"/>
  <c r="W3249" i="2"/>
  <c r="W3248" i="2"/>
  <c r="W3247" i="2"/>
  <c r="W3246" i="2"/>
  <c r="W3245" i="2"/>
  <c r="W3244" i="2"/>
  <c r="W3243" i="2"/>
  <c r="W3242" i="2"/>
  <c r="W3241" i="2"/>
  <c r="W3240" i="2"/>
  <c r="W3239" i="2"/>
  <c r="W3238" i="2"/>
  <c r="W3237" i="2"/>
  <c r="W3236" i="2"/>
  <c r="W3235" i="2"/>
  <c r="W3234" i="2"/>
  <c r="W3233" i="2"/>
  <c r="W3232" i="2"/>
  <c r="W3231" i="2"/>
  <c r="W3230" i="2"/>
  <c r="W3229" i="2"/>
  <c r="W3228" i="2"/>
  <c r="W3227" i="2"/>
  <c r="W3226" i="2"/>
  <c r="W3225" i="2"/>
  <c r="W3224" i="2"/>
  <c r="W3223" i="2"/>
  <c r="W3222" i="2"/>
  <c r="W3221" i="2"/>
  <c r="W3220" i="2"/>
  <c r="W3219" i="2"/>
  <c r="W3218" i="2"/>
  <c r="W3217" i="2"/>
  <c r="W3216" i="2"/>
  <c r="W3215" i="2"/>
  <c r="W3214" i="2"/>
  <c r="W3213" i="2"/>
  <c r="W3212" i="2"/>
  <c r="W3211" i="2"/>
  <c r="W3210" i="2"/>
  <c r="W3209" i="2"/>
  <c r="W3208" i="2"/>
  <c r="W3207" i="2"/>
  <c r="W3206" i="2"/>
  <c r="W3205" i="2"/>
  <c r="W3204" i="2"/>
  <c r="W3203" i="2"/>
  <c r="W3202" i="2"/>
  <c r="W3201" i="2"/>
  <c r="W3200" i="2"/>
  <c r="W3199" i="2"/>
  <c r="W3198" i="2"/>
  <c r="W3197" i="2"/>
  <c r="W3196" i="2"/>
  <c r="W3195" i="2"/>
  <c r="W3194" i="2"/>
  <c r="W3193" i="2"/>
  <c r="W3192" i="2"/>
  <c r="W3191" i="2"/>
  <c r="W3190" i="2"/>
  <c r="W3189" i="2"/>
  <c r="W3188" i="2"/>
  <c r="W3187" i="2"/>
  <c r="W3186" i="2"/>
  <c r="W3185" i="2"/>
  <c r="W3184" i="2"/>
  <c r="W3183" i="2"/>
  <c r="W3182" i="2"/>
  <c r="W3181" i="2"/>
  <c r="W3180" i="2"/>
  <c r="W3179" i="2"/>
  <c r="W3178" i="2"/>
  <c r="W3177" i="2"/>
  <c r="W3176" i="2"/>
  <c r="W3175" i="2"/>
  <c r="W3174" i="2"/>
  <c r="W3173" i="2"/>
  <c r="W3172" i="2"/>
  <c r="W3171" i="2"/>
  <c r="W3170" i="2"/>
  <c r="W3169" i="2"/>
  <c r="W3168" i="2"/>
  <c r="W3167" i="2"/>
  <c r="W3166" i="2"/>
  <c r="W3165" i="2"/>
  <c r="W3164" i="2"/>
  <c r="W3163" i="2"/>
  <c r="W3162" i="2"/>
  <c r="W3161" i="2"/>
  <c r="W3160" i="2"/>
  <c r="W3159" i="2"/>
  <c r="W3158" i="2"/>
  <c r="W3157" i="2"/>
  <c r="W3156" i="2"/>
  <c r="W3155" i="2"/>
  <c r="W3154" i="2"/>
  <c r="W3153" i="2"/>
  <c r="W3152" i="2"/>
  <c r="W3151" i="2"/>
  <c r="W3150" i="2"/>
  <c r="W3149" i="2"/>
  <c r="W3148" i="2"/>
  <c r="W3147" i="2"/>
  <c r="W3146" i="2"/>
  <c r="W3145" i="2"/>
  <c r="W3144" i="2"/>
  <c r="W3143" i="2"/>
  <c r="W3142" i="2"/>
  <c r="W3141" i="2"/>
  <c r="W3140" i="2"/>
  <c r="W3139" i="2"/>
  <c r="W3138" i="2"/>
  <c r="W3137" i="2"/>
  <c r="W3136" i="2"/>
  <c r="W3135" i="2"/>
  <c r="W3134" i="2"/>
  <c r="W3133" i="2"/>
  <c r="W3132" i="2"/>
  <c r="W3131" i="2"/>
  <c r="W3130" i="2"/>
  <c r="W3129" i="2"/>
  <c r="W3128" i="2"/>
  <c r="W3127" i="2"/>
  <c r="W3126" i="2"/>
  <c r="W3125" i="2"/>
  <c r="W3124" i="2"/>
  <c r="W3123" i="2"/>
  <c r="W3122" i="2"/>
  <c r="W3121" i="2"/>
  <c r="W3120" i="2"/>
  <c r="W3119" i="2"/>
  <c r="W3118" i="2"/>
  <c r="W3117" i="2"/>
  <c r="W3116" i="2"/>
  <c r="W3115" i="2"/>
  <c r="W3114" i="2"/>
  <c r="W3113" i="2"/>
  <c r="W3112" i="2"/>
  <c r="W3111" i="2"/>
  <c r="W3110" i="2"/>
  <c r="W3109" i="2"/>
  <c r="W3108" i="2"/>
  <c r="W3107" i="2"/>
  <c r="W3106" i="2"/>
  <c r="W3105" i="2"/>
  <c r="W3104" i="2"/>
  <c r="W3103" i="2"/>
  <c r="W3102" i="2"/>
  <c r="W3101" i="2"/>
  <c r="W3100" i="2"/>
  <c r="W3099" i="2"/>
  <c r="W3098" i="2"/>
  <c r="W3097" i="2"/>
  <c r="W3096" i="2"/>
  <c r="W3095" i="2"/>
  <c r="W3094" i="2"/>
  <c r="W3093" i="2"/>
  <c r="W3092" i="2"/>
  <c r="W3091" i="2"/>
  <c r="W3090" i="2"/>
  <c r="W3089" i="2"/>
  <c r="W3088" i="2"/>
  <c r="W3087" i="2"/>
  <c r="W3086" i="2"/>
  <c r="W3085" i="2"/>
  <c r="W3084" i="2"/>
  <c r="W3083" i="2"/>
  <c r="W3082" i="2"/>
  <c r="W3081" i="2"/>
  <c r="W3080" i="2"/>
  <c r="W3079" i="2"/>
  <c r="W3078" i="2"/>
  <c r="W3077" i="2"/>
  <c r="W3076" i="2"/>
  <c r="W3075" i="2"/>
  <c r="W3074" i="2"/>
  <c r="W3073" i="2"/>
  <c r="W3072" i="2"/>
  <c r="W3071" i="2"/>
  <c r="W3070" i="2"/>
  <c r="W3069" i="2"/>
  <c r="W3068" i="2"/>
  <c r="W3067" i="2"/>
  <c r="W3066" i="2"/>
  <c r="W3065" i="2"/>
  <c r="W3064" i="2"/>
  <c r="W3063" i="2"/>
  <c r="W3062" i="2"/>
  <c r="W3061" i="2"/>
  <c r="W3060" i="2"/>
  <c r="W3059" i="2"/>
  <c r="W3058" i="2"/>
  <c r="W3057" i="2"/>
  <c r="W3056" i="2"/>
  <c r="W3055" i="2"/>
  <c r="W3054" i="2"/>
  <c r="W3053" i="2"/>
  <c r="W3052" i="2"/>
  <c r="W3051" i="2"/>
  <c r="W3050" i="2"/>
  <c r="W3049" i="2"/>
  <c r="W3048" i="2"/>
  <c r="W3047" i="2"/>
  <c r="W3046" i="2"/>
  <c r="W3045" i="2"/>
  <c r="W3044" i="2"/>
  <c r="W3043" i="2"/>
  <c r="W3042" i="2"/>
  <c r="W3041" i="2"/>
  <c r="W3040" i="2"/>
  <c r="W3039" i="2"/>
  <c r="W3038" i="2"/>
  <c r="W3037" i="2"/>
  <c r="W3036" i="2"/>
  <c r="W3035" i="2"/>
  <c r="W3034" i="2"/>
  <c r="W3033" i="2"/>
  <c r="W3032" i="2"/>
  <c r="W3031" i="2"/>
  <c r="W3030" i="2"/>
  <c r="W3029" i="2"/>
  <c r="W3028" i="2"/>
  <c r="W3027" i="2"/>
  <c r="W3026" i="2"/>
  <c r="W3025" i="2"/>
  <c r="W3024" i="2"/>
  <c r="W3023" i="2"/>
  <c r="W3022" i="2"/>
  <c r="W3021" i="2"/>
  <c r="W3020" i="2"/>
  <c r="W3019" i="2"/>
  <c r="W3018" i="2"/>
  <c r="W3017" i="2"/>
  <c r="W3016" i="2"/>
  <c r="W3015" i="2"/>
  <c r="W3014" i="2"/>
  <c r="W3013" i="2"/>
  <c r="W3012" i="2"/>
  <c r="W3011" i="2"/>
  <c r="W3010" i="2"/>
  <c r="W3009" i="2"/>
  <c r="W3008" i="2"/>
  <c r="W3007" i="2"/>
  <c r="W3006" i="2"/>
  <c r="W3005" i="2"/>
  <c r="W3004" i="2"/>
  <c r="W3003" i="2"/>
  <c r="W3002" i="2"/>
  <c r="W3001" i="2"/>
  <c r="W3000" i="2"/>
  <c r="W2999" i="2"/>
  <c r="W2998" i="2"/>
  <c r="W2997" i="2"/>
  <c r="W2996" i="2"/>
  <c r="W2995" i="2"/>
  <c r="W2994" i="2"/>
  <c r="W2993" i="2"/>
  <c r="W2992" i="2"/>
  <c r="W2991" i="2"/>
  <c r="W2990" i="2"/>
  <c r="W2989" i="2"/>
  <c r="W2988" i="2"/>
  <c r="W2987" i="2"/>
  <c r="W2986" i="2"/>
  <c r="W2985" i="2"/>
  <c r="W2984" i="2"/>
  <c r="W2983" i="2"/>
  <c r="W2982" i="2"/>
  <c r="W2981" i="2"/>
  <c r="W2980" i="2"/>
  <c r="W2979" i="2"/>
  <c r="W2978" i="2"/>
  <c r="W2977" i="2"/>
  <c r="W2976" i="2"/>
  <c r="W2975" i="2"/>
  <c r="W2974" i="2"/>
  <c r="W2973" i="2"/>
  <c r="W2972" i="2"/>
  <c r="W2971" i="2"/>
  <c r="W2970" i="2"/>
  <c r="W2969" i="2"/>
  <c r="W2968" i="2"/>
  <c r="W2967" i="2"/>
  <c r="W2966" i="2"/>
  <c r="W2965" i="2"/>
  <c r="W2964" i="2"/>
  <c r="W2963" i="2"/>
  <c r="W2962" i="2"/>
  <c r="W2961" i="2"/>
  <c r="W2960" i="2"/>
  <c r="W2959" i="2"/>
  <c r="W2958" i="2"/>
  <c r="W2957" i="2"/>
  <c r="W2956" i="2"/>
  <c r="W2955" i="2"/>
  <c r="W2954" i="2"/>
  <c r="W2953" i="2"/>
  <c r="W2952" i="2"/>
  <c r="W2951" i="2"/>
  <c r="W2950" i="2"/>
  <c r="W2949" i="2"/>
  <c r="W2948" i="2"/>
  <c r="W2947" i="2"/>
  <c r="W2946" i="2"/>
  <c r="W2945" i="2"/>
  <c r="W2944" i="2"/>
  <c r="W2943" i="2"/>
  <c r="W2942" i="2"/>
  <c r="W2941" i="2"/>
  <c r="W2940" i="2"/>
  <c r="W2939" i="2"/>
  <c r="W2938" i="2"/>
  <c r="W2937" i="2"/>
  <c r="W2936" i="2"/>
  <c r="W2935" i="2"/>
  <c r="W2934" i="2"/>
  <c r="W2933" i="2"/>
  <c r="W2932" i="2"/>
  <c r="W2931" i="2"/>
  <c r="W2930" i="2"/>
  <c r="W2929" i="2"/>
  <c r="W2928" i="2"/>
  <c r="W2927" i="2"/>
  <c r="W2926" i="2"/>
  <c r="W2925" i="2"/>
  <c r="W2924" i="2"/>
  <c r="W2923" i="2"/>
  <c r="W2922" i="2"/>
  <c r="W2921" i="2"/>
  <c r="W2920" i="2"/>
  <c r="W2919" i="2"/>
  <c r="W2918" i="2"/>
  <c r="W2917" i="2"/>
  <c r="W2916" i="2"/>
  <c r="W2915" i="2"/>
  <c r="W2914" i="2"/>
  <c r="W2913" i="2"/>
  <c r="W2912" i="2"/>
  <c r="W2911" i="2"/>
  <c r="W2910" i="2"/>
  <c r="W2909" i="2"/>
  <c r="W2908" i="2"/>
  <c r="W2907" i="2"/>
  <c r="W2906" i="2"/>
  <c r="W2905" i="2"/>
  <c r="W2904" i="2"/>
  <c r="W2903" i="2"/>
  <c r="W2902" i="2"/>
  <c r="W2901" i="2"/>
  <c r="W2900" i="2"/>
  <c r="W2899" i="2"/>
  <c r="W2898" i="2"/>
  <c r="W2897" i="2"/>
  <c r="W2896" i="2"/>
  <c r="W2895" i="2"/>
  <c r="W2894" i="2"/>
  <c r="W2893" i="2"/>
  <c r="W2892" i="2"/>
  <c r="W2891" i="2"/>
  <c r="W2890" i="2"/>
  <c r="W2889" i="2"/>
  <c r="W2888" i="2"/>
  <c r="W2887" i="2"/>
  <c r="W2886" i="2"/>
  <c r="W2885" i="2"/>
  <c r="W2884" i="2"/>
  <c r="W2883" i="2"/>
  <c r="W2882" i="2"/>
  <c r="W2881" i="2"/>
  <c r="W2880" i="2"/>
  <c r="W2879" i="2"/>
  <c r="W2878" i="2"/>
  <c r="W2877" i="2"/>
  <c r="W2876" i="2"/>
  <c r="W2875" i="2"/>
  <c r="W2874" i="2"/>
  <c r="W2873" i="2"/>
  <c r="W2872" i="2"/>
  <c r="W2871" i="2"/>
  <c r="W2870" i="2"/>
  <c r="W2869" i="2"/>
  <c r="W2868" i="2"/>
  <c r="W2867" i="2"/>
  <c r="W2866" i="2"/>
  <c r="W2865" i="2"/>
  <c r="W2864" i="2"/>
  <c r="W2863" i="2"/>
  <c r="W2862" i="2"/>
  <c r="W2861" i="2"/>
  <c r="W2860" i="2"/>
  <c r="W2859" i="2"/>
  <c r="W2858" i="2"/>
  <c r="W2857" i="2"/>
  <c r="W2856" i="2"/>
  <c r="W2855" i="2"/>
  <c r="W2854" i="2"/>
  <c r="W2853" i="2"/>
  <c r="W2852" i="2"/>
  <c r="W2851" i="2"/>
  <c r="W2850" i="2"/>
  <c r="W2849" i="2"/>
  <c r="W2848" i="2"/>
  <c r="W2847" i="2"/>
  <c r="W2846" i="2"/>
  <c r="W2845" i="2"/>
  <c r="W2844" i="2"/>
  <c r="W2843" i="2"/>
  <c r="W2842" i="2"/>
  <c r="W2841" i="2"/>
  <c r="W2840" i="2"/>
  <c r="W2839" i="2"/>
  <c r="W2838" i="2"/>
  <c r="W2837" i="2"/>
  <c r="W2836" i="2"/>
  <c r="W2835" i="2"/>
  <c r="W2834" i="2"/>
  <c r="W2833" i="2"/>
  <c r="W2832" i="2"/>
  <c r="W2831" i="2"/>
  <c r="W2830" i="2"/>
  <c r="W2829" i="2"/>
  <c r="W2828" i="2"/>
  <c r="W2827" i="2"/>
  <c r="W2826" i="2"/>
  <c r="W2825" i="2"/>
  <c r="W2824" i="2"/>
  <c r="W2823" i="2"/>
  <c r="W2822" i="2"/>
  <c r="W2821" i="2"/>
  <c r="W2820" i="2"/>
  <c r="W2819" i="2"/>
  <c r="W2818" i="2"/>
  <c r="W2817" i="2"/>
  <c r="W2816" i="2"/>
  <c r="W2815" i="2"/>
  <c r="W2814" i="2"/>
  <c r="W2813" i="2"/>
  <c r="W2812" i="2"/>
  <c r="W2811" i="2"/>
  <c r="W2810" i="2"/>
  <c r="W2809" i="2"/>
  <c r="W2808" i="2"/>
  <c r="W2807" i="2"/>
  <c r="W2806" i="2"/>
  <c r="W2805" i="2"/>
  <c r="W2804" i="2"/>
  <c r="W2803" i="2"/>
  <c r="W2802" i="2"/>
  <c r="W2801" i="2"/>
  <c r="W2800" i="2"/>
  <c r="W2799" i="2"/>
  <c r="W2798" i="2"/>
  <c r="W2797" i="2"/>
  <c r="W2796" i="2"/>
  <c r="W2795" i="2"/>
  <c r="W2794" i="2"/>
  <c r="W2793" i="2"/>
  <c r="W2792" i="2"/>
  <c r="W2791" i="2"/>
  <c r="W2790" i="2"/>
  <c r="W2789" i="2"/>
  <c r="W2788" i="2"/>
  <c r="W2787" i="2"/>
  <c r="W2786" i="2"/>
  <c r="W2785" i="2"/>
  <c r="W2784" i="2"/>
  <c r="W2783" i="2"/>
  <c r="W2782" i="2"/>
  <c r="W2781" i="2"/>
  <c r="W2780" i="2"/>
  <c r="W2779" i="2"/>
  <c r="W2778" i="2"/>
  <c r="W2777" i="2"/>
  <c r="W2776" i="2"/>
  <c r="W2775" i="2"/>
  <c r="W2774" i="2"/>
  <c r="W2773" i="2"/>
  <c r="W2772" i="2"/>
  <c r="W2771" i="2"/>
  <c r="W2770" i="2"/>
  <c r="W2769" i="2"/>
  <c r="W2768" i="2"/>
  <c r="W2767" i="2"/>
  <c r="W2766" i="2"/>
  <c r="W2765" i="2"/>
  <c r="W2764" i="2"/>
  <c r="W2763" i="2"/>
  <c r="W2762" i="2"/>
  <c r="W2761" i="2"/>
  <c r="W2760" i="2"/>
  <c r="W2759" i="2"/>
  <c r="W2758" i="2"/>
  <c r="W2757" i="2"/>
  <c r="W2756" i="2"/>
  <c r="W2755" i="2"/>
  <c r="W2754" i="2"/>
  <c r="W2753" i="2"/>
  <c r="W2752" i="2"/>
  <c r="W2751" i="2"/>
  <c r="W2750" i="2"/>
  <c r="W2749" i="2"/>
  <c r="W2748" i="2"/>
  <c r="W2747" i="2"/>
  <c r="W2746" i="2"/>
  <c r="W2745" i="2"/>
  <c r="W2744" i="2"/>
  <c r="W2743" i="2"/>
  <c r="W2742" i="2"/>
  <c r="W2741" i="2"/>
  <c r="W2740" i="2"/>
  <c r="W2739" i="2"/>
  <c r="W2738" i="2"/>
  <c r="W2737" i="2"/>
  <c r="W2736" i="2"/>
  <c r="W2735" i="2"/>
  <c r="W2734" i="2"/>
  <c r="W2733" i="2"/>
  <c r="W2732" i="2"/>
  <c r="W2731" i="2"/>
  <c r="W2730" i="2"/>
  <c r="W2729" i="2"/>
  <c r="W2728" i="2"/>
  <c r="W2727" i="2"/>
  <c r="W2726" i="2"/>
  <c r="W2725" i="2"/>
  <c r="W2724" i="2"/>
  <c r="W2723" i="2"/>
  <c r="W2722" i="2"/>
  <c r="W2721" i="2"/>
  <c r="W2720" i="2"/>
  <c r="W2719" i="2"/>
  <c r="W2718" i="2"/>
  <c r="W2717" i="2"/>
  <c r="W2716" i="2"/>
  <c r="W2715" i="2"/>
  <c r="W2714" i="2"/>
  <c r="W2713" i="2"/>
  <c r="W2712" i="2"/>
  <c r="W2711" i="2"/>
  <c r="W2710" i="2"/>
  <c r="W2709" i="2"/>
  <c r="W2708" i="2"/>
  <c r="W2707" i="2"/>
  <c r="W2706" i="2"/>
  <c r="W2705" i="2"/>
  <c r="W2704" i="2"/>
  <c r="W2703" i="2"/>
  <c r="W2702" i="2"/>
  <c r="W2701" i="2"/>
  <c r="W2700" i="2"/>
  <c r="W2699" i="2"/>
  <c r="W2698" i="2"/>
  <c r="W2697" i="2"/>
  <c r="W2696" i="2"/>
  <c r="W2695" i="2"/>
  <c r="W2694" i="2"/>
  <c r="W2693" i="2"/>
  <c r="W2692" i="2"/>
  <c r="W2691" i="2"/>
  <c r="W2690" i="2"/>
  <c r="W2689" i="2"/>
  <c r="W2688" i="2"/>
  <c r="W2687" i="2"/>
  <c r="W2686" i="2"/>
  <c r="W2685" i="2"/>
  <c r="W2684" i="2"/>
  <c r="W2683" i="2"/>
  <c r="W2682" i="2"/>
  <c r="W2681" i="2"/>
  <c r="W2680" i="2"/>
  <c r="W2679" i="2"/>
  <c r="W2678" i="2"/>
  <c r="W2677" i="2"/>
  <c r="W2676" i="2"/>
  <c r="W2675" i="2"/>
  <c r="W2674" i="2"/>
  <c r="W2673" i="2"/>
  <c r="W2672" i="2"/>
  <c r="W2671" i="2"/>
  <c r="W2670" i="2"/>
  <c r="W2669" i="2"/>
  <c r="W2668" i="2"/>
  <c r="W2667" i="2"/>
  <c r="W2666" i="2"/>
  <c r="W2665" i="2"/>
  <c r="W2664" i="2"/>
  <c r="W2663" i="2"/>
  <c r="W2662" i="2"/>
  <c r="W2661" i="2"/>
  <c r="W2660" i="2"/>
  <c r="W2659" i="2"/>
  <c r="W2658" i="2"/>
  <c r="W2657" i="2"/>
  <c r="W2656" i="2"/>
  <c r="W2655" i="2"/>
  <c r="W2654" i="2"/>
  <c r="W2653" i="2"/>
  <c r="W2652" i="2"/>
  <c r="W2651" i="2"/>
  <c r="W2650" i="2"/>
  <c r="W2649" i="2"/>
  <c r="W2648" i="2"/>
  <c r="W2647" i="2"/>
  <c r="W2646" i="2"/>
  <c r="W2645" i="2"/>
  <c r="W2644" i="2"/>
  <c r="W2643" i="2"/>
  <c r="W2642" i="2"/>
  <c r="W2641" i="2"/>
  <c r="W2640" i="2"/>
  <c r="W2639" i="2"/>
  <c r="W2638" i="2"/>
  <c r="W2637" i="2"/>
  <c r="W2636" i="2"/>
  <c r="W2635" i="2"/>
  <c r="W2634" i="2"/>
  <c r="W2633" i="2"/>
  <c r="W2632" i="2"/>
  <c r="W2631" i="2"/>
  <c r="W2630" i="2"/>
  <c r="W2629" i="2"/>
  <c r="W2628" i="2"/>
  <c r="W2627" i="2"/>
  <c r="W2626" i="2"/>
  <c r="W2625" i="2"/>
  <c r="W2624" i="2"/>
  <c r="W2623" i="2"/>
  <c r="W2622" i="2"/>
  <c r="W2621" i="2"/>
  <c r="W2620" i="2"/>
  <c r="W2619" i="2"/>
  <c r="W2618" i="2"/>
  <c r="W2617" i="2"/>
  <c r="W2616" i="2"/>
  <c r="W2615" i="2"/>
  <c r="W2614" i="2"/>
  <c r="W2613" i="2"/>
  <c r="W2612" i="2"/>
  <c r="W2611" i="2"/>
  <c r="W2610" i="2"/>
  <c r="W2609" i="2"/>
  <c r="W2608" i="2"/>
  <c r="W2607" i="2"/>
  <c r="W2606" i="2"/>
  <c r="W2605" i="2"/>
  <c r="W2604" i="2"/>
  <c r="W2603" i="2"/>
  <c r="W2602" i="2"/>
  <c r="W2601" i="2"/>
  <c r="W2600" i="2"/>
  <c r="W2599" i="2"/>
  <c r="W2598" i="2"/>
  <c r="W2597" i="2"/>
  <c r="W2596" i="2"/>
  <c r="W2595" i="2"/>
  <c r="W2594" i="2"/>
  <c r="W2593" i="2"/>
  <c r="W2592" i="2"/>
  <c r="W2591" i="2"/>
  <c r="W2590" i="2"/>
  <c r="W2589" i="2"/>
  <c r="W2588" i="2"/>
  <c r="W2587" i="2"/>
  <c r="W2586" i="2"/>
  <c r="W2585" i="2"/>
  <c r="W2584" i="2"/>
  <c r="W2583" i="2"/>
  <c r="W2582" i="2"/>
  <c r="W2581" i="2"/>
  <c r="W2580" i="2"/>
  <c r="W2579" i="2"/>
  <c r="W2578" i="2"/>
  <c r="W2577" i="2"/>
  <c r="W2576" i="2"/>
  <c r="W2575" i="2"/>
  <c r="W2574" i="2"/>
  <c r="W2573" i="2"/>
  <c r="W2572" i="2"/>
  <c r="W2571" i="2"/>
  <c r="W2570" i="2"/>
  <c r="W2569" i="2"/>
  <c r="W2568" i="2"/>
  <c r="W2567" i="2"/>
  <c r="W2566" i="2"/>
  <c r="W2565" i="2"/>
  <c r="W2564" i="2"/>
  <c r="W2563" i="2"/>
  <c r="W2562" i="2"/>
  <c r="W2561" i="2"/>
  <c r="W2560" i="2"/>
  <c r="W2559" i="2"/>
  <c r="W2558" i="2"/>
  <c r="W2557" i="2"/>
  <c r="W2556" i="2"/>
  <c r="W2555" i="2"/>
  <c r="W2554" i="2"/>
  <c r="W2553" i="2"/>
  <c r="W2552" i="2"/>
  <c r="W2551" i="2"/>
  <c r="W2550" i="2"/>
  <c r="W2549" i="2"/>
  <c r="W2548" i="2"/>
  <c r="W2547" i="2"/>
  <c r="W2546" i="2"/>
  <c r="W2545" i="2"/>
  <c r="W2544" i="2"/>
  <c r="W2543" i="2"/>
  <c r="W2542" i="2"/>
  <c r="W2541" i="2"/>
  <c r="W2540" i="2"/>
  <c r="W2539" i="2"/>
  <c r="W2538" i="2"/>
  <c r="W2537" i="2"/>
  <c r="W2536" i="2"/>
  <c r="W2535" i="2"/>
  <c r="W2534" i="2"/>
  <c r="W2533" i="2"/>
  <c r="W2532" i="2"/>
  <c r="W2531" i="2"/>
  <c r="W2530" i="2"/>
  <c r="W2529" i="2"/>
  <c r="W2528" i="2"/>
  <c r="W2527" i="2"/>
  <c r="W2526" i="2"/>
  <c r="W2525" i="2"/>
  <c r="W2524" i="2"/>
  <c r="W2523" i="2"/>
  <c r="W2522" i="2"/>
  <c r="W2521" i="2"/>
  <c r="W2520" i="2"/>
  <c r="W2519" i="2"/>
  <c r="W2518" i="2"/>
  <c r="W2517" i="2"/>
  <c r="W2516" i="2"/>
  <c r="W2515" i="2"/>
  <c r="W2514" i="2"/>
  <c r="W2513" i="2"/>
  <c r="W2512" i="2"/>
  <c r="W2511" i="2"/>
  <c r="W2510" i="2"/>
  <c r="W2509" i="2"/>
  <c r="W2508" i="2"/>
  <c r="W2507" i="2"/>
  <c r="W2506" i="2"/>
  <c r="W2505" i="2"/>
  <c r="W2504" i="2"/>
  <c r="W2503" i="2"/>
  <c r="W2502" i="2"/>
  <c r="W2501" i="2"/>
  <c r="W2500" i="2"/>
  <c r="W2499" i="2"/>
  <c r="W2498" i="2"/>
  <c r="W2497" i="2"/>
  <c r="W2496" i="2"/>
  <c r="W2495" i="2"/>
  <c r="W2494" i="2"/>
  <c r="W2493" i="2"/>
  <c r="W2492" i="2"/>
  <c r="W2491" i="2"/>
  <c r="W2490" i="2"/>
  <c r="W2489" i="2"/>
  <c r="W2488" i="2"/>
  <c r="W2487" i="2"/>
  <c r="W2486" i="2"/>
  <c r="W2485" i="2"/>
  <c r="W2484" i="2"/>
  <c r="W2483" i="2"/>
  <c r="W2482" i="2"/>
  <c r="W2481" i="2"/>
  <c r="W2480" i="2"/>
  <c r="W2479" i="2"/>
  <c r="W2478" i="2"/>
  <c r="W2477" i="2"/>
  <c r="W2476" i="2"/>
  <c r="W2475" i="2"/>
  <c r="W2474" i="2"/>
  <c r="W2473" i="2"/>
  <c r="W2472" i="2"/>
  <c r="W2471" i="2"/>
  <c r="W2470" i="2"/>
  <c r="W2469" i="2"/>
  <c r="W2468" i="2"/>
  <c r="W2467" i="2"/>
  <c r="W2466" i="2"/>
  <c r="W2465" i="2"/>
  <c r="W2464" i="2"/>
  <c r="W2463" i="2"/>
  <c r="W2462" i="2"/>
  <c r="W2461" i="2"/>
  <c r="W2460" i="2"/>
  <c r="W2459" i="2"/>
  <c r="W2458" i="2"/>
  <c r="W2457" i="2"/>
  <c r="W2456" i="2"/>
  <c r="W2455" i="2"/>
  <c r="W2454" i="2"/>
  <c r="W2453" i="2"/>
  <c r="W2452" i="2"/>
  <c r="W2451" i="2"/>
  <c r="W2450" i="2"/>
  <c r="W2449" i="2"/>
  <c r="W2448" i="2"/>
  <c r="W2447" i="2"/>
  <c r="W2446" i="2"/>
  <c r="W2445" i="2"/>
  <c r="W2444" i="2"/>
  <c r="W2443" i="2"/>
  <c r="W2442" i="2"/>
  <c r="W2441" i="2"/>
  <c r="W2440" i="2"/>
  <c r="W2439" i="2"/>
  <c r="W2438" i="2"/>
  <c r="W2437" i="2"/>
  <c r="W2436" i="2"/>
  <c r="W2435" i="2"/>
  <c r="W2434" i="2"/>
  <c r="W2433" i="2"/>
  <c r="W2432" i="2"/>
  <c r="W2431" i="2"/>
  <c r="W2430" i="2"/>
  <c r="W2429" i="2"/>
  <c r="W2428" i="2"/>
  <c r="W2427" i="2"/>
  <c r="W2426" i="2"/>
  <c r="W2425" i="2"/>
  <c r="W2424" i="2"/>
  <c r="W2423" i="2"/>
  <c r="W2422" i="2"/>
  <c r="W2421" i="2"/>
  <c r="W2420" i="2"/>
  <c r="W2419" i="2"/>
  <c r="W2418" i="2"/>
  <c r="W2417" i="2"/>
  <c r="W2416" i="2"/>
  <c r="W2415" i="2"/>
  <c r="W2414" i="2"/>
  <c r="W2413" i="2"/>
  <c r="W2412" i="2"/>
  <c r="W2411" i="2"/>
  <c r="W2410" i="2"/>
  <c r="W2409" i="2"/>
  <c r="W2408" i="2"/>
  <c r="W2407" i="2"/>
  <c r="W2406" i="2"/>
  <c r="W2405" i="2"/>
  <c r="W2404" i="2"/>
  <c r="W2403" i="2"/>
  <c r="W2402" i="2"/>
  <c r="W2401" i="2"/>
  <c r="W2400" i="2"/>
  <c r="W2399" i="2"/>
  <c r="W2398" i="2"/>
  <c r="W2397" i="2"/>
  <c r="W2396" i="2"/>
  <c r="W2395" i="2"/>
  <c r="W2394" i="2"/>
  <c r="W2393" i="2"/>
  <c r="W2392" i="2"/>
  <c r="W2391" i="2"/>
  <c r="W2390" i="2"/>
  <c r="W2389" i="2"/>
  <c r="W2388" i="2"/>
  <c r="W2387" i="2"/>
  <c r="W2386" i="2"/>
  <c r="W2385" i="2"/>
  <c r="W2384" i="2"/>
  <c r="W2383" i="2"/>
  <c r="W2382" i="2"/>
  <c r="W2381" i="2"/>
  <c r="W2380" i="2"/>
  <c r="W2379" i="2"/>
  <c r="W2378" i="2"/>
  <c r="W2377" i="2"/>
  <c r="W2376" i="2"/>
  <c r="W2375" i="2"/>
  <c r="W2374" i="2"/>
  <c r="W2373" i="2"/>
  <c r="W2372" i="2"/>
  <c r="W2371" i="2"/>
  <c r="W2370" i="2"/>
  <c r="W2369" i="2"/>
  <c r="W2368" i="2"/>
  <c r="W2367" i="2"/>
  <c r="W2366" i="2"/>
  <c r="W2365" i="2"/>
  <c r="W2364" i="2"/>
  <c r="W2363" i="2"/>
  <c r="W2362" i="2"/>
  <c r="W2361" i="2"/>
  <c r="W2360" i="2"/>
  <c r="W2359" i="2"/>
  <c r="W2358" i="2"/>
  <c r="W2357" i="2"/>
  <c r="W2356" i="2"/>
  <c r="W2355" i="2"/>
  <c r="W2354" i="2"/>
  <c r="W2353" i="2"/>
  <c r="W2352" i="2"/>
  <c r="W2351" i="2"/>
  <c r="W2350" i="2"/>
  <c r="W2349" i="2"/>
  <c r="W2348" i="2"/>
  <c r="W2347" i="2"/>
  <c r="W2346" i="2"/>
  <c r="W2345" i="2"/>
  <c r="W2344" i="2"/>
  <c r="W2343" i="2"/>
  <c r="W2342" i="2"/>
  <c r="W2341" i="2"/>
  <c r="W2340" i="2"/>
  <c r="W2339" i="2"/>
  <c r="W2338" i="2"/>
  <c r="W2337" i="2"/>
  <c r="W2336" i="2"/>
  <c r="W2335" i="2"/>
  <c r="W2334" i="2"/>
  <c r="W2333" i="2"/>
  <c r="W2332" i="2"/>
  <c r="W2331" i="2"/>
  <c r="W2330" i="2"/>
  <c r="W2329" i="2"/>
  <c r="W2328" i="2"/>
  <c r="W2327" i="2"/>
  <c r="W2326" i="2"/>
  <c r="W2325" i="2"/>
  <c r="W2324" i="2"/>
  <c r="W2323" i="2"/>
  <c r="W2322" i="2"/>
  <c r="W2321" i="2"/>
  <c r="W2320" i="2"/>
  <c r="W2319" i="2"/>
  <c r="W2318" i="2"/>
  <c r="W2317" i="2"/>
  <c r="W2316" i="2"/>
  <c r="W2315" i="2"/>
  <c r="W2314" i="2"/>
  <c r="W2313" i="2"/>
  <c r="W2312" i="2"/>
  <c r="W2311" i="2"/>
  <c r="W2310" i="2"/>
  <c r="W2309" i="2"/>
  <c r="W2308" i="2"/>
  <c r="W2307" i="2"/>
  <c r="W2306" i="2"/>
  <c r="W2305" i="2"/>
  <c r="W2304" i="2"/>
  <c r="W2303" i="2"/>
  <c r="W2302" i="2"/>
  <c r="W2301" i="2"/>
  <c r="W2300" i="2"/>
  <c r="W2299" i="2"/>
  <c r="W2298" i="2"/>
  <c r="W2297" i="2"/>
  <c r="W2296" i="2"/>
  <c r="W2295" i="2"/>
  <c r="W2294" i="2"/>
  <c r="W2293" i="2"/>
  <c r="W2292" i="2"/>
  <c r="W2291" i="2"/>
  <c r="W2290" i="2"/>
  <c r="W2289" i="2"/>
  <c r="W2288" i="2"/>
  <c r="W2287" i="2"/>
  <c r="W2286" i="2"/>
  <c r="W2285" i="2"/>
  <c r="W2284" i="2"/>
  <c r="W2283" i="2"/>
  <c r="W2282" i="2"/>
  <c r="W2281" i="2"/>
  <c r="W2280" i="2"/>
  <c r="W2279" i="2"/>
  <c r="W2278" i="2"/>
  <c r="W2277" i="2"/>
  <c r="W2276" i="2"/>
  <c r="W2275" i="2"/>
  <c r="W2274" i="2"/>
  <c r="W2273" i="2"/>
  <c r="W2272" i="2"/>
  <c r="W2271" i="2"/>
  <c r="W2270" i="2"/>
  <c r="W2269" i="2"/>
  <c r="W2268" i="2"/>
  <c r="W2267" i="2"/>
  <c r="W2266" i="2"/>
  <c r="W2265" i="2"/>
  <c r="W2264" i="2"/>
  <c r="W2263" i="2"/>
  <c r="W2262" i="2"/>
  <c r="W2261" i="2"/>
  <c r="W2260" i="2"/>
  <c r="W2259" i="2"/>
  <c r="W2258" i="2"/>
  <c r="W2257" i="2"/>
  <c r="W2256" i="2"/>
  <c r="W2255" i="2"/>
  <c r="W2254" i="2"/>
  <c r="W2253" i="2"/>
  <c r="W2252" i="2"/>
  <c r="W2251" i="2"/>
  <c r="W2250" i="2"/>
  <c r="W2249" i="2"/>
  <c r="W2248" i="2"/>
  <c r="W2247" i="2"/>
  <c r="W2246" i="2"/>
  <c r="W2245" i="2"/>
  <c r="W2244" i="2"/>
  <c r="W2243" i="2"/>
  <c r="W2242" i="2"/>
  <c r="W2241" i="2"/>
  <c r="W2240" i="2"/>
  <c r="W2239" i="2"/>
  <c r="W2238" i="2"/>
  <c r="W2237" i="2"/>
  <c r="W2236" i="2"/>
  <c r="W2235" i="2"/>
  <c r="W2234" i="2"/>
  <c r="W2233" i="2"/>
  <c r="W2232" i="2"/>
  <c r="W2231" i="2"/>
  <c r="W2230" i="2"/>
  <c r="W2229" i="2"/>
  <c r="W2228" i="2"/>
  <c r="W2227" i="2"/>
  <c r="W2226" i="2"/>
  <c r="W2225" i="2"/>
  <c r="W2224" i="2"/>
  <c r="W2223" i="2"/>
  <c r="W2222" i="2"/>
  <c r="W2221" i="2"/>
  <c r="W2220" i="2"/>
  <c r="W2219" i="2"/>
  <c r="W2218" i="2"/>
  <c r="W2217" i="2"/>
  <c r="W2216" i="2"/>
  <c r="W2215" i="2"/>
  <c r="W2214" i="2"/>
  <c r="W2213" i="2"/>
  <c r="W2212" i="2"/>
  <c r="W2211" i="2"/>
  <c r="W2210" i="2"/>
  <c r="W2209" i="2"/>
  <c r="W2208" i="2"/>
  <c r="W2207" i="2"/>
  <c r="W2206" i="2"/>
  <c r="W2205" i="2"/>
  <c r="W2204" i="2"/>
  <c r="W2203" i="2"/>
  <c r="W2202" i="2"/>
  <c r="W2201" i="2"/>
  <c r="W2200" i="2"/>
  <c r="W2199" i="2"/>
  <c r="W2198" i="2"/>
  <c r="W2197" i="2"/>
  <c r="W2196" i="2"/>
  <c r="W2195" i="2"/>
  <c r="W2194" i="2"/>
  <c r="W2193" i="2"/>
  <c r="W2192" i="2"/>
  <c r="W2191" i="2"/>
  <c r="W2190" i="2"/>
  <c r="W2189" i="2"/>
  <c r="W2188" i="2"/>
  <c r="W2187" i="2"/>
  <c r="W2186" i="2"/>
  <c r="W2185" i="2"/>
  <c r="W2184" i="2"/>
  <c r="W2183" i="2"/>
  <c r="W2182" i="2"/>
  <c r="W2181" i="2"/>
  <c r="W2180" i="2"/>
  <c r="W2179" i="2"/>
  <c r="W2178" i="2"/>
  <c r="W2177" i="2"/>
  <c r="W2176" i="2"/>
  <c r="W2175" i="2"/>
  <c r="W2174" i="2"/>
  <c r="W2173" i="2"/>
  <c r="W2172" i="2"/>
  <c r="W2171" i="2"/>
  <c r="W2170" i="2"/>
  <c r="W2169" i="2"/>
  <c r="W2168" i="2"/>
  <c r="W2167" i="2"/>
  <c r="W2166" i="2"/>
  <c r="W2165" i="2"/>
  <c r="W2164" i="2"/>
  <c r="W2163" i="2"/>
  <c r="W2162" i="2"/>
  <c r="W2161" i="2"/>
  <c r="W2160" i="2"/>
  <c r="W2159" i="2"/>
  <c r="W2158" i="2"/>
  <c r="W2157" i="2"/>
  <c r="W2156" i="2"/>
  <c r="W2155" i="2"/>
  <c r="W2154" i="2"/>
  <c r="W2153" i="2"/>
  <c r="W2152" i="2"/>
  <c r="W2151" i="2"/>
  <c r="W2150" i="2"/>
  <c r="W2149" i="2"/>
  <c r="W2148" i="2"/>
  <c r="W2147" i="2"/>
  <c r="W2146" i="2"/>
  <c r="W2145" i="2"/>
  <c r="W2144" i="2"/>
  <c r="W2143" i="2"/>
  <c r="W2142" i="2"/>
  <c r="W2141" i="2"/>
  <c r="W2140" i="2"/>
  <c r="W2139" i="2"/>
  <c r="W2138" i="2"/>
  <c r="W2137" i="2"/>
  <c r="W2136" i="2"/>
  <c r="W2135" i="2"/>
  <c r="W2134" i="2"/>
  <c r="W2133" i="2"/>
  <c r="W2132" i="2"/>
  <c r="W2131" i="2"/>
  <c r="W2130" i="2"/>
  <c r="W2129" i="2"/>
  <c r="W2128" i="2"/>
  <c r="W2127" i="2"/>
  <c r="W2126" i="2"/>
  <c r="W2125" i="2"/>
  <c r="W2124" i="2"/>
  <c r="W2123" i="2"/>
  <c r="W2122" i="2"/>
  <c r="W2121" i="2"/>
  <c r="W2120" i="2"/>
  <c r="W2119" i="2"/>
  <c r="W2118" i="2"/>
  <c r="W2117" i="2"/>
  <c r="W2116" i="2"/>
  <c r="W2115" i="2"/>
  <c r="W2114" i="2"/>
  <c r="W2113" i="2"/>
  <c r="W2112" i="2"/>
  <c r="W2111" i="2"/>
  <c r="W2110" i="2"/>
  <c r="W2109" i="2"/>
  <c r="W2108" i="2"/>
  <c r="W2107" i="2"/>
  <c r="W2106" i="2"/>
  <c r="W2105" i="2"/>
  <c r="W2104" i="2"/>
  <c r="W2103" i="2"/>
  <c r="W2102" i="2"/>
  <c r="W2101" i="2"/>
  <c r="W2100" i="2"/>
  <c r="W2099" i="2"/>
  <c r="W2098" i="2"/>
  <c r="W2097" i="2"/>
  <c r="W2096" i="2"/>
  <c r="W2095" i="2"/>
  <c r="W2094" i="2"/>
  <c r="W2093" i="2"/>
  <c r="W2092" i="2"/>
  <c r="W2091" i="2"/>
  <c r="W2090" i="2"/>
  <c r="W2089" i="2"/>
  <c r="W2088" i="2"/>
  <c r="W2087" i="2"/>
  <c r="W2086" i="2"/>
  <c r="W2085" i="2"/>
  <c r="W2084" i="2"/>
  <c r="W2083" i="2"/>
  <c r="W2082" i="2"/>
  <c r="W2081" i="2"/>
  <c r="W2080" i="2"/>
  <c r="W2079" i="2"/>
  <c r="W2078" i="2"/>
  <c r="W2077" i="2"/>
  <c r="W2076" i="2"/>
  <c r="W2075" i="2"/>
  <c r="W2074" i="2"/>
  <c r="W2073" i="2"/>
  <c r="W2072" i="2"/>
  <c r="W2071" i="2"/>
  <c r="W2070" i="2"/>
  <c r="W2069" i="2"/>
  <c r="W2068" i="2"/>
  <c r="W2067" i="2"/>
  <c r="W2066" i="2"/>
  <c r="W2065" i="2"/>
  <c r="W2064" i="2"/>
  <c r="W2063" i="2"/>
  <c r="W2062" i="2"/>
  <c r="W2061" i="2"/>
  <c r="W2060" i="2"/>
  <c r="W2059" i="2"/>
  <c r="W2058" i="2"/>
  <c r="W2057" i="2"/>
  <c r="W2056" i="2"/>
  <c r="W2055" i="2"/>
  <c r="W2054" i="2"/>
  <c r="W2053" i="2"/>
  <c r="W2052" i="2"/>
  <c r="W2051" i="2"/>
  <c r="W2050" i="2"/>
  <c r="W2049" i="2"/>
  <c r="W2048" i="2"/>
  <c r="W2047" i="2"/>
  <c r="W2046" i="2"/>
  <c r="W2045" i="2"/>
  <c r="W2044" i="2"/>
  <c r="W2043" i="2"/>
  <c r="W2042" i="2"/>
  <c r="W2041" i="2"/>
  <c r="W2040" i="2"/>
  <c r="W2039" i="2"/>
  <c r="W2038" i="2"/>
  <c r="W2037" i="2"/>
  <c r="W2036" i="2"/>
  <c r="W2035" i="2"/>
  <c r="W2034" i="2"/>
  <c r="W2033" i="2"/>
  <c r="W2032" i="2"/>
  <c r="W2031" i="2"/>
  <c r="W2030" i="2"/>
  <c r="W2029" i="2"/>
  <c r="W2028" i="2"/>
  <c r="W2027" i="2"/>
  <c r="W2026" i="2"/>
  <c r="W2025" i="2"/>
  <c r="W2024" i="2"/>
  <c r="W2023" i="2"/>
  <c r="W2022" i="2"/>
  <c r="W2021" i="2"/>
  <c r="W2020" i="2"/>
  <c r="W2019" i="2"/>
  <c r="W2018" i="2"/>
  <c r="W2017" i="2"/>
  <c r="W2016" i="2"/>
  <c r="W2015" i="2"/>
  <c r="W2014" i="2"/>
  <c r="W2013" i="2"/>
  <c r="W2012" i="2"/>
  <c r="W2011" i="2"/>
  <c r="W2010" i="2"/>
  <c r="W2009" i="2"/>
  <c r="W2008" i="2"/>
  <c r="W2007" i="2"/>
  <c r="W2006" i="2"/>
  <c r="W2005" i="2"/>
  <c r="W2004" i="2"/>
  <c r="W2003" i="2"/>
  <c r="W2002" i="2"/>
  <c r="W2001" i="2"/>
  <c r="W2000" i="2"/>
  <c r="W1999" i="2"/>
  <c r="W1998" i="2"/>
  <c r="W1997" i="2"/>
  <c r="W1996" i="2"/>
  <c r="W1995" i="2"/>
  <c r="W1994" i="2"/>
  <c r="W1993" i="2"/>
  <c r="W1992" i="2"/>
  <c r="W1991" i="2"/>
  <c r="W1990" i="2"/>
  <c r="W1989" i="2"/>
  <c r="W1988" i="2"/>
  <c r="W1987" i="2"/>
  <c r="W1986" i="2"/>
  <c r="W1985" i="2"/>
  <c r="W1984" i="2"/>
  <c r="W1983" i="2"/>
  <c r="W1982" i="2"/>
  <c r="W1981" i="2"/>
  <c r="W1980" i="2"/>
  <c r="W1979" i="2"/>
  <c r="W1978" i="2"/>
  <c r="W1977" i="2"/>
  <c r="W1976" i="2"/>
  <c r="W1975" i="2"/>
  <c r="W1974" i="2"/>
  <c r="W1973" i="2"/>
  <c r="W1972" i="2"/>
  <c r="W1971" i="2"/>
  <c r="W1970" i="2"/>
  <c r="W1969" i="2"/>
  <c r="W1968" i="2"/>
  <c r="W1967" i="2"/>
  <c r="W1966" i="2"/>
  <c r="W1965" i="2"/>
  <c r="W1964" i="2"/>
  <c r="W1963" i="2"/>
  <c r="W1962" i="2"/>
  <c r="W1961" i="2"/>
  <c r="W1960" i="2"/>
  <c r="W1959" i="2"/>
  <c r="W1958" i="2"/>
  <c r="W1957" i="2"/>
  <c r="W1956" i="2"/>
  <c r="W1955" i="2"/>
  <c r="W1954" i="2"/>
  <c r="W1953" i="2"/>
  <c r="W1952" i="2"/>
  <c r="W1951" i="2"/>
  <c r="W1950" i="2"/>
  <c r="W1949" i="2"/>
  <c r="W1948" i="2"/>
  <c r="W1947" i="2"/>
  <c r="W1946" i="2"/>
  <c r="W1945" i="2"/>
  <c r="W1944" i="2"/>
  <c r="W1943" i="2"/>
  <c r="W1942" i="2"/>
  <c r="W1941" i="2"/>
  <c r="W1940" i="2"/>
  <c r="W1939" i="2"/>
  <c r="W1938" i="2"/>
  <c r="W1937" i="2"/>
  <c r="W1936" i="2"/>
  <c r="W1935" i="2"/>
  <c r="W1934" i="2"/>
  <c r="W1933" i="2"/>
  <c r="W1932" i="2"/>
  <c r="W1931" i="2"/>
  <c r="W1930" i="2"/>
  <c r="W1929" i="2"/>
  <c r="W1928" i="2"/>
  <c r="W1927" i="2"/>
  <c r="W1926" i="2"/>
  <c r="W1925" i="2"/>
  <c r="W1924" i="2"/>
  <c r="W1923" i="2"/>
  <c r="W1922" i="2"/>
  <c r="W1921" i="2"/>
  <c r="W1920" i="2"/>
  <c r="W1919" i="2"/>
  <c r="W1918" i="2"/>
  <c r="W1917" i="2"/>
  <c r="W1916" i="2"/>
  <c r="W1915" i="2"/>
  <c r="W1914" i="2"/>
  <c r="W1913" i="2"/>
  <c r="W1912" i="2"/>
  <c r="W1911" i="2"/>
  <c r="W1910" i="2"/>
  <c r="W1909" i="2"/>
  <c r="W1908" i="2"/>
  <c r="W1907" i="2"/>
  <c r="W1906" i="2"/>
  <c r="W1905" i="2"/>
  <c r="W1904" i="2"/>
  <c r="W1903" i="2"/>
  <c r="W1902" i="2"/>
  <c r="W1901" i="2"/>
  <c r="W1900" i="2"/>
  <c r="W1899" i="2"/>
  <c r="W1898" i="2"/>
  <c r="W1897" i="2"/>
  <c r="W1896" i="2"/>
  <c r="W1895" i="2"/>
  <c r="W1894" i="2"/>
  <c r="W1893" i="2"/>
  <c r="W1892" i="2"/>
  <c r="W1891" i="2"/>
  <c r="W1890" i="2"/>
  <c r="W1889" i="2"/>
  <c r="W1888" i="2"/>
  <c r="W1887" i="2"/>
  <c r="W1886" i="2"/>
  <c r="W1885" i="2"/>
  <c r="W1884" i="2"/>
  <c r="W1883" i="2"/>
  <c r="W1882" i="2"/>
  <c r="W1881" i="2"/>
  <c r="W1880" i="2"/>
  <c r="W1879" i="2"/>
  <c r="W1878" i="2"/>
  <c r="W1877" i="2"/>
  <c r="W1876" i="2"/>
  <c r="W1875" i="2"/>
  <c r="W1874" i="2"/>
  <c r="W1873" i="2"/>
  <c r="W1872" i="2"/>
  <c r="W1871" i="2"/>
  <c r="W1870" i="2"/>
  <c r="W1869" i="2"/>
  <c r="W1868" i="2"/>
  <c r="W1867" i="2"/>
  <c r="W1866" i="2"/>
  <c r="W1865" i="2"/>
  <c r="W1864" i="2"/>
  <c r="W1863" i="2"/>
  <c r="W1862" i="2"/>
  <c r="W1861" i="2"/>
  <c r="W1860" i="2"/>
  <c r="W1859" i="2"/>
  <c r="W1858" i="2"/>
  <c r="W1857" i="2"/>
  <c r="W1856" i="2"/>
  <c r="W1855" i="2"/>
  <c r="W1854" i="2"/>
  <c r="W1853" i="2"/>
  <c r="W1852" i="2"/>
  <c r="W1851" i="2"/>
  <c r="W1850" i="2"/>
  <c r="W1849" i="2"/>
  <c r="W1848" i="2"/>
  <c r="W1847" i="2"/>
  <c r="W1846" i="2"/>
  <c r="W1845" i="2"/>
  <c r="W1844" i="2"/>
  <c r="W1843" i="2"/>
  <c r="W1842" i="2"/>
  <c r="W1841" i="2"/>
  <c r="W1840" i="2"/>
  <c r="W1839" i="2"/>
  <c r="W1838" i="2"/>
  <c r="W1837" i="2"/>
  <c r="W1836" i="2"/>
  <c r="W1835" i="2"/>
  <c r="W1834" i="2"/>
  <c r="W1833" i="2"/>
  <c r="W1832" i="2"/>
  <c r="W1831" i="2"/>
  <c r="W1830" i="2"/>
  <c r="W1829" i="2"/>
  <c r="W1828" i="2"/>
  <c r="W1827" i="2"/>
  <c r="W1826" i="2"/>
  <c r="W1825" i="2"/>
  <c r="W1824" i="2"/>
  <c r="W1823" i="2"/>
  <c r="W1822" i="2"/>
  <c r="W1821" i="2"/>
  <c r="W1820" i="2"/>
  <c r="W1819" i="2"/>
  <c r="W1818" i="2"/>
  <c r="W1817" i="2"/>
  <c r="W1816" i="2"/>
  <c r="W1815" i="2"/>
  <c r="W1814" i="2"/>
  <c r="W1813" i="2"/>
  <c r="W1812" i="2"/>
  <c r="W1811" i="2"/>
  <c r="W1810" i="2"/>
  <c r="W1809" i="2"/>
  <c r="W1808" i="2"/>
  <c r="W1807" i="2"/>
  <c r="W1806" i="2"/>
  <c r="W1805" i="2"/>
  <c r="W1804" i="2"/>
  <c r="W1803" i="2"/>
  <c r="W1802" i="2"/>
  <c r="W1801" i="2"/>
  <c r="W1800" i="2"/>
  <c r="W1799" i="2"/>
  <c r="W1798" i="2"/>
  <c r="W1797" i="2"/>
  <c r="W1796" i="2"/>
  <c r="W1795" i="2"/>
  <c r="W1794" i="2"/>
  <c r="W1793" i="2"/>
  <c r="W1792" i="2"/>
  <c r="W1791" i="2"/>
  <c r="W1790" i="2"/>
  <c r="W1789" i="2"/>
  <c r="W1788" i="2"/>
  <c r="W1787" i="2"/>
  <c r="W1786" i="2"/>
  <c r="W1785" i="2"/>
  <c r="W1784" i="2"/>
  <c r="W1783" i="2"/>
  <c r="W1782" i="2"/>
  <c r="W1781" i="2"/>
  <c r="W1780" i="2"/>
  <c r="W1779" i="2"/>
  <c r="W1778" i="2"/>
  <c r="W1777" i="2"/>
  <c r="W1776" i="2"/>
  <c r="W1775" i="2"/>
  <c r="W1774" i="2"/>
  <c r="W1773" i="2"/>
  <c r="W1772" i="2"/>
  <c r="W1771" i="2"/>
  <c r="W1770" i="2"/>
  <c r="W1769" i="2"/>
  <c r="W1768" i="2"/>
  <c r="W1767" i="2"/>
  <c r="W1766" i="2"/>
  <c r="W1765" i="2"/>
  <c r="W1764" i="2"/>
  <c r="W1763" i="2"/>
  <c r="W1762" i="2"/>
  <c r="W1761" i="2"/>
  <c r="W1760" i="2"/>
  <c r="W1759" i="2"/>
  <c r="W1758" i="2"/>
  <c r="W1757" i="2"/>
  <c r="W1756" i="2"/>
  <c r="W1755" i="2"/>
  <c r="W1754" i="2"/>
  <c r="W1753" i="2"/>
  <c r="W1752" i="2"/>
  <c r="W1751" i="2"/>
  <c r="W1750" i="2"/>
  <c r="W1749" i="2"/>
  <c r="W1748" i="2"/>
  <c r="W1747" i="2"/>
  <c r="W1746" i="2"/>
  <c r="W1745" i="2"/>
  <c r="W1744" i="2"/>
  <c r="W1743" i="2"/>
  <c r="W1742" i="2"/>
  <c r="W1741" i="2"/>
  <c r="W1740" i="2"/>
  <c r="W1739" i="2"/>
  <c r="W1738" i="2"/>
  <c r="W1737" i="2"/>
  <c r="W1736" i="2"/>
  <c r="W1735" i="2"/>
  <c r="W1734" i="2"/>
  <c r="W1733" i="2"/>
  <c r="W1732" i="2"/>
  <c r="W1731" i="2"/>
  <c r="W1730" i="2"/>
  <c r="W1729" i="2"/>
  <c r="W1728" i="2"/>
  <c r="W1727" i="2"/>
  <c r="W1726" i="2"/>
  <c r="W1725" i="2"/>
  <c r="W1724" i="2"/>
  <c r="W1723" i="2"/>
  <c r="W1722" i="2"/>
  <c r="W1721" i="2"/>
  <c r="W1720" i="2"/>
  <c r="W1719" i="2"/>
  <c r="W1718" i="2"/>
  <c r="W1717" i="2"/>
  <c r="W1716" i="2"/>
  <c r="W1715" i="2"/>
  <c r="W1714" i="2"/>
  <c r="W1713" i="2"/>
  <c r="W1712" i="2"/>
  <c r="W1711" i="2"/>
  <c r="W1710" i="2"/>
  <c r="W1709" i="2"/>
  <c r="W1708" i="2"/>
  <c r="W1707" i="2"/>
  <c r="W1706" i="2"/>
  <c r="W1705" i="2"/>
  <c r="W1704" i="2"/>
  <c r="W1703" i="2"/>
  <c r="W1702" i="2"/>
  <c r="W1701" i="2"/>
  <c r="W1700" i="2"/>
  <c r="W1699" i="2"/>
  <c r="W1698" i="2"/>
  <c r="W1697" i="2"/>
  <c r="W1696" i="2"/>
  <c r="W1695" i="2"/>
  <c r="W1694" i="2"/>
  <c r="W1693" i="2"/>
  <c r="W1692" i="2"/>
  <c r="W1691" i="2"/>
  <c r="W1690" i="2"/>
  <c r="W1689" i="2"/>
  <c r="W1688" i="2"/>
  <c r="W1687" i="2"/>
  <c r="W1686" i="2"/>
  <c r="W1685" i="2"/>
  <c r="W1684" i="2"/>
  <c r="W1683" i="2"/>
  <c r="W1682" i="2"/>
  <c r="W1681" i="2"/>
  <c r="W1680" i="2"/>
  <c r="W1679" i="2"/>
  <c r="W1678" i="2"/>
  <c r="W1677" i="2"/>
  <c r="W1676" i="2"/>
  <c r="W1675" i="2"/>
  <c r="W1674" i="2"/>
  <c r="W1673" i="2"/>
  <c r="W1672" i="2"/>
  <c r="W1671" i="2"/>
  <c r="W1670" i="2"/>
  <c r="W1669" i="2"/>
  <c r="W1668" i="2"/>
  <c r="W1667" i="2"/>
  <c r="W1666" i="2"/>
  <c r="W1665" i="2"/>
  <c r="W1664" i="2"/>
  <c r="W1663" i="2"/>
  <c r="W1662" i="2"/>
  <c r="W1661" i="2"/>
  <c r="W1660" i="2"/>
  <c r="W1659" i="2"/>
  <c r="W1658" i="2"/>
  <c r="W1657" i="2"/>
  <c r="W1656" i="2"/>
  <c r="W1655" i="2"/>
  <c r="W1654" i="2"/>
  <c r="W1653" i="2"/>
  <c r="W1652" i="2"/>
  <c r="W1651" i="2"/>
  <c r="W1650" i="2"/>
  <c r="W1649" i="2"/>
  <c r="W1648" i="2"/>
  <c r="W1647" i="2"/>
  <c r="W1646" i="2"/>
  <c r="W1645" i="2"/>
  <c r="W1644" i="2"/>
  <c r="W1643" i="2"/>
  <c r="W1642" i="2"/>
  <c r="W1641" i="2"/>
  <c r="W1640" i="2"/>
  <c r="W1639" i="2"/>
  <c r="W1638" i="2"/>
  <c r="W1637" i="2"/>
  <c r="W1636" i="2"/>
  <c r="W1635" i="2"/>
  <c r="W1634" i="2"/>
  <c r="W1633" i="2"/>
  <c r="W1632" i="2"/>
  <c r="W1631" i="2"/>
  <c r="W1630" i="2"/>
  <c r="W1629" i="2"/>
  <c r="W1628" i="2"/>
  <c r="W1627" i="2"/>
  <c r="W1626" i="2"/>
  <c r="W1625" i="2"/>
  <c r="W1624" i="2"/>
  <c r="W1623" i="2"/>
  <c r="W1622" i="2"/>
  <c r="W1621" i="2"/>
  <c r="W1620" i="2"/>
  <c r="W1619" i="2"/>
  <c r="W1618" i="2"/>
  <c r="W1617" i="2"/>
  <c r="W1616" i="2"/>
  <c r="W1615" i="2"/>
  <c r="W1614" i="2"/>
  <c r="W1613" i="2"/>
  <c r="W1612" i="2"/>
  <c r="W1611" i="2"/>
  <c r="W1610" i="2"/>
  <c r="W1609" i="2"/>
  <c r="W1608" i="2"/>
  <c r="W1607" i="2"/>
  <c r="W1606" i="2"/>
  <c r="W1605" i="2"/>
  <c r="W1604" i="2"/>
  <c r="W1603" i="2"/>
  <c r="W1602" i="2"/>
  <c r="W1601" i="2"/>
  <c r="W1600" i="2"/>
  <c r="W1599" i="2"/>
  <c r="W1598" i="2"/>
  <c r="W1597" i="2"/>
  <c r="W1596" i="2"/>
  <c r="W1595" i="2"/>
  <c r="W1594" i="2"/>
  <c r="W1593" i="2"/>
  <c r="W1592" i="2"/>
  <c r="W1591" i="2"/>
  <c r="W1590" i="2"/>
  <c r="W1589" i="2"/>
  <c r="W1588" i="2"/>
  <c r="W1587" i="2"/>
  <c r="W1586" i="2"/>
  <c r="W1585" i="2"/>
  <c r="W1584" i="2"/>
  <c r="W1583" i="2"/>
  <c r="W1582" i="2"/>
  <c r="W1581" i="2"/>
  <c r="W1580" i="2"/>
  <c r="W1579" i="2"/>
  <c r="W1578" i="2"/>
  <c r="W1577" i="2"/>
  <c r="W1576" i="2"/>
  <c r="W1575" i="2"/>
  <c r="W1574" i="2"/>
  <c r="W1573" i="2"/>
  <c r="W1572" i="2"/>
  <c r="W1571" i="2"/>
  <c r="W1570" i="2"/>
  <c r="W1569" i="2"/>
  <c r="W1568" i="2"/>
  <c r="W1567" i="2"/>
  <c r="W1566" i="2"/>
  <c r="W1565" i="2"/>
  <c r="W1564" i="2"/>
  <c r="W1563" i="2"/>
  <c r="W1562" i="2"/>
  <c r="W1561" i="2"/>
  <c r="W1560" i="2"/>
  <c r="W1559" i="2"/>
  <c r="W1558" i="2"/>
  <c r="W1557" i="2"/>
  <c r="W1556" i="2"/>
  <c r="W1555" i="2"/>
  <c r="W1554" i="2"/>
  <c r="W1553" i="2"/>
  <c r="W1552" i="2"/>
  <c r="W1551" i="2"/>
  <c r="W1550" i="2"/>
  <c r="W1549" i="2"/>
  <c r="W1548" i="2"/>
  <c r="W1547" i="2"/>
  <c r="W1546" i="2"/>
  <c r="W1545" i="2"/>
  <c r="W1544" i="2"/>
  <c r="W1543" i="2"/>
  <c r="W1542" i="2"/>
  <c r="W1541" i="2"/>
  <c r="W1540" i="2"/>
  <c r="W1539" i="2"/>
  <c r="W1538" i="2"/>
  <c r="W1537" i="2"/>
  <c r="W1536" i="2"/>
  <c r="W1535" i="2"/>
  <c r="W1534" i="2"/>
  <c r="W1533" i="2"/>
  <c r="W1532" i="2"/>
  <c r="W1531" i="2"/>
  <c r="W1530" i="2"/>
  <c r="W1529" i="2"/>
  <c r="W1528" i="2"/>
  <c r="W1527" i="2"/>
  <c r="W1526" i="2"/>
  <c r="W1525" i="2"/>
  <c r="W1524" i="2"/>
  <c r="W1523" i="2"/>
  <c r="W1522" i="2"/>
  <c r="W1521" i="2"/>
  <c r="W1520" i="2"/>
  <c r="W1519" i="2"/>
  <c r="W1518" i="2"/>
  <c r="W1517" i="2"/>
  <c r="W1516" i="2"/>
  <c r="W1515" i="2"/>
  <c r="W1514" i="2"/>
  <c r="W1513" i="2"/>
  <c r="W1512" i="2"/>
  <c r="W1511" i="2"/>
  <c r="W1510" i="2"/>
  <c r="W1509" i="2"/>
  <c r="W1508" i="2"/>
  <c r="W1507" i="2"/>
  <c r="W1506" i="2"/>
  <c r="W1505" i="2"/>
  <c r="W1504" i="2"/>
  <c r="W1503" i="2"/>
  <c r="W1502" i="2"/>
  <c r="W1501" i="2"/>
  <c r="W1500" i="2"/>
  <c r="W1499" i="2"/>
  <c r="W1498" i="2"/>
  <c r="W1497" i="2"/>
  <c r="W1496" i="2"/>
  <c r="W1495" i="2"/>
  <c r="W1494" i="2"/>
  <c r="W1493" i="2"/>
  <c r="W1492" i="2"/>
  <c r="W1491" i="2"/>
  <c r="W1490" i="2"/>
  <c r="W1489" i="2"/>
  <c r="W1488" i="2"/>
  <c r="W1487" i="2"/>
  <c r="W1486" i="2"/>
  <c r="W1485" i="2"/>
  <c r="W1484" i="2"/>
  <c r="W1483" i="2"/>
  <c r="W1482" i="2"/>
  <c r="W1481" i="2"/>
  <c r="W1480" i="2"/>
  <c r="W1479" i="2"/>
  <c r="W1478" i="2"/>
  <c r="W1477" i="2"/>
  <c r="W1476" i="2"/>
  <c r="W1475" i="2"/>
  <c r="W1474" i="2"/>
  <c r="W1473" i="2"/>
  <c r="W1472" i="2"/>
  <c r="W1471" i="2"/>
  <c r="W1470" i="2"/>
  <c r="W1469" i="2"/>
  <c r="W1468" i="2"/>
  <c r="W1467" i="2"/>
  <c r="W1466" i="2"/>
  <c r="W1465" i="2"/>
  <c r="W1464" i="2"/>
  <c r="W1463" i="2"/>
  <c r="W1462" i="2"/>
  <c r="W1461" i="2"/>
  <c r="W1460" i="2"/>
  <c r="W1459" i="2"/>
  <c r="W1458" i="2"/>
  <c r="W1457" i="2"/>
  <c r="W1456" i="2"/>
  <c r="W1455" i="2"/>
  <c r="W1454" i="2"/>
  <c r="W1453" i="2"/>
  <c r="W1452" i="2"/>
  <c r="W1451" i="2"/>
  <c r="W1450" i="2"/>
  <c r="W1449" i="2"/>
  <c r="W1448" i="2"/>
  <c r="W1447" i="2"/>
  <c r="W1446" i="2"/>
  <c r="W1445" i="2"/>
  <c r="W1444" i="2"/>
  <c r="W1443" i="2"/>
  <c r="W1442" i="2"/>
  <c r="W1441" i="2"/>
  <c r="W1440" i="2"/>
  <c r="W1439" i="2"/>
  <c r="W1438" i="2"/>
  <c r="W1437" i="2"/>
  <c r="W1436" i="2"/>
  <c r="W1435" i="2"/>
  <c r="W1434" i="2"/>
  <c r="W1433" i="2"/>
  <c r="W1432" i="2"/>
  <c r="W1431" i="2"/>
  <c r="W1430" i="2"/>
  <c r="W1429" i="2"/>
  <c r="W1428" i="2"/>
  <c r="W1427" i="2"/>
  <c r="W1426" i="2"/>
  <c r="W1425" i="2"/>
  <c r="W1424" i="2"/>
  <c r="W1423" i="2"/>
  <c r="W1422" i="2"/>
  <c r="W1421" i="2"/>
  <c r="W1420" i="2"/>
  <c r="W1419" i="2"/>
  <c r="W1418" i="2"/>
  <c r="W1417" i="2"/>
  <c r="W1416" i="2"/>
  <c r="W1415" i="2"/>
  <c r="W1414" i="2"/>
  <c r="W1413" i="2"/>
  <c r="W1412" i="2"/>
  <c r="W1411" i="2"/>
  <c r="W1410" i="2"/>
  <c r="W1409" i="2"/>
  <c r="W1408" i="2"/>
  <c r="W1407" i="2"/>
  <c r="W1406" i="2"/>
  <c r="W1405" i="2"/>
  <c r="W1404" i="2"/>
  <c r="W1403" i="2"/>
  <c r="W1402" i="2"/>
  <c r="W1401" i="2"/>
  <c r="W1400" i="2"/>
  <c r="W1399" i="2"/>
  <c r="W1398" i="2"/>
  <c r="W1397" i="2"/>
  <c r="W1396" i="2"/>
  <c r="W1395" i="2"/>
  <c r="W1394" i="2"/>
  <c r="W1393" i="2"/>
  <c r="W1392" i="2"/>
  <c r="W1391" i="2"/>
  <c r="W1390" i="2"/>
  <c r="W1389" i="2"/>
  <c r="W1388" i="2"/>
  <c r="W1387" i="2"/>
  <c r="W1386" i="2"/>
  <c r="W1385" i="2"/>
  <c r="W1384" i="2"/>
  <c r="W1383" i="2"/>
  <c r="W1382" i="2"/>
  <c r="W1381" i="2"/>
  <c r="W1380" i="2"/>
  <c r="W1379" i="2"/>
  <c r="W1378" i="2"/>
  <c r="W1377" i="2"/>
  <c r="W1376" i="2"/>
  <c r="W1375" i="2"/>
  <c r="W1374" i="2"/>
  <c r="W1373" i="2"/>
  <c r="W1372" i="2"/>
  <c r="W1371" i="2"/>
  <c r="W1370" i="2"/>
  <c r="W1369" i="2"/>
  <c r="W1368" i="2"/>
  <c r="W1367" i="2"/>
  <c r="W1366" i="2"/>
  <c r="W1365" i="2"/>
  <c r="W1364" i="2"/>
  <c r="W1363" i="2"/>
  <c r="W1362" i="2"/>
  <c r="W1361" i="2"/>
  <c r="W1360" i="2"/>
  <c r="W1359" i="2"/>
  <c r="W1358" i="2"/>
  <c r="W1357" i="2"/>
  <c r="W1356" i="2"/>
  <c r="W1355" i="2"/>
  <c r="W1354" i="2"/>
  <c r="W1353" i="2"/>
  <c r="W1352" i="2"/>
  <c r="W1351" i="2"/>
  <c r="W1350" i="2"/>
  <c r="W1349" i="2"/>
  <c r="W1348" i="2"/>
  <c r="W1347" i="2"/>
  <c r="W1346" i="2"/>
  <c r="W1345" i="2"/>
  <c r="W1344" i="2"/>
  <c r="W1343" i="2"/>
  <c r="W1342" i="2"/>
  <c r="W1341" i="2"/>
  <c r="W1340" i="2"/>
  <c r="W1339" i="2"/>
  <c r="W1338" i="2"/>
  <c r="W1337" i="2"/>
  <c r="W1336" i="2"/>
  <c r="W1335" i="2"/>
  <c r="W1334" i="2"/>
  <c r="W1333" i="2"/>
  <c r="W1332" i="2"/>
  <c r="W1331" i="2"/>
  <c r="W1330" i="2"/>
  <c r="W1329" i="2"/>
  <c r="W1328" i="2"/>
  <c r="W1327" i="2"/>
  <c r="W1326" i="2"/>
  <c r="W1325" i="2"/>
  <c r="W1324" i="2"/>
  <c r="W1323" i="2"/>
  <c r="W1322" i="2"/>
  <c r="W1321" i="2"/>
  <c r="W1320" i="2"/>
  <c r="W1319" i="2"/>
  <c r="W1318" i="2"/>
  <c r="W1317" i="2"/>
  <c r="W1316" i="2"/>
  <c r="W1315" i="2"/>
  <c r="W1314" i="2"/>
  <c r="W1313" i="2"/>
  <c r="W1312" i="2"/>
  <c r="W1311" i="2"/>
  <c r="W1310" i="2"/>
  <c r="W1309" i="2"/>
  <c r="W1308" i="2"/>
  <c r="W1307" i="2"/>
  <c r="W1306" i="2"/>
  <c r="W1305" i="2"/>
  <c r="W1304" i="2"/>
  <c r="W1303" i="2"/>
  <c r="W1302" i="2"/>
  <c r="W1301" i="2"/>
  <c r="W1300" i="2"/>
  <c r="W1299" i="2"/>
  <c r="W1298" i="2"/>
  <c r="W1297" i="2"/>
  <c r="W1296" i="2"/>
  <c r="W1295" i="2"/>
  <c r="W1294" i="2"/>
  <c r="W1293" i="2"/>
  <c r="W1292" i="2"/>
  <c r="W1291" i="2"/>
  <c r="W1290" i="2"/>
  <c r="W1289" i="2"/>
  <c r="W1288" i="2"/>
  <c r="W1287" i="2"/>
  <c r="W1286" i="2"/>
  <c r="W1285" i="2"/>
  <c r="W1284" i="2"/>
  <c r="W1283" i="2"/>
  <c r="W1282" i="2"/>
  <c r="W1281" i="2"/>
  <c r="W1280" i="2"/>
  <c r="W1279" i="2"/>
  <c r="W1278" i="2"/>
  <c r="W1277" i="2"/>
  <c r="W1276" i="2"/>
  <c r="W1275" i="2"/>
  <c r="W1274" i="2"/>
  <c r="W1273" i="2"/>
  <c r="W1272" i="2"/>
  <c r="W1271" i="2"/>
  <c r="W1270" i="2"/>
  <c r="W1269" i="2"/>
  <c r="W1268" i="2"/>
  <c r="W1267" i="2"/>
  <c r="W1266" i="2"/>
  <c r="W1265" i="2"/>
  <c r="W1264" i="2"/>
  <c r="W1263" i="2"/>
  <c r="W1262" i="2"/>
  <c r="W1261" i="2"/>
  <c r="W1260" i="2"/>
  <c r="W1259" i="2"/>
  <c r="W1258" i="2"/>
  <c r="W1257" i="2"/>
  <c r="W1256" i="2"/>
  <c r="W1255" i="2"/>
  <c r="W1254" i="2"/>
  <c r="W1253" i="2"/>
  <c r="W1252" i="2"/>
  <c r="W1251" i="2"/>
  <c r="W1250" i="2"/>
  <c r="W1249" i="2"/>
  <c r="W1248" i="2"/>
  <c r="W1247" i="2"/>
  <c r="W1246" i="2"/>
  <c r="W1245" i="2"/>
  <c r="W1244" i="2"/>
  <c r="W1243" i="2"/>
  <c r="W1242" i="2"/>
  <c r="W1241" i="2"/>
  <c r="W1240" i="2"/>
  <c r="W1239" i="2"/>
  <c r="W1238" i="2"/>
  <c r="W1237" i="2"/>
  <c r="W1236" i="2"/>
  <c r="W1235" i="2"/>
  <c r="W1234" i="2"/>
  <c r="W1233" i="2"/>
  <c r="W1232" i="2"/>
  <c r="W1231" i="2"/>
  <c r="W1230" i="2"/>
  <c r="W1229" i="2"/>
  <c r="W1228" i="2"/>
  <c r="W1227" i="2"/>
  <c r="W1226" i="2"/>
  <c r="W1225" i="2"/>
  <c r="W1224" i="2"/>
  <c r="W1223" i="2"/>
  <c r="W1222" i="2"/>
  <c r="W1221" i="2"/>
  <c r="W1220" i="2"/>
  <c r="W1219" i="2"/>
  <c r="W1218" i="2"/>
  <c r="W1217" i="2"/>
  <c r="W1216" i="2"/>
  <c r="W1215" i="2"/>
  <c r="W1214" i="2"/>
  <c r="W1213" i="2"/>
  <c r="W1212" i="2"/>
  <c r="W1211" i="2"/>
  <c r="W1210" i="2"/>
  <c r="W1209" i="2"/>
  <c r="W1208" i="2"/>
  <c r="W1207" i="2"/>
  <c r="W1206" i="2"/>
  <c r="W1205" i="2"/>
  <c r="W1204" i="2"/>
  <c r="W1203" i="2"/>
  <c r="W1202" i="2"/>
  <c r="W1201" i="2"/>
  <c r="W1200" i="2"/>
  <c r="W1199" i="2"/>
  <c r="W1198" i="2"/>
  <c r="W1197" i="2"/>
  <c r="W1196" i="2"/>
  <c r="W1195" i="2"/>
  <c r="W1194" i="2"/>
  <c r="W1193" i="2"/>
  <c r="W1192" i="2"/>
  <c r="W1191" i="2"/>
  <c r="W1190" i="2"/>
  <c r="W1189" i="2"/>
  <c r="W1188" i="2"/>
  <c r="W1187" i="2"/>
  <c r="W1186" i="2"/>
  <c r="W1185" i="2"/>
  <c r="W1184" i="2"/>
  <c r="W1183" i="2"/>
  <c r="W1182" i="2"/>
  <c r="W1181" i="2"/>
  <c r="W1180" i="2"/>
  <c r="W1179" i="2"/>
  <c r="W1178" i="2"/>
  <c r="W1177" i="2"/>
  <c r="W1176" i="2"/>
  <c r="W1175" i="2"/>
  <c r="W1174" i="2"/>
  <c r="W1173" i="2"/>
  <c r="W1172" i="2"/>
  <c r="W1171" i="2"/>
  <c r="W1170" i="2"/>
  <c r="W1169" i="2"/>
  <c r="W1168" i="2"/>
  <c r="W1167" i="2"/>
  <c r="W1166" i="2"/>
  <c r="W1165" i="2"/>
  <c r="W1164" i="2"/>
  <c r="W1163" i="2"/>
  <c r="W1162" i="2"/>
  <c r="W1161" i="2"/>
  <c r="W1160" i="2"/>
  <c r="W1159" i="2"/>
  <c r="W1158" i="2"/>
  <c r="W1157" i="2"/>
  <c r="W1156" i="2"/>
  <c r="W1155" i="2"/>
  <c r="W1154" i="2"/>
  <c r="W1153" i="2"/>
  <c r="W1152" i="2"/>
  <c r="W1151" i="2"/>
  <c r="W1150" i="2"/>
  <c r="W1149" i="2"/>
  <c r="W1148" i="2"/>
  <c r="W1147" i="2"/>
  <c r="W1146" i="2"/>
  <c r="W1145" i="2"/>
  <c r="W1144" i="2"/>
  <c r="W1143" i="2"/>
  <c r="W1142" i="2"/>
  <c r="W1141" i="2"/>
  <c r="W1140" i="2"/>
  <c r="W1139" i="2"/>
  <c r="W1138" i="2"/>
  <c r="W1137" i="2"/>
  <c r="W1136" i="2"/>
  <c r="W1135" i="2"/>
  <c r="W1134" i="2"/>
  <c r="W1133" i="2"/>
  <c r="W1132" i="2"/>
  <c r="W1131" i="2"/>
  <c r="W1130" i="2"/>
  <c r="W1129" i="2"/>
  <c r="W1128" i="2"/>
  <c r="W1127" i="2"/>
  <c r="W1126" i="2"/>
  <c r="W1125" i="2"/>
  <c r="W1124" i="2"/>
  <c r="W1123" i="2"/>
  <c r="W1122" i="2"/>
  <c r="W1121" i="2"/>
  <c r="W1120" i="2"/>
  <c r="W1119" i="2"/>
  <c r="W1118" i="2"/>
  <c r="W1117" i="2"/>
  <c r="W1116" i="2"/>
  <c r="W1115" i="2"/>
  <c r="W1114" i="2"/>
  <c r="W1113" i="2"/>
  <c r="W1112" i="2"/>
  <c r="W1111" i="2"/>
  <c r="W1110" i="2"/>
  <c r="W1109" i="2"/>
  <c r="W1108" i="2"/>
  <c r="W1107" i="2"/>
  <c r="W1106" i="2"/>
  <c r="W1105" i="2"/>
  <c r="W1104" i="2"/>
  <c r="W1103" i="2"/>
  <c r="W1102" i="2"/>
  <c r="W1101" i="2"/>
  <c r="W1100" i="2"/>
  <c r="W1099" i="2"/>
  <c r="W1098" i="2"/>
  <c r="W1097" i="2"/>
  <c r="W1096" i="2"/>
  <c r="W1095" i="2"/>
  <c r="W1094" i="2"/>
  <c r="W1093" i="2"/>
  <c r="W1092" i="2"/>
  <c r="W1091" i="2"/>
  <c r="W1090" i="2"/>
  <c r="W1089" i="2"/>
  <c r="W1088" i="2"/>
  <c r="W1087" i="2"/>
  <c r="W1086" i="2"/>
  <c r="W1085" i="2"/>
  <c r="W1084" i="2"/>
  <c r="W1083" i="2"/>
  <c r="W1082" i="2"/>
  <c r="W1081" i="2"/>
  <c r="W1080" i="2"/>
  <c r="W1079" i="2"/>
  <c r="W1078" i="2"/>
  <c r="W1077" i="2"/>
  <c r="W1076" i="2"/>
  <c r="W1075" i="2"/>
  <c r="W1074" i="2"/>
  <c r="W1073" i="2"/>
  <c r="W1072" i="2"/>
  <c r="W1071" i="2"/>
  <c r="W1070" i="2"/>
  <c r="W1069" i="2"/>
  <c r="W1068" i="2"/>
  <c r="W1067" i="2"/>
  <c r="W1066" i="2"/>
  <c r="W1065" i="2"/>
  <c r="W1064" i="2"/>
  <c r="W1063" i="2"/>
  <c r="W1062" i="2"/>
  <c r="W1061" i="2"/>
  <c r="W1060" i="2"/>
  <c r="W1059" i="2"/>
  <c r="W1058" i="2"/>
  <c r="W1057" i="2"/>
  <c r="W1056" i="2"/>
  <c r="W1055" i="2"/>
  <c r="W1054" i="2"/>
  <c r="W1053" i="2"/>
  <c r="W1052" i="2"/>
  <c r="W1051" i="2"/>
  <c r="W1050" i="2"/>
  <c r="W1049" i="2"/>
  <c r="W1048" i="2"/>
  <c r="W1047" i="2"/>
  <c r="W1046" i="2"/>
  <c r="W1045" i="2"/>
  <c r="W1044" i="2"/>
  <c r="W1043" i="2"/>
  <c r="W1042" i="2"/>
  <c r="W1041" i="2"/>
  <c r="W1040" i="2"/>
  <c r="W1039" i="2"/>
  <c r="W1038" i="2"/>
  <c r="W1037" i="2"/>
  <c r="W1036" i="2"/>
  <c r="W1035" i="2"/>
  <c r="W1034" i="2"/>
  <c r="W1033" i="2"/>
  <c r="W1032" i="2"/>
  <c r="W1031" i="2"/>
  <c r="W1030" i="2"/>
  <c r="W1029" i="2"/>
  <c r="W1028" i="2"/>
  <c r="W1027" i="2"/>
  <c r="W1026" i="2"/>
  <c r="W1025" i="2"/>
  <c r="W1024" i="2"/>
  <c r="W1023" i="2"/>
  <c r="W1022" i="2"/>
  <c r="W1021" i="2"/>
  <c r="W1020" i="2"/>
  <c r="W1019" i="2"/>
  <c r="W1018" i="2"/>
  <c r="W1017" i="2"/>
  <c r="W1016" i="2"/>
  <c r="W1015" i="2"/>
  <c r="W1014" i="2"/>
  <c r="W1013" i="2"/>
  <c r="W1012" i="2"/>
  <c r="W1011" i="2"/>
  <c r="W1010" i="2"/>
  <c r="W1009" i="2"/>
  <c r="W1008" i="2"/>
  <c r="W1007" i="2"/>
  <c r="W1006" i="2"/>
  <c r="W1005" i="2"/>
  <c r="W1004" i="2"/>
  <c r="W1003" i="2"/>
  <c r="W1002" i="2"/>
  <c r="W1001" i="2"/>
  <c r="W1000" i="2"/>
  <c r="W999" i="2"/>
  <c r="W998" i="2"/>
  <c r="W997" i="2"/>
  <c r="W996" i="2"/>
  <c r="W995" i="2"/>
  <c r="W994" i="2"/>
  <c r="W993" i="2"/>
  <c r="W992" i="2"/>
  <c r="W991" i="2"/>
  <c r="W990" i="2"/>
  <c r="W989" i="2"/>
  <c r="W988" i="2"/>
  <c r="W987" i="2"/>
  <c r="W986" i="2"/>
  <c r="W985" i="2"/>
  <c r="W984" i="2"/>
  <c r="W983" i="2"/>
  <c r="W982" i="2"/>
  <c r="W981" i="2"/>
  <c r="W980" i="2"/>
  <c r="W979" i="2"/>
  <c r="W978" i="2"/>
  <c r="W977" i="2"/>
  <c r="W976" i="2"/>
  <c r="W975" i="2"/>
  <c r="W974" i="2"/>
  <c r="W973" i="2"/>
  <c r="W972" i="2"/>
  <c r="W971" i="2"/>
  <c r="W970" i="2"/>
  <c r="W969" i="2"/>
  <c r="W968" i="2"/>
  <c r="W967" i="2"/>
  <c r="W966" i="2"/>
  <c r="W965" i="2"/>
  <c r="W964" i="2"/>
  <c r="W963" i="2"/>
  <c r="W962" i="2"/>
  <c r="W961" i="2"/>
  <c r="W960" i="2"/>
  <c r="W959" i="2"/>
  <c r="W958" i="2"/>
  <c r="W957" i="2"/>
  <c r="W956" i="2"/>
  <c r="W955" i="2"/>
  <c r="W954" i="2"/>
  <c r="W953" i="2"/>
  <c r="W952" i="2"/>
  <c r="W951" i="2"/>
  <c r="W950" i="2"/>
  <c r="W949" i="2"/>
  <c r="W948" i="2"/>
  <c r="W947" i="2"/>
  <c r="W946" i="2"/>
  <c r="W945" i="2"/>
  <c r="W944" i="2"/>
  <c r="W943" i="2"/>
  <c r="W942" i="2"/>
  <c r="W941" i="2"/>
  <c r="W940" i="2"/>
  <c r="W939" i="2"/>
  <c r="W938" i="2"/>
  <c r="W937" i="2"/>
  <c r="W936" i="2"/>
  <c r="W935" i="2"/>
  <c r="W934" i="2"/>
  <c r="W933" i="2"/>
  <c r="W932" i="2"/>
  <c r="W931" i="2"/>
  <c r="W930" i="2"/>
  <c r="W929" i="2"/>
  <c r="W928" i="2"/>
  <c r="W927" i="2"/>
  <c r="W926" i="2"/>
  <c r="W925" i="2"/>
  <c r="W924" i="2"/>
  <c r="W923" i="2"/>
  <c r="W922" i="2"/>
  <c r="W921" i="2"/>
  <c r="W920" i="2"/>
  <c r="W919" i="2"/>
  <c r="W918" i="2"/>
  <c r="W917" i="2"/>
  <c r="W916" i="2"/>
  <c r="W915" i="2"/>
  <c r="W914" i="2"/>
  <c r="W913" i="2"/>
  <c r="W912" i="2"/>
  <c r="W911" i="2"/>
  <c r="W910" i="2"/>
  <c r="W909" i="2"/>
  <c r="W908" i="2"/>
  <c r="W907" i="2"/>
  <c r="W906" i="2"/>
  <c r="W905" i="2"/>
  <c r="W904" i="2"/>
  <c r="W903" i="2"/>
  <c r="W902" i="2"/>
  <c r="W901" i="2"/>
  <c r="W900" i="2"/>
  <c r="W899" i="2"/>
  <c r="W898" i="2"/>
  <c r="W897" i="2"/>
  <c r="W896" i="2"/>
  <c r="W895" i="2"/>
  <c r="W894" i="2"/>
  <c r="W893" i="2"/>
  <c r="W892" i="2"/>
  <c r="W891" i="2"/>
  <c r="W890" i="2"/>
  <c r="W889" i="2"/>
  <c r="W888" i="2"/>
  <c r="W887" i="2"/>
  <c r="W886" i="2"/>
  <c r="W885" i="2"/>
  <c r="W884" i="2"/>
  <c r="W883" i="2"/>
  <c r="W882" i="2"/>
  <c r="W881" i="2"/>
  <c r="W880" i="2"/>
  <c r="W879" i="2"/>
  <c r="W878" i="2"/>
  <c r="W877" i="2"/>
  <c r="W876" i="2"/>
  <c r="W875" i="2"/>
  <c r="W874" i="2"/>
  <c r="W873" i="2"/>
  <c r="W872" i="2"/>
  <c r="W871" i="2"/>
  <c r="W870" i="2"/>
  <c r="W869" i="2"/>
  <c r="W868" i="2"/>
  <c r="W867" i="2"/>
  <c r="W866" i="2"/>
  <c r="W865" i="2"/>
  <c r="W864" i="2"/>
  <c r="W863" i="2"/>
  <c r="W862" i="2"/>
  <c r="W861" i="2"/>
  <c r="W860" i="2"/>
  <c r="W859" i="2"/>
  <c r="W858" i="2"/>
  <c r="W857" i="2"/>
  <c r="W856" i="2"/>
  <c r="W855" i="2"/>
  <c r="W854" i="2"/>
  <c r="W853" i="2"/>
  <c r="W852" i="2"/>
  <c r="W851" i="2"/>
  <c r="W850" i="2"/>
  <c r="W849" i="2"/>
  <c r="W848" i="2"/>
  <c r="W847" i="2"/>
  <c r="W846" i="2"/>
  <c r="W845" i="2"/>
  <c r="W844" i="2"/>
  <c r="W843" i="2"/>
  <c r="W842" i="2"/>
  <c r="W841" i="2"/>
  <c r="W840" i="2"/>
  <c r="W839" i="2"/>
  <c r="W838" i="2"/>
  <c r="W837" i="2"/>
  <c r="W836" i="2"/>
  <c r="W835" i="2"/>
  <c r="W834" i="2"/>
  <c r="W833" i="2"/>
  <c r="W832" i="2"/>
  <c r="W831" i="2"/>
  <c r="W830" i="2"/>
  <c r="W829" i="2"/>
  <c r="W828" i="2"/>
  <c r="W827" i="2"/>
  <c r="W826" i="2"/>
  <c r="W825" i="2"/>
  <c r="W824" i="2"/>
  <c r="W823" i="2"/>
  <c r="W822" i="2"/>
  <c r="W821" i="2"/>
  <c r="W820" i="2"/>
  <c r="W819" i="2"/>
  <c r="W818" i="2"/>
  <c r="W817" i="2"/>
  <c r="W816" i="2"/>
  <c r="W815" i="2"/>
  <c r="W814" i="2"/>
  <c r="W813" i="2"/>
  <c r="W812" i="2"/>
  <c r="W811" i="2"/>
  <c r="W810" i="2"/>
  <c r="W809" i="2"/>
  <c r="W808" i="2"/>
  <c r="W807" i="2"/>
  <c r="W806" i="2"/>
  <c r="W805" i="2"/>
  <c r="W804" i="2"/>
  <c r="W803" i="2"/>
  <c r="W802" i="2"/>
  <c r="W801" i="2"/>
  <c r="W800" i="2"/>
  <c r="W799" i="2"/>
  <c r="W798" i="2"/>
  <c r="W797" i="2"/>
  <c r="W796" i="2"/>
  <c r="W795" i="2"/>
  <c r="W794" i="2"/>
  <c r="W793" i="2"/>
  <c r="W792" i="2"/>
  <c r="W791" i="2"/>
  <c r="W790" i="2"/>
  <c r="W789" i="2"/>
  <c r="W788" i="2"/>
  <c r="W787" i="2"/>
  <c r="W786" i="2"/>
  <c r="W785" i="2"/>
  <c r="W784" i="2"/>
  <c r="W783" i="2"/>
  <c r="W782" i="2"/>
  <c r="W781" i="2"/>
  <c r="W780" i="2"/>
  <c r="W779" i="2"/>
  <c r="W778" i="2"/>
  <c r="W777" i="2"/>
  <c r="W776" i="2"/>
  <c r="W775" i="2"/>
  <c r="W774" i="2"/>
  <c r="W773" i="2"/>
  <c r="W772" i="2"/>
  <c r="W771" i="2"/>
  <c r="W770" i="2"/>
  <c r="W769" i="2"/>
  <c r="W768" i="2"/>
  <c r="W767" i="2"/>
  <c r="W766" i="2"/>
  <c r="W765" i="2"/>
  <c r="W764" i="2"/>
  <c r="W763" i="2"/>
  <c r="W762" i="2"/>
  <c r="W761" i="2"/>
  <c r="W760" i="2"/>
  <c r="W759" i="2"/>
  <c r="W758" i="2"/>
  <c r="W757" i="2"/>
  <c r="W756" i="2"/>
  <c r="W755" i="2"/>
  <c r="W754" i="2"/>
  <c r="W753" i="2"/>
  <c r="W752" i="2"/>
  <c r="W751" i="2"/>
  <c r="W750" i="2"/>
  <c r="W749" i="2"/>
  <c r="W748" i="2"/>
  <c r="W747" i="2"/>
  <c r="W746" i="2"/>
  <c r="W745" i="2"/>
  <c r="W744" i="2"/>
  <c r="W743" i="2"/>
  <c r="W742" i="2"/>
  <c r="W741" i="2"/>
  <c r="W740" i="2"/>
  <c r="W739" i="2"/>
  <c r="W738" i="2"/>
  <c r="W737" i="2"/>
  <c r="W736" i="2"/>
  <c r="W735" i="2"/>
  <c r="W734" i="2"/>
  <c r="W733" i="2"/>
  <c r="W732" i="2"/>
  <c r="W731" i="2"/>
  <c r="W730" i="2"/>
  <c r="W729" i="2"/>
  <c r="W728" i="2"/>
  <c r="W727" i="2"/>
  <c r="W726" i="2"/>
  <c r="W725" i="2"/>
  <c r="W724" i="2"/>
  <c r="W723" i="2"/>
  <c r="W722" i="2"/>
  <c r="W721" i="2"/>
  <c r="W720" i="2"/>
  <c r="W719" i="2"/>
  <c r="W718" i="2"/>
  <c r="W717" i="2"/>
  <c r="W716" i="2"/>
  <c r="W715" i="2"/>
  <c r="W714" i="2"/>
  <c r="W713" i="2"/>
  <c r="W712" i="2"/>
  <c r="W711" i="2"/>
  <c r="W710" i="2"/>
  <c r="W709" i="2"/>
  <c r="W708" i="2"/>
  <c r="W707" i="2"/>
  <c r="W706" i="2"/>
  <c r="W705" i="2"/>
  <c r="W704" i="2"/>
  <c r="W703" i="2"/>
  <c r="W702" i="2"/>
  <c r="W701" i="2"/>
  <c r="W700" i="2"/>
  <c r="W699" i="2"/>
  <c r="W698" i="2"/>
  <c r="W697" i="2"/>
  <c r="W696" i="2"/>
  <c r="W695" i="2"/>
  <c r="W694" i="2"/>
  <c r="W693" i="2"/>
  <c r="W692" i="2"/>
  <c r="W691" i="2"/>
  <c r="W690" i="2"/>
  <c r="W689" i="2"/>
  <c r="W688" i="2"/>
  <c r="W687" i="2"/>
  <c r="W686" i="2"/>
  <c r="W685" i="2"/>
  <c r="W684" i="2"/>
  <c r="W683" i="2"/>
  <c r="W682" i="2"/>
  <c r="W681" i="2"/>
  <c r="W680" i="2"/>
  <c r="W679" i="2"/>
  <c r="W678" i="2"/>
  <c r="W677" i="2"/>
  <c r="W676" i="2"/>
  <c r="W675" i="2"/>
  <c r="W674" i="2"/>
  <c r="W673" i="2"/>
  <c r="W672" i="2"/>
  <c r="W671" i="2"/>
  <c r="W670" i="2"/>
  <c r="W669" i="2"/>
  <c r="W668" i="2"/>
  <c r="W667" i="2"/>
  <c r="W666" i="2"/>
  <c r="W665" i="2"/>
  <c r="W664" i="2"/>
  <c r="W663" i="2"/>
  <c r="W662" i="2"/>
  <c r="W661" i="2"/>
  <c r="W660" i="2"/>
  <c r="W659" i="2"/>
  <c r="W658" i="2"/>
  <c r="W657" i="2"/>
  <c r="W656" i="2"/>
  <c r="W655" i="2"/>
  <c r="W654" i="2"/>
  <c r="W653" i="2"/>
  <c r="W652" i="2"/>
  <c r="W651" i="2"/>
  <c r="W650" i="2"/>
  <c r="W649" i="2"/>
  <c r="W648" i="2"/>
  <c r="W647" i="2"/>
  <c r="W646" i="2"/>
  <c r="W645" i="2"/>
  <c r="W644" i="2"/>
  <c r="W643" i="2"/>
  <c r="W642" i="2"/>
  <c r="W641" i="2"/>
  <c r="W640" i="2"/>
  <c r="W639" i="2"/>
  <c r="W638" i="2"/>
  <c r="W637" i="2"/>
  <c r="W636" i="2"/>
  <c r="W635" i="2"/>
  <c r="W634" i="2"/>
  <c r="W633" i="2"/>
  <c r="W632" i="2"/>
  <c r="W631" i="2"/>
  <c r="W630" i="2"/>
  <c r="W629" i="2"/>
  <c r="W628" i="2"/>
  <c r="W627" i="2"/>
  <c r="W626" i="2"/>
  <c r="W625" i="2"/>
  <c r="W624" i="2"/>
  <c r="W623" i="2"/>
  <c r="W622" i="2"/>
  <c r="W621" i="2"/>
  <c r="W620" i="2"/>
  <c r="W619" i="2"/>
  <c r="W618" i="2"/>
  <c r="W617" i="2"/>
  <c r="W616" i="2"/>
  <c r="W615" i="2"/>
  <c r="W614" i="2"/>
  <c r="W613" i="2"/>
  <c r="W612" i="2"/>
  <c r="W611" i="2"/>
  <c r="W610" i="2"/>
  <c r="W609" i="2"/>
  <c r="W608" i="2"/>
  <c r="W607" i="2"/>
  <c r="W606" i="2"/>
  <c r="W605" i="2"/>
  <c r="W604" i="2"/>
  <c r="W603" i="2"/>
  <c r="W602" i="2"/>
  <c r="W601" i="2"/>
  <c r="W600" i="2"/>
  <c r="W599" i="2"/>
  <c r="W598" i="2"/>
  <c r="W597" i="2"/>
  <c r="W596" i="2"/>
  <c r="W595" i="2"/>
  <c r="W594" i="2"/>
  <c r="W593" i="2"/>
  <c r="W592" i="2"/>
  <c r="W591" i="2"/>
  <c r="W590" i="2"/>
  <c r="W589" i="2"/>
  <c r="W588" i="2"/>
  <c r="W587" i="2"/>
  <c r="W586" i="2"/>
  <c r="W585" i="2"/>
  <c r="W584" i="2"/>
  <c r="W583" i="2"/>
  <c r="W582" i="2"/>
  <c r="W581" i="2"/>
  <c r="W580" i="2"/>
  <c r="W579" i="2"/>
  <c r="W578" i="2"/>
  <c r="W577" i="2"/>
  <c r="W576" i="2"/>
  <c r="W575" i="2"/>
  <c r="W574" i="2"/>
  <c r="W573" i="2"/>
  <c r="W572" i="2"/>
  <c r="W571" i="2"/>
  <c r="W570" i="2"/>
  <c r="W569" i="2"/>
  <c r="W568" i="2"/>
  <c r="W567" i="2"/>
  <c r="W566" i="2"/>
  <c r="W565" i="2"/>
  <c r="W564" i="2"/>
  <c r="W563" i="2"/>
  <c r="W562" i="2"/>
  <c r="W561" i="2"/>
  <c r="W560" i="2"/>
  <c r="W559" i="2"/>
  <c r="W558" i="2"/>
  <c r="W557" i="2"/>
  <c r="W556" i="2"/>
  <c r="W555" i="2"/>
  <c r="W554" i="2"/>
  <c r="W553" i="2"/>
  <c r="W552" i="2"/>
  <c r="W551" i="2"/>
  <c r="W550" i="2"/>
  <c r="W549" i="2"/>
  <c r="W548" i="2"/>
  <c r="W547" i="2"/>
  <c r="W546" i="2"/>
  <c r="W545" i="2"/>
  <c r="W544" i="2"/>
  <c r="W543" i="2"/>
  <c r="W542" i="2"/>
  <c r="W541" i="2"/>
  <c r="W540" i="2"/>
  <c r="W539" i="2"/>
  <c r="W538" i="2"/>
  <c r="W537" i="2"/>
  <c r="W536" i="2"/>
  <c r="W535" i="2"/>
  <c r="W534" i="2"/>
  <c r="W533" i="2"/>
  <c r="W532" i="2"/>
  <c r="W531" i="2"/>
  <c r="W530" i="2"/>
  <c r="W529" i="2"/>
  <c r="W528" i="2"/>
  <c r="W527" i="2"/>
  <c r="W526" i="2"/>
  <c r="W525" i="2"/>
  <c r="W524" i="2"/>
  <c r="W523" i="2"/>
  <c r="W522" i="2"/>
  <c r="W521" i="2"/>
  <c r="W520" i="2"/>
  <c r="W519" i="2"/>
  <c r="W518" i="2"/>
  <c r="W517" i="2"/>
  <c r="W516" i="2"/>
  <c r="W515" i="2"/>
  <c r="W514" i="2"/>
  <c r="W513" i="2"/>
  <c r="W512" i="2"/>
  <c r="W511" i="2"/>
  <c r="W510" i="2"/>
  <c r="W509" i="2"/>
  <c r="W508" i="2"/>
  <c r="W507" i="2"/>
  <c r="W506" i="2"/>
  <c r="W505" i="2"/>
  <c r="W504" i="2"/>
  <c r="W503" i="2"/>
  <c r="W502" i="2"/>
  <c r="W501" i="2"/>
  <c r="W500" i="2"/>
  <c r="W499" i="2"/>
  <c r="W498" i="2"/>
  <c r="W497" i="2"/>
  <c r="W496" i="2"/>
  <c r="W495" i="2"/>
  <c r="W494" i="2"/>
  <c r="W493" i="2"/>
  <c r="W492" i="2"/>
  <c r="W491" i="2"/>
  <c r="W490" i="2"/>
  <c r="W489" i="2"/>
  <c r="W488" i="2"/>
  <c r="W487" i="2"/>
  <c r="W486" i="2"/>
  <c r="W485" i="2"/>
  <c r="W484" i="2"/>
  <c r="W483" i="2"/>
  <c r="W482" i="2"/>
  <c r="W481" i="2"/>
  <c r="W480" i="2"/>
  <c r="W479" i="2"/>
  <c r="W478" i="2"/>
  <c r="W477" i="2"/>
  <c r="W476" i="2"/>
  <c r="W475" i="2"/>
  <c r="W474" i="2"/>
  <c r="W473" i="2"/>
  <c r="W472" i="2"/>
  <c r="W471" i="2"/>
  <c r="W470" i="2"/>
  <c r="W469" i="2"/>
  <c r="W468" i="2"/>
  <c r="W467" i="2"/>
  <c r="W466" i="2"/>
  <c r="W465" i="2"/>
  <c r="W464" i="2"/>
  <c r="W463" i="2"/>
  <c r="W462" i="2"/>
  <c r="W461" i="2"/>
  <c r="W460" i="2"/>
  <c r="W459" i="2"/>
  <c r="W458" i="2"/>
  <c r="W457" i="2"/>
  <c r="W456" i="2"/>
  <c r="W455" i="2"/>
  <c r="W454" i="2"/>
  <c r="W453" i="2"/>
  <c r="W452" i="2"/>
  <c r="W451" i="2"/>
  <c r="W450" i="2"/>
  <c r="W449" i="2"/>
  <c r="W448" i="2"/>
  <c r="W447" i="2"/>
  <c r="W446" i="2"/>
  <c r="W445" i="2"/>
  <c r="W444" i="2"/>
  <c r="W443" i="2"/>
  <c r="W442" i="2"/>
  <c r="W441" i="2"/>
  <c r="W440" i="2"/>
  <c r="W439" i="2"/>
  <c r="W438" i="2"/>
  <c r="W437" i="2"/>
  <c r="W436" i="2"/>
  <c r="W435" i="2"/>
  <c r="W434" i="2"/>
  <c r="W433" i="2"/>
  <c r="W432" i="2"/>
  <c r="W431" i="2"/>
  <c r="W430" i="2"/>
  <c r="W429" i="2"/>
  <c r="W428" i="2"/>
  <c r="W427" i="2"/>
  <c r="W426" i="2"/>
  <c r="W425" i="2"/>
  <c r="W424" i="2"/>
  <c r="W423" i="2"/>
  <c r="W422" i="2"/>
  <c r="W421" i="2"/>
  <c r="W420" i="2"/>
  <c r="W419" i="2"/>
  <c r="W418" i="2"/>
  <c r="W417" i="2"/>
  <c r="W416" i="2"/>
  <c r="W415" i="2"/>
  <c r="W414" i="2"/>
  <c r="W413" i="2"/>
  <c r="W412" i="2"/>
  <c r="W411" i="2"/>
  <c r="W410" i="2"/>
  <c r="W409" i="2"/>
  <c r="W408" i="2"/>
  <c r="W407" i="2"/>
  <c r="W406" i="2"/>
  <c r="W405" i="2"/>
  <c r="W404" i="2"/>
  <c r="W403" i="2"/>
  <c r="W402" i="2"/>
  <c r="W401" i="2"/>
  <c r="W400" i="2"/>
  <c r="W399" i="2"/>
  <c r="W398" i="2"/>
  <c r="W397" i="2"/>
  <c r="W396" i="2"/>
  <c r="W395" i="2"/>
  <c r="W394" i="2"/>
  <c r="W393" i="2"/>
  <c r="W392" i="2"/>
  <c r="W391" i="2"/>
  <c r="W390" i="2"/>
  <c r="W389" i="2"/>
  <c r="W388" i="2"/>
  <c r="W387" i="2"/>
  <c r="W386" i="2"/>
  <c r="W385" i="2"/>
  <c r="W384" i="2"/>
  <c r="W383" i="2"/>
  <c r="W382" i="2"/>
  <c r="W381" i="2"/>
  <c r="W380" i="2"/>
  <c r="W379" i="2"/>
  <c r="W378" i="2"/>
  <c r="W377" i="2"/>
  <c r="W376" i="2"/>
  <c r="W375" i="2"/>
  <c r="W374" i="2"/>
  <c r="W373" i="2"/>
  <c r="W372" i="2"/>
  <c r="W371" i="2"/>
  <c r="W370" i="2"/>
  <c r="W369" i="2"/>
  <c r="W368" i="2"/>
  <c r="W367" i="2"/>
  <c r="W366" i="2"/>
  <c r="W365" i="2"/>
  <c r="W364" i="2"/>
  <c r="W363" i="2"/>
  <c r="W362" i="2"/>
  <c r="W361" i="2"/>
  <c r="W360" i="2"/>
  <c r="W359" i="2"/>
  <c r="W358" i="2"/>
  <c r="W357" i="2"/>
  <c r="W356" i="2"/>
  <c r="W355" i="2"/>
  <c r="W354" i="2"/>
  <c r="W353" i="2"/>
  <c r="W352" i="2"/>
  <c r="W351" i="2"/>
  <c r="W350" i="2"/>
  <c r="W349" i="2"/>
  <c r="W348" i="2"/>
  <c r="W347" i="2"/>
  <c r="W346" i="2"/>
  <c r="W345" i="2"/>
  <c r="W344" i="2"/>
  <c r="W343" i="2"/>
  <c r="W342" i="2"/>
  <c r="W341" i="2"/>
  <c r="W340" i="2"/>
  <c r="W339" i="2"/>
  <c r="W338" i="2"/>
  <c r="W337" i="2"/>
  <c r="W336" i="2"/>
  <c r="W335" i="2"/>
  <c r="W334" i="2"/>
  <c r="W333" i="2"/>
  <c r="W332" i="2"/>
  <c r="W331" i="2"/>
  <c r="W330" i="2"/>
  <c r="W329" i="2"/>
  <c r="W328" i="2"/>
  <c r="W327" i="2"/>
  <c r="W326" i="2"/>
  <c r="W325" i="2"/>
  <c r="W324" i="2"/>
  <c r="W323" i="2"/>
  <c r="W322" i="2"/>
  <c r="W321" i="2"/>
  <c r="W320" i="2"/>
  <c r="W319" i="2"/>
  <c r="W318" i="2"/>
  <c r="W317" i="2"/>
  <c r="W316" i="2"/>
  <c r="W315" i="2"/>
  <c r="W314" i="2"/>
  <c r="W313" i="2"/>
  <c r="W312" i="2"/>
  <c r="W311" i="2"/>
  <c r="W310" i="2"/>
  <c r="W309" i="2"/>
  <c r="W308" i="2"/>
  <c r="W307" i="2"/>
  <c r="W306" i="2"/>
  <c r="W305" i="2"/>
  <c r="W304" i="2"/>
  <c r="W303" i="2"/>
  <c r="W302" i="2"/>
  <c r="W301" i="2"/>
  <c r="W300" i="2"/>
  <c r="W299" i="2"/>
  <c r="W298" i="2"/>
  <c r="W297" i="2"/>
  <c r="W296" i="2"/>
  <c r="W295" i="2"/>
  <c r="W294" i="2"/>
  <c r="W293" i="2"/>
  <c r="W292" i="2"/>
  <c r="W291" i="2"/>
  <c r="W290" i="2"/>
  <c r="W289" i="2"/>
  <c r="W288" i="2"/>
  <c r="W287" i="2"/>
  <c r="W286" i="2"/>
  <c r="W285" i="2"/>
  <c r="W284" i="2"/>
  <c r="W283" i="2"/>
  <c r="W282" i="2"/>
  <c r="W281" i="2"/>
  <c r="W280" i="2"/>
  <c r="W279" i="2"/>
  <c r="W278" i="2"/>
  <c r="W277" i="2"/>
  <c r="W276" i="2"/>
  <c r="W275" i="2"/>
  <c r="W274" i="2"/>
  <c r="W273" i="2"/>
  <c r="W272" i="2"/>
  <c r="W271" i="2"/>
  <c r="W270" i="2"/>
  <c r="W269" i="2"/>
  <c r="W268" i="2"/>
  <c r="W267" i="2"/>
  <c r="W266" i="2"/>
  <c r="W265" i="2"/>
  <c r="W264" i="2"/>
  <c r="W263" i="2"/>
  <c r="W262" i="2"/>
  <c r="W261" i="2"/>
  <c r="W260" i="2"/>
  <c r="W259" i="2"/>
  <c r="W258" i="2"/>
  <c r="W257" i="2"/>
  <c r="W256" i="2"/>
  <c r="W255" i="2"/>
  <c r="W254" i="2"/>
  <c r="W253" i="2"/>
  <c r="W252" i="2"/>
  <c r="W251" i="2"/>
  <c r="W250" i="2"/>
  <c r="W249" i="2"/>
  <c r="W248" i="2"/>
  <c r="W247" i="2"/>
  <c r="W246" i="2"/>
  <c r="W245" i="2"/>
  <c r="W244" i="2"/>
  <c r="W243" i="2"/>
  <c r="W242" i="2"/>
  <c r="W241" i="2"/>
  <c r="W240" i="2"/>
  <c r="W239" i="2"/>
  <c r="W238" i="2"/>
  <c r="W237" i="2"/>
  <c r="W236" i="2"/>
  <c r="W235" i="2"/>
  <c r="W234" i="2"/>
  <c r="W233" i="2"/>
  <c r="W232" i="2"/>
  <c r="W231" i="2"/>
  <c r="W230" i="2"/>
  <c r="W229" i="2"/>
  <c r="W228" i="2"/>
  <c r="W227" i="2"/>
  <c r="W226" i="2"/>
  <c r="W225" i="2"/>
  <c r="W224" i="2"/>
  <c r="W223" i="2"/>
  <c r="W222" i="2"/>
  <c r="W221" i="2"/>
  <c r="W220" i="2"/>
  <c r="W219" i="2"/>
  <c r="W218" i="2"/>
  <c r="W217" i="2"/>
  <c r="W216" i="2"/>
  <c r="W215" i="2"/>
  <c r="W214" i="2"/>
  <c r="W213" i="2"/>
  <c r="W212" i="2"/>
  <c r="W211" i="2"/>
  <c r="W210" i="2"/>
  <c r="W209" i="2"/>
  <c r="W208" i="2"/>
  <c r="W207" i="2"/>
  <c r="W206" i="2"/>
  <c r="W205" i="2"/>
  <c r="W204" i="2"/>
  <c r="W203" i="2"/>
  <c r="W202" i="2"/>
  <c r="W201" i="2"/>
  <c r="W200" i="2"/>
  <c r="W199" i="2"/>
  <c r="W198" i="2"/>
  <c r="W197" i="2"/>
  <c r="W196" i="2"/>
  <c r="W195" i="2"/>
  <c r="W194" i="2"/>
  <c r="W193" i="2"/>
  <c r="W192" i="2"/>
  <c r="W191" i="2"/>
  <c r="W190" i="2"/>
  <c r="W189" i="2"/>
  <c r="W188" i="2"/>
  <c r="W187" i="2"/>
  <c r="W186" i="2"/>
  <c r="W185" i="2"/>
  <c r="W184" i="2"/>
  <c r="W183" i="2"/>
  <c r="W182" i="2"/>
  <c r="W181" i="2"/>
  <c r="W180" i="2"/>
  <c r="W179" i="2"/>
  <c r="W178" i="2"/>
  <c r="W177" i="2"/>
  <c r="W176" i="2"/>
  <c r="W175" i="2"/>
  <c r="W174" i="2"/>
  <c r="W173" i="2"/>
  <c r="W172" i="2"/>
  <c r="W171" i="2"/>
  <c r="W170" i="2"/>
  <c r="W169" i="2"/>
  <c r="W168" i="2"/>
  <c r="W167" i="2"/>
  <c r="W166" i="2"/>
  <c r="W165" i="2"/>
  <c r="W164" i="2"/>
  <c r="W163" i="2"/>
  <c r="W162" i="2"/>
  <c r="W161" i="2"/>
  <c r="W160" i="2"/>
  <c r="W159" i="2"/>
  <c r="W158" i="2"/>
  <c r="W157" i="2"/>
  <c r="W156" i="2"/>
  <c r="W155" i="2"/>
  <c r="W154" i="2"/>
  <c r="W153" i="2"/>
  <c r="W152" i="2"/>
  <c r="W151" i="2"/>
  <c r="W150" i="2"/>
  <c r="W149" i="2"/>
  <c r="W148" i="2"/>
  <c r="W147" i="2"/>
  <c r="W146" i="2"/>
  <c r="W145" i="2"/>
  <c r="W144" i="2"/>
  <c r="W143" i="2"/>
  <c r="W142" i="2"/>
  <c r="W141" i="2"/>
  <c r="W140" i="2"/>
  <c r="W139" i="2"/>
  <c r="W138" i="2"/>
  <c r="W137" i="2"/>
  <c r="W136" i="2"/>
  <c r="W135" i="2"/>
  <c r="W134" i="2"/>
  <c r="W133" i="2"/>
  <c r="W132" i="2"/>
  <c r="W131" i="2"/>
  <c r="W130" i="2"/>
  <c r="W129" i="2"/>
  <c r="W128" i="2"/>
  <c r="W127" i="2"/>
  <c r="W126" i="2"/>
  <c r="W125" i="2"/>
  <c r="W124" i="2"/>
  <c r="W123" i="2"/>
  <c r="W122" i="2"/>
  <c r="W121" i="2"/>
  <c r="W120" i="2"/>
  <c r="W119" i="2"/>
  <c r="W118" i="2"/>
  <c r="W117" i="2"/>
  <c r="W116" i="2"/>
  <c r="W115" i="2"/>
  <c r="W114" i="2"/>
  <c r="W113" i="2"/>
  <c r="W112" i="2"/>
  <c r="W111" i="2"/>
  <c r="W110" i="2"/>
  <c r="W109" i="2"/>
  <c r="W108" i="2"/>
  <c r="W107" i="2"/>
  <c r="W106" i="2"/>
  <c r="W105" i="2"/>
  <c r="W104" i="2"/>
  <c r="W103" i="2"/>
  <c r="W102" i="2"/>
  <c r="W101" i="2"/>
  <c r="W100" i="2"/>
  <c r="W99" i="2"/>
  <c r="W98" i="2"/>
  <c r="W97" i="2"/>
  <c r="W96" i="2"/>
  <c r="W95" i="2"/>
  <c r="W94" i="2"/>
  <c r="W93" i="2"/>
  <c r="W92" i="2"/>
  <c r="W91" i="2"/>
  <c r="W90" i="2"/>
  <c r="W89" i="2"/>
  <c r="W88" i="2"/>
  <c r="W87" i="2"/>
  <c r="W86" i="2"/>
  <c r="W85" i="2"/>
  <c r="W84" i="2"/>
  <c r="W83" i="2"/>
  <c r="W82" i="2"/>
  <c r="W81" i="2"/>
  <c r="W80" i="2"/>
  <c r="W79" i="2"/>
  <c r="W78" i="2"/>
  <c r="W77" i="2"/>
  <c r="W76" i="2"/>
  <c r="W75" i="2"/>
  <c r="W74" i="2"/>
  <c r="W73" i="2"/>
  <c r="W72" i="2"/>
  <c r="W71" i="2"/>
  <c r="W70" i="2"/>
  <c r="W69" i="2"/>
  <c r="W68" i="2"/>
  <c r="W67" i="2"/>
  <c r="W66" i="2"/>
  <c r="W65" i="2"/>
  <c r="W64" i="2"/>
  <c r="W63" i="2"/>
  <c r="W62" i="2"/>
  <c r="W61" i="2"/>
  <c r="W60" i="2"/>
  <c r="W59" i="2"/>
  <c r="W58" i="2"/>
  <c r="W57" i="2"/>
  <c r="W56" i="2"/>
  <c r="W55" i="2"/>
  <c r="W54" i="2"/>
  <c r="W53" i="2"/>
  <c r="W52" i="2"/>
  <c r="W51" i="2"/>
  <c r="W50" i="2"/>
  <c r="W49" i="2"/>
  <c r="W48" i="2"/>
  <c r="W47" i="2"/>
  <c r="W46" i="2"/>
  <c r="W45" i="2"/>
  <c r="W44" i="2"/>
  <c r="W43" i="2"/>
  <c r="W42" i="2"/>
  <c r="W41" i="2"/>
  <c r="W40" i="2"/>
  <c r="W39" i="2"/>
  <c r="W38" i="2"/>
  <c r="W37" i="2"/>
  <c r="W36" i="2"/>
  <c r="W35" i="2"/>
  <c r="W34" i="2"/>
  <c r="W33" i="2"/>
  <c r="W32" i="2"/>
  <c r="W31" i="2"/>
  <c r="W30" i="2"/>
  <c r="W29" i="2"/>
  <c r="W28" i="2"/>
  <c r="W27" i="2"/>
  <c r="W26" i="2"/>
  <c r="W25" i="2"/>
  <c r="W24" i="2"/>
  <c r="W23" i="2"/>
  <c r="W22" i="2"/>
  <c r="W21" i="2"/>
  <c r="W20" i="2"/>
  <c r="W19" i="2"/>
  <c r="W18" i="2"/>
  <c r="W17" i="2"/>
  <c r="W16" i="2"/>
  <c r="W15" i="2"/>
  <c r="W14" i="2"/>
  <c r="W13" i="2"/>
  <c r="W12" i="2"/>
  <c r="W11" i="2"/>
  <c r="T3510" i="2"/>
  <c r="T3509" i="2"/>
  <c r="T3508" i="2"/>
  <c r="T3507" i="2"/>
  <c r="T3506" i="2"/>
  <c r="T3505" i="2"/>
  <c r="T3504" i="2"/>
  <c r="T3503" i="2"/>
  <c r="T3502" i="2"/>
  <c r="T3501" i="2"/>
  <c r="T3500" i="2"/>
  <c r="T3499" i="2"/>
  <c r="T3498" i="2"/>
  <c r="T3497" i="2"/>
  <c r="T3496" i="2"/>
  <c r="T3495" i="2"/>
  <c r="T3494" i="2"/>
  <c r="T3493" i="2"/>
  <c r="T3492" i="2"/>
  <c r="T3491" i="2"/>
  <c r="T3490" i="2"/>
  <c r="T3489" i="2"/>
  <c r="T3488" i="2"/>
  <c r="T3487" i="2"/>
  <c r="T3486" i="2"/>
  <c r="T3485" i="2"/>
  <c r="T3484" i="2"/>
  <c r="T3483" i="2"/>
  <c r="T3482" i="2"/>
  <c r="T3481" i="2"/>
  <c r="T3480" i="2"/>
  <c r="T3479" i="2"/>
  <c r="T3478" i="2"/>
  <c r="T3477" i="2"/>
  <c r="T3476" i="2"/>
  <c r="T3475" i="2"/>
  <c r="T3474" i="2"/>
  <c r="T3473" i="2"/>
  <c r="T3472" i="2"/>
  <c r="T3471" i="2"/>
  <c r="T3470" i="2"/>
  <c r="T3469" i="2"/>
  <c r="T3468" i="2"/>
  <c r="T3467" i="2"/>
  <c r="T3466" i="2"/>
  <c r="T3465" i="2"/>
  <c r="T3464" i="2"/>
  <c r="T3463" i="2"/>
  <c r="T3462" i="2"/>
  <c r="T3461" i="2"/>
  <c r="T3460" i="2"/>
  <c r="T3459" i="2"/>
  <c r="T3458" i="2"/>
  <c r="T3457" i="2"/>
  <c r="T3456" i="2"/>
  <c r="T3455" i="2"/>
  <c r="T3454" i="2"/>
  <c r="T3453" i="2"/>
  <c r="T3452" i="2"/>
  <c r="T3451" i="2"/>
  <c r="T3450" i="2"/>
  <c r="T3449" i="2"/>
  <c r="T3448" i="2"/>
  <c r="T3447" i="2"/>
  <c r="T3446" i="2"/>
  <c r="T3445" i="2"/>
  <c r="T3444" i="2"/>
  <c r="T3443" i="2"/>
  <c r="T3442" i="2"/>
  <c r="T3441" i="2"/>
  <c r="T3440" i="2"/>
  <c r="T3439" i="2"/>
  <c r="T3438" i="2"/>
  <c r="T3437" i="2"/>
  <c r="T3436" i="2"/>
  <c r="T3435" i="2"/>
  <c r="T3434" i="2"/>
  <c r="T3433" i="2"/>
  <c r="T3432" i="2"/>
  <c r="T3431" i="2"/>
  <c r="T3430" i="2"/>
  <c r="T3429" i="2"/>
  <c r="T3428" i="2"/>
  <c r="T3427" i="2"/>
  <c r="T3426" i="2"/>
  <c r="T3425" i="2"/>
  <c r="T3424" i="2"/>
  <c r="T3423" i="2"/>
  <c r="T3422" i="2"/>
  <c r="T3421" i="2"/>
  <c r="T3420" i="2"/>
  <c r="T3419" i="2"/>
  <c r="T3418" i="2"/>
  <c r="T3417" i="2"/>
  <c r="T3416" i="2"/>
  <c r="T3415" i="2"/>
  <c r="T3414" i="2"/>
  <c r="T3413" i="2"/>
  <c r="T3412" i="2"/>
  <c r="T3411" i="2"/>
  <c r="T3410" i="2"/>
  <c r="T3409" i="2"/>
  <c r="T3408" i="2"/>
  <c r="T3407" i="2"/>
  <c r="T3406" i="2"/>
  <c r="T3405" i="2"/>
  <c r="T3404" i="2"/>
  <c r="T3403" i="2"/>
  <c r="T3402" i="2"/>
  <c r="T3401" i="2"/>
  <c r="T3400" i="2"/>
  <c r="T3399" i="2"/>
  <c r="T3398" i="2"/>
  <c r="T3397" i="2"/>
  <c r="T3396" i="2"/>
  <c r="T3395" i="2"/>
  <c r="T3394" i="2"/>
  <c r="T3393" i="2"/>
  <c r="T3392" i="2"/>
  <c r="T3391" i="2"/>
  <c r="T3390" i="2"/>
  <c r="T3389" i="2"/>
  <c r="T3388" i="2"/>
  <c r="T3387" i="2"/>
  <c r="T3386" i="2"/>
  <c r="T3385" i="2"/>
  <c r="T3384" i="2"/>
  <c r="T3383" i="2"/>
  <c r="T3382" i="2"/>
  <c r="T3381" i="2"/>
  <c r="T3380" i="2"/>
  <c r="T3379" i="2"/>
  <c r="T3378" i="2"/>
  <c r="T3377" i="2"/>
  <c r="T3376" i="2"/>
  <c r="T3375" i="2"/>
  <c r="T3374" i="2"/>
  <c r="T3373" i="2"/>
  <c r="T3372" i="2"/>
  <c r="T3371" i="2"/>
  <c r="T3370" i="2"/>
  <c r="T3369" i="2"/>
  <c r="T3368" i="2"/>
  <c r="T3367" i="2"/>
  <c r="T3366" i="2"/>
  <c r="T3365" i="2"/>
  <c r="T3364" i="2"/>
  <c r="T3363" i="2"/>
  <c r="T3362" i="2"/>
  <c r="T3361" i="2"/>
  <c r="T3360" i="2"/>
  <c r="T3359" i="2"/>
  <c r="T3358" i="2"/>
  <c r="T3357" i="2"/>
  <c r="T3356" i="2"/>
  <c r="T3355" i="2"/>
  <c r="T3354" i="2"/>
  <c r="T3353" i="2"/>
  <c r="T3352" i="2"/>
  <c r="T3351" i="2"/>
  <c r="T3350" i="2"/>
  <c r="T3349" i="2"/>
  <c r="T3348" i="2"/>
  <c r="T3347" i="2"/>
  <c r="T3346" i="2"/>
  <c r="T3345" i="2"/>
  <c r="T3344" i="2"/>
  <c r="T3343" i="2"/>
  <c r="T3342" i="2"/>
  <c r="T3341" i="2"/>
  <c r="T3340" i="2"/>
  <c r="T3339" i="2"/>
  <c r="T3338" i="2"/>
  <c r="T3337" i="2"/>
  <c r="T3336" i="2"/>
  <c r="T3335" i="2"/>
  <c r="T3334" i="2"/>
  <c r="T3333" i="2"/>
  <c r="T3332" i="2"/>
  <c r="T3331" i="2"/>
  <c r="T3330" i="2"/>
  <c r="T3329" i="2"/>
  <c r="T3328" i="2"/>
  <c r="T3327" i="2"/>
  <c r="T3326" i="2"/>
  <c r="T3325" i="2"/>
  <c r="T3324" i="2"/>
  <c r="T3323" i="2"/>
  <c r="T3322" i="2"/>
  <c r="T3321" i="2"/>
  <c r="T3320" i="2"/>
  <c r="T3319" i="2"/>
  <c r="T3318" i="2"/>
  <c r="T3317" i="2"/>
  <c r="T3316" i="2"/>
  <c r="T3315" i="2"/>
  <c r="T3314" i="2"/>
  <c r="T3313" i="2"/>
  <c r="T3312" i="2"/>
  <c r="T3311" i="2"/>
  <c r="T3310" i="2"/>
  <c r="T3309" i="2"/>
  <c r="T3308" i="2"/>
  <c r="T3307" i="2"/>
  <c r="T3306" i="2"/>
  <c r="T3305" i="2"/>
  <c r="T3304" i="2"/>
  <c r="T3303" i="2"/>
  <c r="T3302" i="2"/>
  <c r="T3301" i="2"/>
  <c r="T3300" i="2"/>
  <c r="T3299" i="2"/>
  <c r="T3298" i="2"/>
  <c r="T3297" i="2"/>
  <c r="T3296" i="2"/>
  <c r="T3295" i="2"/>
  <c r="T3294" i="2"/>
  <c r="T3293" i="2"/>
  <c r="T3292" i="2"/>
  <c r="T3291" i="2"/>
  <c r="T3290" i="2"/>
  <c r="T3289" i="2"/>
  <c r="T3288" i="2"/>
  <c r="T3287" i="2"/>
  <c r="T3286" i="2"/>
  <c r="T3285" i="2"/>
  <c r="T3284" i="2"/>
  <c r="T3283" i="2"/>
  <c r="T3282" i="2"/>
  <c r="T3281" i="2"/>
  <c r="T3280" i="2"/>
  <c r="T3279" i="2"/>
  <c r="T3278" i="2"/>
  <c r="T3277" i="2"/>
  <c r="T3276" i="2"/>
  <c r="T3275" i="2"/>
  <c r="T3274" i="2"/>
  <c r="T3273" i="2"/>
  <c r="T3272" i="2"/>
  <c r="T3271" i="2"/>
  <c r="T3270" i="2"/>
  <c r="T3269" i="2"/>
  <c r="T3268" i="2"/>
  <c r="T3267" i="2"/>
  <c r="T3266" i="2"/>
  <c r="T3265" i="2"/>
  <c r="T3264" i="2"/>
  <c r="T3263" i="2"/>
  <c r="T3262" i="2"/>
  <c r="T3261" i="2"/>
  <c r="T3260" i="2"/>
  <c r="T3259" i="2"/>
  <c r="T3258" i="2"/>
  <c r="T3257" i="2"/>
  <c r="T3256" i="2"/>
  <c r="T3255" i="2"/>
  <c r="T3254" i="2"/>
  <c r="T3253" i="2"/>
  <c r="T3252" i="2"/>
  <c r="T3251" i="2"/>
  <c r="T3250" i="2"/>
  <c r="T3249" i="2"/>
  <c r="T3248" i="2"/>
  <c r="T3247" i="2"/>
  <c r="T3246" i="2"/>
  <c r="T3245" i="2"/>
  <c r="T3244" i="2"/>
  <c r="T3243" i="2"/>
  <c r="T3242" i="2"/>
  <c r="T3241" i="2"/>
  <c r="T3240" i="2"/>
  <c r="T3239" i="2"/>
  <c r="T3238" i="2"/>
  <c r="T3237" i="2"/>
  <c r="T3236" i="2"/>
  <c r="T3235" i="2"/>
  <c r="T3234" i="2"/>
  <c r="T3233" i="2"/>
  <c r="T3232" i="2"/>
  <c r="T3231" i="2"/>
  <c r="T3230" i="2"/>
  <c r="T3229" i="2"/>
  <c r="T3228" i="2"/>
  <c r="T3227" i="2"/>
  <c r="T3226" i="2"/>
  <c r="T3225" i="2"/>
  <c r="T3224" i="2"/>
  <c r="T3223" i="2"/>
  <c r="T3222" i="2"/>
  <c r="T3221" i="2"/>
  <c r="T3220" i="2"/>
  <c r="T3219" i="2"/>
  <c r="T3218" i="2"/>
  <c r="T3217" i="2"/>
  <c r="T3216" i="2"/>
  <c r="T3215" i="2"/>
  <c r="T3214" i="2"/>
  <c r="T3213" i="2"/>
  <c r="T3212" i="2"/>
  <c r="T3211" i="2"/>
  <c r="T3210" i="2"/>
  <c r="T3209" i="2"/>
  <c r="T3208" i="2"/>
  <c r="T3207" i="2"/>
  <c r="T3206" i="2"/>
  <c r="T3205" i="2"/>
  <c r="T3204" i="2"/>
  <c r="T3203" i="2"/>
  <c r="T3202" i="2"/>
  <c r="T3201" i="2"/>
  <c r="T3200" i="2"/>
  <c r="T3199" i="2"/>
  <c r="T3198" i="2"/>
  <c r="T3197" i="2"/>
  <c r="T3196" i="2"/>
  <c r="T3195" i="2"/>
  <c r="T3194" i="2"/>
  <c r="T3193" i="2"/>
  <c r="T3192" i="2"/>
  <c r="T3191" i="2"/>
  <c r="T3190" i="2"/>
  <c r="T3189" i="2"/>
  <c r="T3188" i="2"/>
  <c r="T3187" i="2"/>
  <c r="T3186" i="2"/>
  <c r="T3185" i="2"/>
  <c r="T3184" i="2"/>
  <c r="T3183" i="2"/>
  <c r="T3182" i="2"/>
  <c r="T3181" i="2"/>
  <c r="T3180" i="2"/>
  <c r="T3179" i="2"/>
  <c r="T3178" i="2"/>
  <c r="T3177" i="2"/>
  <c r="T3176" i="2"/>
  <c r="T3175" i="2"/>
  <c r="T3174" i="2"/>
  <c r="T3173" i="2"/>
  <c r="T3172" i="2"/>
  <c r="T3171" i="2"/>
  <c r="T3170" i="2"/>
  <c r="T3169" i="2"/>
  <c r="T3168" i="2"/>
  <c r="T3167" i="2"/>
  <c r="T3166" i="2"/>
  <c r="T3165" i="2"/>
  <c r="T3164" i="2"/>
  <c r="T3163" i="2"/>
  <c r="T3162" i="2"/>
  <c r="T3161" i="2"/>
  <c r="T3160" i="2"/>
  <c r="T3159" i="2"/>
  <c r="T3158" i="2"/>
  <c r="T3157" i="2"/>
  <c r="T3156" i="2"/>
  <c r="T3155" i="2"/>
  <c r="T3154" i="2"/>
  <c r="T3153" i="2"/>
  <c r="T3152" i="2"/>
  <c r="T3151" i="2"/>
  <c r="T3150" i="2"/>
  <c r="T3149" i="2"/>
  <c r="T3148" i="2"/>
  <c r="T3147" i="2"/>
  <c r="T3146" i="2"/>
  <c r="T3145" i="2"/>
  <c r="T3144" i="2"/>
  <c r="T3143" i="2"/>
  <c r="T3142" i="2"/>
  <c r="T3141" i="2"/>
  <c r="T3140" i="2"/>
  <c r="T3139" i="2"/>
  <c r="T3138" i="2"/>
  <c r="T3137" i="2"/>
  <c r="T3136" i="2"/>
  <c r="T3135" i="2"/>
  <c r="T3134" i="2"/>
  <c r="T3133" i="2"/>
  <c r="T3132" i="2"/>
  <c r="T3131" i="2"/>
  <c r="T3130" i="2"/>
  <c r="T3129" i="2"/>
  <c r="T3128" i="2"/>
  <c r="T3127" i="2"/>
  <c r="T3126" i="2"/>
  <c r="T3125" i="2"/>
  <c r="T3124" i="2"/>
  <c r="T3123" i="2"/>
  <c r="T3122" i="2"/>
  <c r="T3121" i="2"/>
  <c r="T3120" i="2"/>
  <c r="T3119" i="2"/>
  <c r="T3118" i="2"/>
  <c r="T3117" i="2"/>
  <c r="T3116" i="2"/>
  <c r="T3115" i="2"/>
  <c r="T3114" i="2"/>
  <c r="T3113" i="2"/>
  <c r="T3112" i="2"/>
  <c r="T3111" i="2"/>
  <c r="T3110" i="2"/>
  <c r="T3109" i="2"/>
  <c r="T3108" i="2"/>
  <c r="T3107" i="2"/>
  <c r="T3106" i="2"/>
  <c r="T3105" i="2"/>
  <c r="T3104" i="2"/>
  <c r="T3103" i="2"/>
  <c r="T3102" i="2"/>
  <c r="T3101" i="2"/>
  <c r="T3100" i="2"/>
  <c r="T3099" i="2"/>
  <c r="T3098" i="2"/>
  <c r="T3097" i="2"/>
  <c r="T3096" i="2"/>
  <c r="T3095" i="2"/>
  <c r="T3094" i="2"/>
  <c r="T3093" i="2"/>
  <c r="T3092" i="2"/>
  <c r="T3091" i="2"/>
  <c r="T3090" i="2"/>
  <c r="T3089" i="2"/>
  <c r="T3088" i="2"/>
  <c r="T3087" i="2"/>
  <c r="T3086" i="2"/>
  <c r="T3085" i="2"/>
  <c r="T3084" i="2"/>
  <c r="T3083" i="2"/>
  <c r="T3082" i="2"/>
  <c r="T3081" i="2"/>
  <c r="T3080" i="2"/>
  <c r="T3079" i="2"/>
  <c r="T3078" i="2"/>
  <c r="T3077" i="2"/>
  <c r="T3076" i="2"/>
  <c r="T3075" i="2"/>
  <c r="T3074" i="2"/>
  <c r="T3073" i="2"/>
  <c r="T3072" i="2"/>
  <c r="T3071" i="2"/>
  <c r="T3070" i="2"/>
  <c r="T3069" i="2"/>
  <c r="T3068" i="2"/>
  <c r="T3067" i="2"/>
  <c r="T3066" i="2"/>
  <c r="T3065" i="2"/>
  <c r="T3064" i="2"/>
  <c r="T3063" i="2"/>
  <c r="T3062" i="2"/>
  <c r="T3061" i="2"/>
  <c r="T3060" i="2"/>
  <c r="T3059" i="2"/>
  <c r="T3058" i="2"/>
  <c r="T3057" i="2"/>
  <c r="T3056" i="2"/>
  <c r="T3055" i="2"/>
  <c r="T3054" i="2"/>
  <c r="T3053" i="2"/>
  <c r="T3052" i="2"/>
  <c r="T3051" i="2"/>
  <c r="T3050" i="2"/>
  <c r="T3049" i="2"/>
  <c r="T3048" i="2"/>
  <c r="T3047" i="2"/>
  <c r="T3046" i="2"/>
  <c r="T3045" i="2"/>
  <c r="T3044" i="2"/>
  <c r="T3043" i="2"/>
  <c r="T3042" i="2"/>
  <c r="T3041" i="2"/>
  <c r="T3040" i="2"/>
  <c r="T3039" i="2"/>
  <c r="T3038" i="2"/>
  <c r="T3037" i="2"/>
  <c r="T3036" i="2"/>
  <c r="T3035" i="2"/>
  <c r="T3034" i="2"/>
  <c r="T3033" i="2"/>
  <c r="T3032" i="2"/>
  <c r="T3031" i="2"/>
  <c r="T3030" i="2"/>
  <c r="T3029" i="2"/>
  <c r="T3028" i="2"/>
  <c r="T3027" i="2"/>
  <c r="T3026" i="2"/>
  <c r="T3025" i="2"/>
  <c r="T3024" i="2"/>
  <c r="T3023" i="2"/>
  <c r="T3022" i="2"/>
  <c r="T3021" i="2"/>
  <c r="T3020" i="2"/>
  <c r="T3019" i="2"/>
  <c r="T3018" i="2"/>
  <c r="T3017" i="2"/>
  <c r="T3016" i="2"/>
  <c r="T3015" i="2"/>
  <c r="T3014" i="2"/>
  <c r="T3013" i="2"/>
  <c r="T3012" i="2"/>
  <c r="T3011" i="2"/>
  <c r="T3010" i="2"/>
  <c r="T3009" i="2"/>
  <c r="T3008" i="2"/>
  <c r="T3007" i="2"/>
  <c r="T3006" i="2"/>
  <c r="T3005" i="2"/>
  <c r="T3004" i="2"/>
  <c r="T3003" i="2"/>
  <c r="T3002" i="2"/>
  <c r="T3001" i="2"/>
  <c r="T3000" i="2"/>
  <c r="T2999" i="2"/>
  <c r="T2998" i="2"/>
  <c r="T2997" i="2"/>
  <c r="T2996" i="2"/>
  <c r="T2995" i="2"/>
  <c r="T2994" i="2"/>
  <c r="T2993" i="2"/>
  <c r="T2992" i="2"/>
  <c r="T2991" i="2"/>
  <c r="T2990" i="2"/>
  <c r="T2989" i="2"/>
  <c r="T2988" i="2"/>
  <c r="T2987" i="2"/>
  <c r="T2986" i="2"/>
  <c r="T2985" i="2"/>
  <c r="T2984" i="2"/>
  <c r="T2983" i="2"/>
  <c r="T2982" i="2"/>
  <c r="T2981" i="2"/>
  <c r="T2980" i="2"/>
  <c r="T2979" i="2"/>
  <c r="T2978" i="2"/>
  <c r="T2977" i="2"/>
  <c r="T2976" i="2"/>
  <c r="T2975" i="2"/>
  <c r="T2974" i="2"/>
  <c r="T2973" i="2"/>
  <c r="T2972" i="2"/>
  <c r="T2971" i="2"/>
  <c r="T2970" i="2"/>
  <c r="T2969" i="2"/>
  <c r="T2968" i="2"/>
  <c r="T2967" i="2"/>
  <c r="T2966" i="2"/>
  <c r="T2965" i="2"/>
  <c r="T2964" i="2"/>
  <c r="T2963" i="2"/>
  <c r="T2962" i="2"/>
  <c r="T2961" i="2"/>
  <c r="T2960" i="2"/>
  <c r="T2959" i="2"/>
  <c r="T2958" i="2"/>
  <c r="T2957" i="2"/>
  <c r="T2956" i="2"/>
  <c r="T2955" i="2"/>
  <c r="T2954" i="2"/>
  <c r="T2953" i="2"/>
  <c r="T2952" i="2"/>
  <c r="T2951" i="2"/>
  <c r="T2950" i="2"/>
  <c r="T2949" i="2"/>
  <c r="T2948" i="2"/>
  <c r="T2947" i="2"/>
  <c r="T2946" i="2"/>
  <c r="T2945" i="2"/>
  <c r="T2944" i="2"/>
  <c r="T2943" i="2"/>
  <c r="T2942" i="2"/>
  <c r="T2941" i="2"/>
  <c r="T2940" i="2"/>
  <c r="T2939" i="2"/>
  <c r="T2938" i="2"/>
  <c r="T2937" i="2"/>
  <c r="T2936" i="2"/>
  <c r="T2935" i="2"/>
  <c r="T2934" i="2"/>
  <c r="T2933" i="2"/>
  <c r="T2932" i="2"/>
  <c r="T2931" i="2"/>
  <c r="T2930" i="2"/>
  <c r="T2929" i="2"/>
  <c r="T2928" i="2"/>
  <c r="T2927" i="2"/>
  <c r="T2926" i="2"/>
  <c r="T2925" i="2"/>
  <c r="T2924" i="2"/>
  <c r="T2923" i="2"/>
  <c r="T2922" i="2"/>
  <c r="T2921" i="2"/>
  <c r="T2920" i="2"/>
  <c r="T2919" i="2"/>
  <c r="T2918" i="2"/>
  <c r="T2917" i="2"/>
  <c r="T2916" i="2"/>
  <c r="T2915" i="2"/>
  <c r="T2914" i="2"/>
  <c r="T2913" i="2"/>
  <c r="T2912" i="2"/>
  <c r="T2911" i="2"/>
  <c r="T2910" i="2"/>
  <c r="T2909" i="2"/>
  <c r="T2908" i="2"/>
  <c r="T2907" i="2"/>
  <c r="T2906" i="2"/>
  <c r="T2905" i="2"/>
  <c r="T2904" i="2"/>
  <c r="T2903" i="2"/>
  <c r="T2902" i="2"/>
  <c r="T2901" i="2"/>
  <c r="T2900" i="2"/>
  <c r="T2899" i="2"/>
  <c r="T2898" i="2"/>
  <c r="T2897" i="2"/>
  <c r="T2896" i="2"/>
  <c r="T2895" i="2"/>
  <c r="T2894" i="2"/>
  <c r="T2893" i="2"/>
  <c r="T2892" i="2"/>
  <c r="T2891" i="2"/>
  <c r="T2890" i="2"/>
  <c r="T2889" i="2"/>
  <c r="T2888" i="2"/>
  <c r="T2887" i="2"/>
  <c r="T2886" i="2"/>
  <c r="T2885" i="2"/>
  <c r="T2884" i="2"/>
  <c r="T2883" i="2"/>
  <c r="T2882" i="2"/>
  <c r="T2881" i="2"/>
  <c r="T2880" i="2"/>
  <c r="T2879" i="2"/>
  <c r="T2878" i="2"/>
  <c r="T2877" i="2"/>
  <c r="T2876" i="2"/>
  <c r="T2875" i="2"/>
  <c r="T2874" i="2"/>
  <c r="T2873" i="2"/>
  <c r="T2872" i="2"/>
  <c r="T2871" i="2"/>
  <c r="T2870" i="2"/>
  <c r="T2869" i="2"/>
  <c r="T2868" i="2"/>
  <c r="T2867" i="2"/>
  <c r="T2866" i="2"/>
  <c r="T2865" i="2"/>
  <c r="T2864" i="2"/>
  <c r="T2863" i="2"/>
  <c r="T2862" i="2"/>
  <c r="T2861" i="2"/>
  <c r="T2860" i="2"/>
  <c r="T2859" i="2"/>
  <c r="T2858" i="2"/>
  <c r="T2857" i="2"/>
  <c r="T2856" i="2"/>
  <c r="T2855" i="2"/>
  <c r="T2854" i="2"/>
  <c r="T2853" i="2"/>
  <c r="T2852" i="2"/>
  <c r="T2851" i="2"/>
  <c r="T2850" i="2"/>
  <c r="T2849" i="2"/>
  <c r="T2848" i="2"/>
  <c r="T2847" i="2"/>
  <c r="T2846" i="2"/>
  <c r="T2845" i="2"/>
  <c r="T2844" i="2"/>
  <c r="T2843" i="2"/>
  <c r="T2842" i="2"/>
  <c r="T2841" i="2"/>
  <c r="T2840" i="2"/>
  <c r="T2839" i="2"/>
  <c r="T2838" i="2"/>
  <c r="T2837" i="2"/>
  <c r="T2836" i="2"/>
  <c r="T2835" i="2"/>
  <c r="T2834" i="2"/>
  <c r="T2833" i="2"/>
  <c r="T2832" i="2"/>
  <c r="T2831" i="2"/>
  <c r="T2830" i="2"/>
  <c r="T2829" i="2"/>
  <c r="T2828" i="2"/>
  <c r="T2827" i="2"/>
  <c r="T2826" i="2"/>
  <c r="T2825" i="2"/>
  <c r="T2824" i="2"/>
  <c r="T2823" i="2"/>
  <c r="T2822" i="2"/>
  <c r="T2821" i="2"/>
  <c r="T2820" i="2"/>
  <c r="T2819" i="2"/>
  <c r="T2818" i="2"/>
  <c r="T2817" i="2"/>
  <c r="T2816" i="2"/>
  <c r="T2815" i="2"/>
  <c r="T2814" i="2"/>
  <c r="T2813" i="2"/>
  <c r="T2812" i="2"/>
  <c r="T2811" i="2"/>
  <c r="T2810" i="2"/>
  <c r="T2809" i="2"/>
  <c r="T2808" i="2"/>
  <c r="T2807" i="2"/>
  <c r="T2806" i="2"/>
  <c r="T2805" i="2"/>
  <c r="T2804" i="2"/>
  <c r="T2803" i="2"/>
  <c r="T2802" i="2"/>
  <c r="T2801" i="2"/>
  <c r="T2800" i="2"/>
  <c r="T2799" i="2"/>
  <c r="T2798" i="2"/>
  <c r="T2797" i="2"/>
  <c r="T2796" i="2"/>
  <c r="T2795" i="2"/>
  <c r="T2794" i="2"/>
  <c r="T2793" i="2"/>
  <c r="T2792" i="2"/>
  <c r="T2791" i="2"/>
  <c r="T2790" i="2"/>
  <c r="T2789" i="2"/>
  <c r="T2788" i="2"/>
  <c r="T2787" i="2"/>
  <c r="T2786" i="2"/>
  <c r="T2785" i="2"/>
  <c r="T2784" i="2"/>
  <c r="T2783" i="2"/>
  <c r="T2782" i="2"/>
  <c r="T2781" i="2"/>
  <c r="T2780" i="2"/>
  <c r="T2779" i="2"/>
  <c r="T2778" i="2"/>
  <c r="T2777" i="2"/>
  <c r="T2776" i="2"/>
  <c r="T2775" i="2"/>
  <c r="T2774" i="2"/>
  <c r="T2773" i="2"/>
  <c r="T2772" i="2"/>
  <c r="T2771" i="2"/>
  <c r="T2770" i="2"/>
  <c r="T2769" i="2"/>
  <c r="T2768" i="2"/>
  <c r="T2767" i="2"/>
  <c r="T2766" i="2"/>
  <c r="T2765" i="2"/>
  <c r="T2764" i="2"/>
  <c r="T2763" i="2"/>
  <c r="T2762" i="2"/>
  <c r="T2761" i="2"/>
  <c r="T2760" i="2"/>
  <c r="T2759" i="2"/>
  <c r="T2758" i="2"/>
  <c r="T2757" i="2"/>
  <c r="T2756" i="2"/>
  <c r="T2755" i="2"/>
  <c r="T2754" i="2"/>
  <c r="T2753" i="2"/>
  <c r="T2752" i="2"/>
  <c r="T2751" i="2"/>
  <c r="T2750" i="2"/>
  <c r="T2749" i="2"/>
  <c r="T2748" i="2"/>
  <c r="T2747" i="2"/>
  <c r="T2746" i="2"/>
  <c r="T2745" i="2"/>
  <c r="T2744" i="2"/>
  <c r="T2743" i="2"/>
  <c r="T2742" i="2"/>
  <c r="T2741" i="2"/>
  <c r="T2740" i="2"/>
  <c r="T2739" i="2"/>
  <c r="T2738" i="2"/>
  <c r="T2737" i="2"/>
  <c r="T2736" i="2"/>
  <c r="T2735" i="2"/>
  <c r="T2734" i="2"/>
  <c r="T2733" i="2"/>
  <c r="T2732" i="2"/>
  <c r="T2731" i="2"/>
  <c r="T2730" i="2"/>
  <c r="T2729" i="2"/>
  <c r="T2728" i="2"/>
  <c r="T2727" i="2"/>
  <c r="T2726" i="2"/>
  <c r="T2725" i="2"/>
  <c r="T2724" i="2"/>
  <c r="T2723" i="2"/>
  <c r="T2722" i="2"/>
  <c r="T2721" i="2"/>
  <c r="T2720" i="2"/>
  <c r="T2719" i="2"/>
  <c r="T2718" i="2"/>
  <c r="T2717" i="2"/>
  <c r="T2716" i="2"/>
  <c r="T2715" i="2"/>
  <c r="T2714" i="2"/>
  <c r="T2713" i="2"/>
  <c r="T2712" i="2"/>
  <c r="T2711" i="2"/>
  <c r="T2710" i="2"/>
  <c r="T2709" i="2"/>
  <c r="T2708" i="2"/>
  <c r="T2707" i="2"/>
  <c r="T2706" i="2"/>
  <c r="T2705" i="2"/>
  <c r="T2704" i="2"/>
  <c r="T2703" i="2"/>
  <c r="T2702" i="2"/>
  <c r="T2701" i="2"/>
  <c r="T2700" i="2"/>
  <c r="T2699" i="2"/>
  <c r="T2698" i="2"/>
  <c r="T2697" i="2"/>
  <c r="T2696" i="2"/>
  <c r="T2695" i="2"/>
  <c r="T2694" i="2"/>
  <c r="T2693" i="2"/>
  <c r="T2692" i="2"/>
  <c r="T2691" i="2"/>
  <c r="T2690" i="2"/>
  <c r="T2689" i="2"/>
  <c r="T2688" i="2"/>
  <c r="T2687" i="2"/>
  <c r="T2686" i="2"/>
  <c r="T2685" i="2"/>
  <c r="T2684" i="2"/>
  <c r="T2683" i="2"/>
  <c r="T2682" i="2"/>
  <c r="T2681" i="2"/>
  <c r="T2680" i="2"/>
  <c r="T2679" i="2"/>
  <c r="T2678" i="2"/>
  <c r="T2677" i="2"/>
  <c r="T2676" i="2"/>
  <c r="T2675" i="2"/>
  <c r="T2674" i="2"/>
  <c r="T2673" i="2"/>
  <c r="T2672" i="2"/>
  <c r="T2671" i="2"/>
  <c r="T2670" i="2"/>
  <c r="T2669" i="2"/>
  <c r="T2668" i="2"/>
  <c r="T2667" i="2"/>
  <c r="T2666" i="2"/>
  <c r="T2665" i="2"/>
  <c r="T2664" i="2"/>
  <c r="T2663" i="2"/>
  <c r="T2662" i="2"/>
  <c r="T2661" i="2"/>
  <c r="T2660" i="2"/>
  <c r="T2659" i="2"/>
  <c r="T2658" i="2"/>
  <c r="T2657" i="2"/>
  <c r="T2656" i="2"/>
  <c r="T2655" i="2"/>
  <c r="T2654" i="2"/>
  <c r="T2653" i="2"/>
  <c r="T2652" i="2"/>
  <c r="T2651" i="2"/>
  <c r="T2650" i="2"/>
  <c r="T2649" i="2"/>
  <c r="T2648" i="2"/>
  <c r="T2647" i="2"/>
  <c r="T2646" i="2"/>
  <c r="T2645" i="2"/>
  <c r="T2644" i="2"/>
  <c r="T2643" i="2"/>
  <c r="T2642" i="2"/>
  <c r="T2641" i="2"/>
  <c r="T2640" i="2"/>
  <c r="T2639" i="2"/>
  <c r="T2638" i="2"/>
  <c r="T2637" i="2"/>
  <c r="T2636" i="2"/>
  <c r="T2635" i="2"/>
  <c r="T2634" i="2"/>
  <c r="T2633" i="2"/>
  <c r="T2632" i="2"/>
  <c r="T2631" i="2"/>
  <c r="T2630" i="2"/>
  <c r="T2629" i="2"/>
  <c r="T2628" i="2"/>
  <c r="T2627" i="2"/>
  <c r="T2626" i="2"/>
  <c r="T2625" i="2"/>
  <c r="T2624" i="2"/>
  <c r="T2623" i="2"/>
  <c r="T2622" i="2"/>
  <c r="T2621" i="2"/>
  <c r="T2620" i="2"/>
  <c r="T2619" i="2"/>
  <c r="T2618" i="2"/>
  <c r="T2617" i="2"/>
  <c r="T2616" i="2"/>
  <c r="T2615" i="2"/>
  <c r="T2614" i="2"/>
  <c r="T2613" i="2"/>
  <c r="T2612" i="2"/>
  <c r="T2611" i="2"/>
  <c r="T2610" i="2"/>
  <c r="T2609" i="2"/>
  <c r="T2608" i="2"/>
  <c r="T2607" i="2"/>
  <c r="T2606" i="2"/>
  <c r="T2605" i="2"/>
  <c r="T2604" i="2"/>
  <c r="T2603" i="2"/>
  <c r="T2602" i="2"/>
  <c r="T2601" i="2"/>
  <c r="T2600" i="2"/>
  <c r="T2599" i="2"/>
  <c r="T2598" i="2"/>
  <c r="T2597" i="2"/>
  <c r="T2596" i="2"/>
  <c r="T2595" i="2"/>
  <c r="T2594" i="2"/>
  <c r="T2593" i="2"/>
  <c r="T2592" i="2"/>
  <c r="T2591" i="2"/>
  <c r="T2590" i="2"/>
  <c r="T2589" i="2"/>
  <c r="T2588" i="2"/>
  <c r="T2587" i="2"/>
  <c r="T2586" i="2"/>
  <c r="T2585" i="2"/>
  <c r="T2584" i="2"/>
  <c r="T2583" i="2"/>
  <c r="T2582" i="2"/>
  <c r="T2581" i="2"/>
  <c r="T2580" i="2"/>
  <c r="T2579" i="2"/>
  <c r="T2578" i="2"/>
  <c r="T2577" i="2"/>
  <c r="T2576" i="2"/>
  <c r="T2575" i="2"/>
  <c r="T2574" i="2"/>
  <c r="T2573" i="2"/>
  <c r="T2572" i="2"/>
  <c r="T2571" i="2"/>
  <c r="T2570" i="2"/>
  <c r="T2569" i="2"/>
  <c r="T2568" i="2"/>
  <c r="T2567" i="2"/>
  <c r="T2566" i="2"/>
  <c r="T2565" i="2"/>
  <c r="T2564" i="2"/>
  <c r="T2563" i="2"/>
  <c r="T2562" i="2"/>
  <c r="T2561" i="2"/>
  <c r="T2560" i="2"/>
  <c r="T2559" i="2"/>
  <c r="T2558" i="2"/>
  <c r="T2557" i="2"/>
  <c r="T2556" i="2"/>
  <c r="T2555" i="2"/>
  <c r="T2554" i="2"/>
  <c r="T2553" i="2"/>
  <c r="T2552" i="2"/>
  <c r="T2551" i="2"/>
  <c r="T2550" i="2"/>
  <c r="T2549" i="2"/>
  <c r="T2548" i="2"/>
  <c r="T2547" i="2"/>
  <c r="T2546" i="2"/>
  <c r="T2545" i="2"/>
  <c r="T2544" i="2"/>
  <c r="T2543" i="2"/>
  <c r="T2542" i="2"/>
  <c r="T2541" i="2"/>
  <c r="T2540" i="2"/>
  <c r="T2539" i="2"/>
  <c r="T2538" i="2"/>
  <c r="T2537" i="2"/>
  <c r="T2536" i="2"/>
  <c r="T2535" i="2"/>
  <c r="T2534" i="2"/>
  <c r="T2533" i="2"/>
  <c r="T2532" i="2"/>
  <c r="T2531" i="2"/>
  <c r="T2530" i="2"/>
  <c r="T2529" i="2"/>
  <c r="T2528" i="2"/>
  <c r="T2527" i="2"/>
  <c r="T2526" i="2"/>
  <c r="T2525" i="2"/>
  <c r="T2524" i="2"/>
  <c r="T2523" i="2"/>
  <c r="T2522" i="2"/>
  <c r="T2521" i="2"/>
  <c r="T2520" i="2"/>
  <c r="T2519" i="2"/>
  <c r="T2518" i="2"/>
  <c r="T2517" i="2"/>
  <c r="T2516" i="2"/>
  <c r="T2515" i="2"/>
  <c r="T2514" i="2"/>
  <c r="T2513" i="2"/>
  <c r="T2512" i="2"/>
  <c r="T2511" i="2"/>
  <c r="T2510" i="2"/>
  <c r="T2509" i="2"/>
  <c r="T2508" i="2"/>
  <c r="T2507" i="2"/>
  <c r="T2506" i="2"/>
  <c r="T2505" i="2"/>
  <c r="T2504" i="2"/>
  <c r="T2503" i="2"/>
  <c r="T2502" i="2"/>
  <c r="T2501" i="2"/>
  <c r="T2500" i="2"/>
  <c r="T2499" i="2"/>
  <c r="T2498" i="2"/>
  <c r="T2497" i="2"/>
  <c r="T2496" i="2"/>
  <c r="T2495" i="2"/>
  <c r="T2494" i="2"/>
  <c r="T2493" i="2"/>
  <c r="T2492" i="2"/>
  <c r="T2491" i="2"/>
  <c r="T2490" i="2"/>
  <c r="T2489" i="2"/>
  <c r="T2488" i="2"/>
  <c r="T2487" i="2"/>
  <c r="T2486" i="2"/>
  <c r="T2485" i="2"/>
  <c r="T2484" i="2"/>
  <c r="T2483" i="2"/>
  <c r="T2482" i="2"/>
  <c r="T2481" i="2"/>
  <c r="T2480" i="2"/>
  <c r="T2479" i="2"/>
  <c r="T2478" i="2"/>
  <c r="T2477" i="2"/>
  <c r="T2476" i="2"/>
  <c r="T2475" i="2"/>
  <c r="T2474" i="2"/>
  <c r="T2473" i="2"/>
  <c r="T2472" i="2"/>
  <c r="T2471" i="2"/>
  <c r="T2470" i="2"/>
  <c r="T2469" i="2"/>
  <c r="T2468" i="2"/>
  <c r="T2467" i="2"/>
  <c r="T2466" i="2"/>
  <c r="T2465" i="2"/>
  <c r="T2464" i="2"/>
  <c r="T2463" i="2"/>
  <c r="T2462" i="2"/>
  <c r="T2461" i="2"/>
  <c r="T2460" i="2"/>
  <c r="T2459" i="2"/>
  <c r="T2458" i="2"/>
  <c r="T2457" i="2"/>
  <c r="T2456" i="2"/>
  <c r="T2455" i="2"/>
  <c r="T2454" i="2"/>
  <c r="T2453" i="2"/>
  <c r="T2452" i="2"/>
  <c r="T2451" i="2"/>
  <c r="T2450" i="2"/>
  <c r="T2449" i="2"/>
  <c r="T2448" i="2"/>
  <c r="T2447" i="2"/>
  <c r="T2446" i="2"/>
  <c r="T2445" i="2"/>
  <c r="T2444" i="2"/>
  <c r="T2443" i="2"/>
  <c r="T2442" i="2"/>
  <c r="T2441" i="2"/>
  <c r="T2440" i="2"/>
  <c r="T2439" i="2"/>
  <c r="T2438" i="2"/>
  <c r="T2437" i="2"/>
  <c r="T2436" i="2"/>
  <c r="T2435" i="2"/>
  <c r="T2434" i="2"/>
  <c r="T2433" i="2"/>
  <c r="T2432" i="2"/>
  <c r="T2431" i="2"/>
  <c r="T2430" i="2"/>
  <c r="T2429" i="2"/>
  <c r="T2428" i="2"/>
  <c r="T2427" i="2"/>
  <c r="T2426" i="2"/>
  <c r="T2425" i="2"/>
  <c r="T2424" i="2"/>
  <c r="T2423" i="2"/>
  <c r="T2422" i="2"/>
  <c r="T2421" i="2"/>
  <c r="T2420" i="2"/>
  <c r="T2419" i="2"/>
  <c r="T2418" i="2"/>
  <c r="T2417" i="2"/>
  <c r="T2416" i="2"/>
  <c r="T2415" i="2"/>
  <c r="T2414" i="2"/>
  <c r="T2413" i="2"/>
  <c r="T2412" i="2"/>
  <c r="T2411" i="2"/>
  <c r="T2410" i="2"/>
  <c r="T2409" i="2"/>
  <c r="T2408" i="2"/>
  <c r="T2407" i="2"/>
  <c r="T2406" i="2"/>
  <c r="T2405" i="2"/>
  <c r="T2404" i="2"/>
  <c r="T2403" i="2"/>
  <c r="T2402" i="2"/>
  <c r="T2401" i="2"/>
  <c r="T2400" i="2"/>
  <c r="T2399" i="2"/>
  <c r="T2398" i="2"/>
  <c r="T2397" i="2"/>
  <c r="T2396" i="2"/>
  <c r="T2395" i="2"/>
  <c r="T2394" i="2"/>
  <c r="T2393" i="2"/>
  <c r="T2392" i="2"/>
  <c r="T2391" i="2"/>
  <c r="T2390" i="2"/>
  <c r="T2389" i="2"/>
  <c r="T2388" i="2"/>
  <c r="T2387" i="2"/>
  <c r="T2386" i="2"/>
  <c r="T2385" i="2"/>
  <c r="T2384" i="2"/>
  <c r="T2383" i="2"/>
  <c r="T2382" i="2"/>
  <c r="T2381" i="2"/>
  <c r="T2380" i="2"/>
  <c r="T2379" i="2"/>
  <c r="T2378" i="2"/>
  <c r="T2377" i="2"/>
  <c r="T2376" i="2"/>
  <c r="T2375" i="2"/>
  <c r="T2374" i="2"/>
  <c r="T2373" i="2"/>
  <c r="T2372" i="2"/>
  <c r="T2371" i="2"/>
  <c r="T2370" i="2"/>
  <c r="T2369" i="2"/>
  <c r="T2368" i="2"/>
  <c r="T2367" i="2"/>
  <c r="T2366" i="2"/>
  <c r="T2365" i="2"/>
  <c r="T2364" i="2"/>
  <c r="T2363" i="2"/>
  <c r="T2362" i="2"/>
  <c r="T2361" i="2"/>
  <c r="T2360" i="2"/>
  <c r="T2359" i="2"/>
  <c r="T2358" i="2"/>
  <c r="T2357" i="2"/>
  <c r="T2356" i="2"/>
  <c r="T2355" i="2"/>
  <c r="T2354" i="2"/>
  <c r="T2353" i="2"/>
  <c r="T2352" i="2"/>
  <c r="T2351" i="2"/>
  <c r="T2350" i="2"/>
  <c r="T2349" i="2"/>
  <c r="T2348" i="2"/>
  <c r="T2347" i="2"/>
  <c r="T2346" i="2"/>
  <c r="T2345" i="2"/>
  <c r="T2344" i="2"/>
  <c r="T2343" i="2"/>
  <c r="T2342" i="2"/>
  <c r="T2341" i="2"/>
  <c r="T2340" i="2"/>
  <c r="T2339" i="2"/>
  <c r="T2338" i="2"/>
  <c r="T2337" i="2"/>
  <c r="T2336" i="2"/>
  <c r="T2335" i="2"/>
  <c r="T2334" i="2"/>
  <c r="T2333" i="2"/>
  <c r="T2332" i="2"/>
  <c r="T2331" i="2"/>
  <c r="T2330" i="2"/>
  <c r="T2329" i="2"/>
  <c r="T2328" i="2"/>
  <c r="T2327" i="2"/>
  <c r="T2326" i="2"/>
  <c r="T2325" i="2"/>
  <c r="T2324" i="2"/>
  <c r="T2323" i="2"/>
  <c r="T2322" i="2"/>
  <c r="T2321" i="2"/>
  <c r="T2320" i="2"/>
  <c r="T2319" i="2"/>
  <c r="T2318" i="2"/>
  <c r="T2317" i="2"/>
  <c r="T2316" i="2"/>
  <c r="T2315" i="2"/>
  <c r="T2314" i="2"/>
  <c r="T2313" i="2"/>
  <c r="T2312" i="2"/>
  <c r="T2311" i="2"/>
  <c r="T2310" i="2"/>
  <c r="T2309" i="2"/>
  <c r="T2308" i="2"/>
  <c r="T2307" i="2"/>
  <c r="T2306" i="2"/>
  <c r="T2305" i="2"/>
  <c r="T2304" i="2"/>
  <c r="T2303" i="2"/>
  <c r="T2302" i="2"/>
  <c r="T2301" i="2"/>
  <c r="T2300" i="2"/>
  <c r="T2299" i="2"/>
  <c r="T2298" i="2"/>
  <c r="T2297" i="2"/>
  <c r="T2296" i="2"/>
  <c r="T2295" i="2"/>
  <c r="T2294" i="2"/>
  <c r="T2293" i="2"/>
  <c r="T2292" i="2"/>
  <c r="T2291" i="2"/>
  <c r="T2290" i="2"/>
  <c r="T2289" i="2"/>
  <c r="T2288" i="2"/>
  <c r="T2287" i="2"/>
  <c r="T2286" i="2"/>
  <c r="T2285" i="2"/>
  <c r="T2284" i="2"/>
  <c r="T2283" i="2"/>
  <c r="T2282" i="2"/>
  <c r="T2281" i="2"/>
  <c r="T2280" i="2"/>
  <c r="T2279" i="2"/>
  <c r="T2278" i="2"/>
  <c r="T2277" i="2"/>
  <c r="T2276" i="2"/>
  <c r="T2275" i="2"/>
  <c r="T2274" i="2"/>
  <c r="T2273" i="2"/>
  <c r="T2272" i="2"/>
  <c r="T2271" i="2"/>
  <c r="T2270" i="2"/>
  <c r="T2269" i="2"/>
  <c r="T2268" i="2"/>
  <c r="T2267" i="2"/>
  <c r="T2266" i="2"/>
  <c r="T2265" i="2"/>
  <c r="T2264" i="2"/>
  <c r="T2263" i="2"/>
  <c r="T2262" i="2"/>
  <c r="T2261" i="2"/>
  <c r="T2260" i="2"/>
  <c r="T2259" i="2"/>
  <c r="T2258" i="2"/>
  <c r="T2257" i="2"/>
  <c r="T2256" i="2"/>
  <c r="T2255" i="2"/>
  <c r="T2254" i="2"/>
  <c r="T2253" i="2"/>
  <c r="T2252" i="2"/>
  <c r="T2251" i="2"/>
  <c r="T2250" i="2"/>
  <c r="T2249" i="2"/>
  <c r="T2248" i="2"/>
  <c r="T2247" i="2"/>
  <c r="T2246" i="2"/>
  <c r="T2245" i="2"/>
  <c r="T2244" i="2"/>
  <c r="T2243" i="2"/>
  <c r="T2242" i="2"/>
  <c r="T2241" i="2"/>
  <c r="T2240" i="2"/>
  <c r="T2239" i="2"/>
  <c r="T2238" i="2"/>
  <c r="T2237" i="2"/>
  <c r="T2236" i="2"/>
  <c r="T2235" i="2"/>
  <c r="T2234" i="2"/>
  <c r="T2233" i="2"/>
  <c r="T2232" i="2"/>
  <c r="T2231" i="2"/>
  <c r="T2230" i="2"/>
  <c r="T2229" i="2"/>
  <c r="T2228" i="2"/>
  <c r="T2227" i="2"/>
  <c r="T2226" i="2"/>
  <c r="T2225" i="2"/>
  <c r="T2224" i="2"/>
  <c r="T2223" i="2"/>
  <c r="T2222" i="2"/>
  <c r="T2221" i="2"/>
  <c r="T2220" i="2"/>
  <c r="T2219" i="2"/>
  <c r="T2218" i="2"/>
  <c r="T2217" i="2"/>
  <c r="T2216" i="2"/>
  <c r="T2215" i="2"/>
  <c r="T2214" i="2"/>
  <c r="T2213" i="2"/>
  <c r="T2212" i="2"/>
  <c r="T2211" i="2"/>
  <c r="T2210" i="2"/>
  <c r="T2209" i="2"/>
  <c r="T2208" i="2"/>
  <c r="T2207" i="2"/>
  <c r="T2206" i="2"/>
  <c r="T2205" i="2"/>
  <c r="T2204" i="2"/>
  <c r="T2203" i="2"/>
  <c r="T2202" i="2"/>
  <c r="T2201" i="2"/>
  <c r="T2200" i="2"/>
  <c r="T2199" i="2"/>
  <c r="T2198" i="2"/>
  <c r="T2197" i="2"/>
  <c r="T2196" i="2"/>
  <c r="T2195" i="2"/>
  <c r="T2194" i="2"/>
  <c r="T2193" i="2"/>
  <c r="T2192" i="2"/>
  <c r="T2191" i="2"/>
  <c r="T2190" i="2"/>
  <c r="T2189" i="2"/>
  <c r="T2188" i="2"/>
  <c r="T2187" i="2"/>
  <c r="T2186" i="2"/>
  <c r="T2185" i="2"/>
  <c r="T2184" i="2"/>
  <c r="T2183" i="2"/>
  <c r="T2182" i="2"/>
  <c r="T2181" i="2"/>
  <c r="T2180" i="2"/>
  <c r="T2179" i="2"/>
  <c r="T2178" i="2"/>
  <c r="T2177" i="2"/>
  <c r="T2176" i="2"/>
  <c r="T2175" i="2"/>
  <c r="T2174" i="2"/>
  <c r="T2173" i="2"/>
  <c r="T2172" i="2"/>
  <c r="T2171" i="2"/>
  <c r="T2170" i="2"/>
  <c r="T2169" i="2"/>
  <c r="T2168" i="2"/>
  <c r="T2167" i="2"/>
  <c r="T2166" i="2"/>
  <c r="T2165" i="2"/>
  <c r="T2164" i="2"/>
  <c r="T2163" i="2"/>
  <c r="T2162" i="2"/>
  <c r="T2161" i="2"/>
  <c r="T2160" i="2"/>
  <c r="T2159" i="2"/>
  <c r="T2158" i="2"/>
  <c r="T2157" i="2"/>
  <c r="T2156" i="2"/>
  <c r="T2155" i="2"/>
  <c r="T2154" i="2"/>
  <c r="T2153" i="2"/>
  <c r="T2152" i="2"/>
  <c r="T2151" i="2"/>
  <c r="T2150" i="2"/>
  <c r="T2149" i="2"/>
  <c r="T2148" i="2"/>
  <c r="T2147" i="2"/>
  <c r="T2146" i="2"/>
  <c r="T2145" i="2"/>
  <c r="T2144" i="2"/>
  <c r="T2143" i="2"/>
  <c r="T2142" i="2"/>
  <c r="T2141" i="2"/>
  <c r="T2140" i="2"/>
  <c r="T2139" i="2"/>
  <c r="T2138" i="2"/>
  <c r="T2137" i="2"/>
  <c r="T2136" i="2"/>
  <c r="T2135" i="2"/>
  <c r="T2134" i="2"/>
  <c r="T2133" i="2"/>
  <c r="T2132" i="2"/>
  <c r="T2131" i="2"/>
  <c r="T2130" i="2"/>
  <c r="T2129" i="2"/>
  <c r="T2128" i="2"/>
  <c r="T2127" i="2"/>
  <c r="T2126" i="2"/>
  <c r="T2125" i="2"/>
  <c r="T2124" i="2"/>
  <c r="T2123" i="2"/>
  <c r="T2122" i="2"/>
  <c r="T2121" i="2"/>
  <c r="T2120" i="2"/>
  <c r="T2119" i="2"/>
  <c r="T2118" i="2"/>
  <c r="T2117" i="2"/>
  <c r="T2116" i="2"/>
  <c r="T2115" i="2"/>
  <c r="T2114" i="2"/>
  <c r="T2113" i="2"/>
  <c r="T2112" i="2"/>
  <c r="T2111" i="2"/>
  <c r="T2110" i="2"/>
  <c r="T2109" i="2"/>
  <c r="T2108" i="2"/>
  <c r="T2107" i="2"/>
  <c r="T2106" i="2"/>
  <c r="T2105" i="2"/>
  <c r="T2104" i="2"/>
  <c r="T2103" i="2"/>
  <c r="T2102" i="2"/>
  <c r="T2101" i="2"/>
  <c r="T2100" i="2"/>
  <c r="T2099" i="2"/>
  <c r="T2098" i="2"/>
  <c r="T2097" i="2"/>
  <c r="T2096" i="2"/>
  <c r="T2095" i="2"/>
  <c r="T2094" i="2"/>
  <c r="T2093" i="2"/>
  <c r="T2092" i="2"/>
  <c r="T2091" i="2"/>
  <c r="T2090" i="2"/>
  <c r="T2089" i="2"/>
  <c r="T2088" i="2"/>
  <c r="T2087" i="2"/>
  <c r="T2086" i="2"/>
  <c r="T2085" i="2"/>
  <c r="T2084" i="2"/>
  <c r="T2083" i="2"/>
  <c r="T2082" i="2"/>
  <c r="T2081" i="2"/>
  <c r="T2080" i="2"/>
  <c r="T2079" i="2"/>
  <c r="T2078" i="2"/>
  <c r="T2077" i="2"/>
  <c r="T2076" i="2"/>
  <c r="T2075" i="2"/>
  <c r="T2074" i="2"/>
  <c r="T2073" i="2"/>
  <c r="T2072" i="2"/>
  <c r="T2071" i="2"/>
  <c r="T2070" i="2"/>
  <c r="T2069" i="2"/>
  <c r="T2068" i="2"/>
  <c r="T2067" i="2"/>
  <c r="T2066" i="2"/>
  <c r="T2065" i="2"/>
  <c r="T2064" i="2"/>
  <c r="T2063" i="2"/>
  <c r="T2062" i="2"/>
  <c r="T2061" i="2"/>
  <c r="T2060" i="2"/>
  <c r="T2059" i="2"/>
  <c r="T2058" i="2"/>
  <c r="T2057" i="2"/>
  <c r="T2056" i="2"/>
  <c r="T2055" i="2"/>
  <c r="T2054" i="2"/>
  <c r="T2053" i="2"/>
  <c r="T2052" i="2"/>
  <c r="T2051" i="2"/>
  <c r="T2050" i="2"/>
  <c r="T2049" i="2"/>
  <c r="T2048" i="2"/>
  <c r="T2047" i="2"/>
  <c r="T2046" i="2"/>
  <c r="T2045" i="2"/>
  <c r="T2044" i="2"/>
  <c r="T2043" i="2"/>
  <c r="T2042" i="2"/>
  <c r="T2041" i="2"/>
  <c r="T2040" i="2"/>
  <c r="T2039" i="2"/>
  <c r="T2038" i="2"/>
  <c r="T2037" i="2"/>
  <c r="T2036" i="2"/>
  <c r="T2035" i="2"/>
  <c r="T2034" i="2"/>
  <c r="T2033" i="2"/>
  <c r="T2032" i="2"/>
  <c r="T2031" i="2"/>
  <c r="T2030" i="2"/>
  <c r="T2029" i="2"/>
  <c r="T2028" i="2"/>
  <c r="T2027" i="2"/>
  <c r="T2026" i="2"/>
  <c r="T2025" i="2"/>
  <c r="T2024" i="2"/>
  <c r="T2023" i="2"/>
  <c r="T2022" i="2"/>
  <c r="T2021" i="2"/>
  <c r="T2020" i="2"/>
  <c r="T2019" i="2"/>
  <c r="T2018" i="2"/>
  <c r="T2017" i="2"/>
  <c r="T2016" i="2"/>
  <c r="T2015" i="2"/>
  <c r="T2014" i="2"/>
  <c r="T2013" i="2"/>
  <c r="T2012" i="2"/>
  <c r="T2011" i="2"/>
  <c r="T2010" i="2"/>
  <c r="T2009" i="2"/>
  <c r="T2008" i="2"/>
  <c r="T2007" i="2"/>
  <c r="T2006" i="2"/>
  <c r="T2005" i="2"/>
  <c r="T2004" i="2"/>
  <c r="T2003" i="2"/>
  <c r="T2002" i="2"/>
  <c r="T2001" i="2"/>
  <c r="T2000" i="2"/>
  <c r="T1999" i="2"/>
  <c r="T1998" i="2"/>
  <c r="T1997" i="2"/>
  <c r="T1996" i="2"/>
  <c r="T1995" i="2"/>
  <c r="T1994" i="2"/>
  <c r="T1993" i="2"/>
  <c r="T1992" i="2"/>
  <c r="T1991" i="2"/>
  <c r="T1990" i="2"/>
  <c r="T1989" i="2"/>
  <c r="T1988" i="2"/>
  <c r="T1987" i="2"/>
  <c r="T1986" i="2"/>
  <c r="T1985" i="2"/>
  <c r="T1984" i="2"/>
  <c r="T1983" i="2"/>
  <c r="T1982" i="2"/>
  <c r="T1981" i="2"/>
  <c r="T1980" i="2"/>
  <c r="T1979" i="2"/>
  <c r="T1978" i="2"/>
  <c r="T1977" i="2"/>
  <c r="T1976" i="2"/>
  <c r="T1975" i="2"/>
  <c r="T1974" i="2"/>
  <c r="T1973" i="2"/>
  <c r="T1972" i="2"/>
  <c r="T1971" i="2"/>
  <c r="T1970" i="2"/>
  <c r="T1969" i="2"/>
  <c r="T1968" i="2"/>
  <c r="T1967" i="2"/>
  <c r="T1966" i="2"/>
  <c r="T1965" i="2"/>
  <c r="T1964" i="2"/>
  <c r="T1963" i="2"/>
  <c r="T1962" i="2"/>
  <c r="T1961" i="2"/>
  <c r="T1960" i="2"/>
  <c r="T1959" i="2"/>
  <c r="T1958" i="2"/>
  <c r="T1957" i="2"/>
  <c r="T1956" i="2"/>
  <c r="T1955" i="2"/>
  <c r="T1954" i="2"/>
  <c r="T1953" i="2"/>
  <c r="T1952" i="2"/>
  <c r="T1951" i="2"/>
  <c r="T1950" i="2"/>
  <c r="T1949" i="2"/>
  <c r="T1948" i="2"/>
  <c r="T1947" i="2"/>
  <c r="T1946" i="2"/>
  <c r="T1945" i="2"/>
  <c r="T1944" i="2"/>
  <c r="T1943" i="2"/>
  <c r="T1942" i="2"/>
  <c r="T1941" i="2"/>
  <c r="T1940" i="2"/>
  <c r="T1939" i="2"/>
  <c r="T1938" i="2"/>
  <c r="T1937" i="2"/>
  <c r="T1936" i="2"/>
  <c r="T1935" i="2"/>
  <c r="T1934" i="2"/>
  <c r="T1933" i="2"/>
  <c r="T1932" i="2"/>
  <c r="T1931" i="2"/>
  <c r="T1930" i="2"/>
  <c r="T1929" i="2"/>
  <c r="T1928" i="2"/>
  <c r="T1927" i="2"/>
  <c r="T1926" i="2"/>
  <c r="T1925" i="2"/>
  <c r="T1924" i="2"/>
  <c r="T1923" i="2"/>
  <c r="T1922" i="2"/>
  <c r="T1921" i="2"/>
  <c r="T1920" i="2"/>
  <c r="T1919" i="2"/>
  <c r="T1918" i="2"/>
  <c r="T1917" i="2"/>
  <c r="T1916" i="2"/>
  <c r="T1915" i="2"/>
  <c r="T1914" i="2"/>
  <c r="T1913" i="2"/>
  <c r="T1912" i="2"/>
  <c r="T1911" i="2"/>
  <c r="T1910" i="2"/>
  <c r="T1909" i="2"/>
  <c r="T1908" i="2"/>
  <c r="T1907" i="2"/>
  <c r="T1906" i="2"/>
  <c r="T1905" i="2"/>
  <c r="T1904" i="2"/>
  <c r="T1903" i="2"/>
  <c r="T1902" i="2"/>
  <c r="T1901" i="2"/>
  <c r="T1900" i="2"/>
  <c r="T1899" i="2"/>
  <c r="T1898" i="2"/>
  <c r="T1897" i="2"/>
  <c r="T1896" i="2"/>
  <c r="T1895" i="2"/>
  <c r="T1894" i="2"/>
  <c r="T1893" i="2"/>
  <c r="T1892" i="2"/>
  <c r="T1891" i="2"/>
  <c r="T1890" i="2"/>
  <c r="T1889" i="2"/>
  <c r="T1888" i="2"/>
  <c r="T1887" i="2"/>
  <c r="T1886" i="2"/>
  <c r="T1885" i="2"/>
  <c r="T1884" i="2"/>
  <c r="T1883" i="2"/>
  <c r="T1882" i="2"/>
  <c r="T1881" i="2"/>
  <c r="T1880" i="2"/>
  <c r="T1879" i="2"/>
  <c r="T1878" i="2"/>
  <c r="T1877" i="2"/>
  <c r="T1876" i="2"/>
  <c r="T1875" i="2"/>
  <c r="T1874" i="2"/>
  <c r="T1873" i="2"/>
  <c r="T1872" i="2"/>
  <c r="T1871" i="2"/>
  <c r="T1870" i="2"/>
  <c r="T1869" i="2"/>
  <c r="T1868" i="2"/>
  <c r="T1867" i="2"/>
  <c r="T1866" i="2"/>
  <c r="T1865" i="2"/>
  <c r="T1864" i="2"/>
  <c r="T1863" i="2"/>
  <c r="T1862" i="2"/>
  <c r="T1861" i="2"/>
  <c r="T1860" i="2"/>
  <c r="T1859" i="2"/>
  <c r="T1858" i="2"/>
  <c r="T1857" i="2"/>
  <c r="T1856" i="2"/>
  <c r="T1855" i="2"/>
  <c r="T1854" i="2"/>
  <c r="T1853" i="2"/>
  <c r="T1852" i="2"/>
  <c r="T1851" i="2"/>
  <c r="T1850" i="2"/>
  <c r="T1849" i="2"/>
  <c r="T1848" i="2"/>
  <c r="T1847" i="2"/>
  <c r="T1846" i="2"/>
  <c r="T1845" i="2"/>
  <c r="T1844" i="2"/>
  <c r="T1843" i="2"/>
  <c r="T1842" i="2"/>
  <c r="T1841" i="2"/>
  <c r="T1840" i="2"/>
  <c r="T1839" i="2"/>
  <c r="T1838" i="2"/>
  <c r="T1837" i="2"/>
  <c r="T1836" i="2"/>
  <c r="T1835" i="2"/>
  <c r="T1834" i="2"/>
  <c r="T1833" i="2"/>
  <c r="T1832" i="2"/>
  <c r="T1831" i="2"/>
  <c r="T1830" i="2"/>
  <c r="T1829" i="2"/>
  <c r="T1828" i="2"/>
  <c r="T1827" i="2"/>
  <c r="T1826" i="2"/>
  <c r="T1825" i="2"/>
  <c r="T1824" i="2"/>
  <c r="T1823" i="2"/>
  <c r="T1822" i="2"/>
  <c r="T1821" i="2"/>
  <c r="T1820" i="2"/>
  <c r="T1819" i="2"/>
  <c r="T1818" i="2"/>
  <c r="T1817" i="2"/>
  <c r="T1816" i="2"/>
  <c r="T1815" i="2"/>
  <c r="T1814" i="2"/>
  <c r="T1813" i="2"/>
  <c r="T1812" i="2"/>
  <c r="T1811" i="2"/>
  <c r="T1810" i="2"/>
  <c r="T1809" i="2"/>
  <c r="T1808" i="2"/>
  <c r="T1807" i="2"/>
  <c r="T1806" i="2"/>
  <c r="T1805" i="2"/>
  <c r="T1804" i="2"/>
  <c r="T1803" i="2"/>
  <c r="T1802" i="2"/>
  <c r="T1801" i="2"/>
  <c r="T1800" i="2"/>
  <c r="T1799" i="2"/>
  <c r="T1798" i="2"/>
  <c r="T1797" i="2"/>
  <c r="T1796" i="2"/>
  <c r="T1795" i="2"/>
  <c r="T1794" i="2"/>
  <c r="T1793" i="2"/>
  <c r="T1792" i="2"/>
  <c r="T1791" i="2"/>
  <c r="T1790" i="2"/>
  <c r="T1789" i="2"/>
  <c r="T1788" i="2"/>
  <c r="T1787" i="2"/>
  <c r="T1786" i="2"/>
  <c r="T1785" i="2"/>
  <c r="T1784" i="2"/>
  <c r="T1783" i="2"/>
  <c r="T1782" i="2"/>
  <c r="T1781" i="2"/>
  <c r="T1780" i="2"/>
  <c r="T1779" i="2"/>
  <c r="T1778" i="2"/>
  <c r="T1777" i="2"/>
  <c r="T1776" i="2"/>
  <c r="T1775" i="2"/>
  <c r="T1774" i="2"/>
  <c r="T1773" i="2"/>
  <c r="T1772" i="2"/>
  <c r="T1771" i="2"/>
  <c r="T1770" i="2"/>
  <c r="T1769" i="2"/>
  <c r="T1768" i="2"/>
  <c r="T1767" i="2"/>
  <c r="T1766" i="2"/>
  <c r="T1765" i="2"/>
  <c r="T1764" i="2"/>
  <c r="T1763" i="2"/>
  <c r="T1762" i="2"/>
  <c r="T1761" i="2"/>
  <c r="T1760" i="2"/>
  <c r="T1759" i="2"/>
  <c r="T1758" i="2"/>
  <c r="T1757" i="2"/>
  <c r="T1756" i="2"/>
  <c r="T1755" i="2"/>
  <c r="T1754" i="2"/>
  <c r="T1753" i="2"/>
  <c r="T1752" i="2"/>
  <c r="T1751" i="2"/>
  <c r="T1750" i="2"/>
  <c r="T1749" i="2"/>
  <c r="T1748" i="2"/>
  <c r="T1747" i="2"/>
  <c r="T1746" i="2"/>
  <c r="T1745" i="2"/>
  <c r="T1744" i="2"/>
  <c r="T1743" i="2"/>
  <c r="T1742" i="2"/>
  <c r="T1741" i="2"/>
  <c r="T1740" i="2"/>
  <c r="T1739" i="2"/>
  <c r="T1738" i="2"/>
  <c r="T1737" i="2"/>
  <c r="T1736" i="2"/>
  <c r="T1735" i="2"/>
  <c r="T1734" i="2"/>
  <c r="T1733" i="2"/>
  <c r="T1732" i="2"/>
  <c r="T1731" i="2"/>
  <c r="T1730" i="2"/>
  <c r="T1729" i="2"/>
  <c r="T1728" i="2"/>
  <c r="T1727" i="2"/>
  <c r="T1726" i="2"/>
  <c r="T1725" i="2"/>
  <c r="T1724" i="2"/>
  <c r="T1723" i="2"/>
  <c r="T1722" i="2"/>
  <c r="T1721" i="2"/>
  <c r="T1720" i="2"/>
  <c r="T1719" i="2"/>
  <c r="T1718" i="2"/>
  <c r="T1717" i="2"/>
  <c r="T1716" i="2"/>
  <c r="T1715" i="2"/>
  <c r="T1714" i="2"/>
  <c r="T1713" i="2"/>
  <c r="T1712" i="2"/>
  <c r="T1711" i="2"/>
  <c r="T1710" i="2"/>
  <c r="T1709" i="2"/>
  <c r="T1708" i="2"/>
  <c r="T1707" i="2"/>
  <c r="T1706" i="2"/>
  <c r="T1705" i="2"/>
  <c r="T1704" i="2"/>
  <c r="T1703" i="2"/>
  <c r="T1702" i="2"/>
  <c r="T1701" i="2"/>
  <c r="T1700" i="2"/>
  <c r="T1699" i="2"/>
  <c r="T1698" i="2"/>
  <c r="T1697" i="2"/>
  <c r="T1696" i="2"/>
  <c r="T1695" i="2"/>
  <c r="T1694" i="2"/>
  <c r="T1693" i="2"/>
  <c r="T1692" i="2"/>
  <c r="T1691" i="2"/>
  <c r="T1690" i="2"/>
  <c r="T1689" i="2"/>
  <c r="T1688" i="2"/>
  <c r="T1687" i="2"/>
  <c r="T1686" i="2"/>
  <c r="T1685" i="2"/>
  <c r="T1684" i="2"/>
  <c r="T1683" i="2"/>
  <c r="T1682" i="2"/>
  <c r="T1681" i="2"/>
  <c r="T1680" i="2"/>
  <c r="T1679" i="2"/>
  <c r="T1678" i="2"/>
  <c r="T1677" i="2"/>
  <c r="T1676" i="2"/>
  <c r="T1675" i="2"/>
  <c r="T1674" i="2"/>
  <c r="T1673" i="2"/>
  <c r="T1672" i="2"/>
  <c r="T1671" i="2"/>
  <c r="T1670" i="2"/>
  <c r="T1669" i="2"/>
  <c r="T1668" i="2"/>
  <c r="T1667" i="2"/>
  <c r="T1666" i="2"/>
  <c r="T1665" i="2"/>
  <c r="T1664" i="2"/>
  <c r="T1663" i="2"/>
  <c r="T1662" i="2"/>
  <c r="T1661" i="2"/>
  <c r="T1660" i="2"/>
  <c r="T1659" i="2"/>
  <c r="T1658" i="2"/>
  <c r="T1657" i="2"/>
  <c r="T1656" i="2"/>
  <c r="T1655" i="2"/>
  <c r="T1654" i="2"/>
  <c r="T1653" i="2"/>
  <c r="T1652" i="2"/>
  <c r="T1651" i="2"/>
  <c r="T1650" i="2"/>
  <c r="T1649" i="2"/>
  <c r="T1648" i="2"/>
  <c r="T1647" i="2"/>
  <c r="T1646" i="2"/>
  <c r="T1645" i="2"/>
  <c r="T1644" i="2"/>
  <c r="T1643" i="2"/>
  <c r="T1642" i="2"/>
  <c r="T1641" i="2"/>
  <c r="T1640" i="2"/>
  <c r="T1639" i="2"/>
  <c r="T1638" i="2"/>
  <c r="T1637" i="2"/>
  <c r="T1636" i="2"/>
  <c r="T1635" i="2"/>
  <c r="T1634" i="2"/>
  <c r="T1633" i="2"/>
  <c r="T1632" i="2"/>
  <c r="T1631" i="2"/>
  <c r="T1630" i="2"/>
  <c r="T1629" i="2"/>
  <c r="T1628" i="2"/>
  <c r="T1627" i="2"/>
  <c r="T1626" i="2"/>
  <c r="T1625" i="2"/>
  <c r="T1624" i="2"/>
  <c r="T1623" i="2"/>
  <c r="T1622" i="2"/>
  <c r="T1621" i="2"/>
  <c r="T1620" i="2"/>
  <c r="T1619" i="2"/>
  <c r="T1618" i="2"/>
  <c r="T1617" i="2"/>
  <c r="T1616" i="2"/>
  <c r="T1615" i="2"/>
  <c r="T1614" i="2"/>
  <c r="T1613" i="2"/>
  <c r="T1612" i="2"/>
  <c r="T1611" i="2"/>
  <c r="T1610" i="2"/>
  <c r="T1609" i="2"/>
  <c r="T1608" i="2"/>
  <c r="T1607" i="2"/>
  <c r="T1606" i="2"/>
  <c r="T1605" i="2"/>
  <c r="T1604" i="2"/>
  <c r="T1603" i="2"/>
  <c r="T1602" i="2"/>
  <c r="T1601" i="2"/>
  <c r="T1600" i="2"/>
  <c r="T1599" i="2"/>
  <c r="T1598" i="2"/>
  <c r="T1597" i="2"/>
  <c r="T1596" i="2"/>
  <c r="T1595" i="2"/>
  <c r="T1594" i="2"/>
  <c r="T1593" i="2"/>
  <c r="T1592" i="2"/>
  <c r="T1591" i="2"/>
  <c r="T1590" i="2"/>
  <c r="T1589" i="2"/>
  <c r="T1588" i="2"/>
  <c r="T1587" i="2"/>
  <c r="T1586" i="2"/>
  <c r="T1585" i="2"/>
  <c r="T1584" i="2"/>
  <c r="T1583" i="2"/>
  <c r="T1582" i="2"/>
  <c r="T1581" i="2"/>
  <c r="T1580" i="2"/>
  <c r="T1579" i="2"/>
  <c r="T1578" i="2"/>
  <c r="T1577" i="2"/>
  <c r="T1576" i="2"/>
  <c r="T1575" i="2"/>
  <c r="T1574" i="2"/>
  <c r="T1573" i="2"/>
  <c r="T1572" i="2"/>
  <c r="T1571" i="2"/>
  <c r="T1570" i="2"/>
  <c r="T1569" i="2"/>
  <c r="T1568" i="2"/>
  <c r="T1567" i="2"/>
  <c r="T1566" i="2"/>
  <c r="T1565" i="2"/>
  <c r="T1564" i="2"/>
  <c r="T1563" i="2"/>
  <c r="T1562" i="2"/>
  <c r="T1561" i="2"/>
  <c r="T1560" i="2"/>
  <c r="T1559" i="2"/>
  <c r="T1558" i="2"/>
  <c r="T1557" i="2"/>
  <c r="T1556" i="2"/>
  <c r="T1555" i="2"/>
  <c r="T1554" i="2"/>
  <c r="T1553" i="2"/>
  <c r="T1552" i="2"/>
  <c r="T1551" i="2"/>
  <c r="T1550" i="2"/>
  <c r="T1549" i="2"/>
  <c r="T1548" i="2"/>
  <c r="T1547" i="2"/>
  <c r="T1546" i="2"/>
  <c r="T1545" i="2"/>
  <c r="T1544" i="2"/>
  <c r="T1543" i="2"/>
  <c r="T1542" i="2"/>
  <c r="T1541" i="2"/>
  <c r="T1540" i="2"/>
  <c r="T1539" i="2"/>
  <c r="T1538" i="2"/>
  <c r="T1537" i="2"/>
  <c r="T1536" i="2"/>
  <c r="T1535" i="2"/>
  <c r="T1534" i="2"/>
  <c r="T1533" i="2"/>
  <c r="T1532" i="2"/>
  <c r="T1531" i="2"/>
  <c r="T1530" i="2"/>
  <c r="T1529" i="2"/>
  <c r="T1528" i="2"/>
  <c r="T1527" i="2"/>
  <c r="T1526" i="2"/>
  <c r="T1525" i="2"/>
  <c r="T1524" i="2"/>
  <c r="T1523" i="2"/>
  <c r="T1522" i="2"/>
  <c r="T1521" i="2"/>
  <c r="T1520" i="2"/>
  <c r="T1519" i="2"/>
  <c r="T1518" i="2"/>
  <c r="T1517" i="2"/>
  <c r="T1516" i="2"/>
  <c r="T1515" i="2"/>
  <c r="T1514" i="2"/>
  <c r="T1513" i="2"/>
  <c r="T1512" i="2"/>
  <c r="T1511" i="2"/>
  <c r="T1510" i="2"/>
  <c r="T1509" i="2"/>
  <c r="T1508" i="2"/>
  <c r="T1507" i="2"/>
  <c r="T1506" i="2"/>
  <c r="T1505" i="2"/>
  <c r="T1504" i="2"/>
  <c r="T1503" i="2"/>
  <c r="T1502" i="2"/>
  <c r="T1501" i="2"/>
  <c r="T1500" i="2"/>
  <c r="T1499" i="2"/>
  <c r="T1498" i="2"/>
  <c r="T1497" i="2"/>
  <c r="T1496" i="2"/>
  <c r="T1495" i="2"/>
  <c r="T1494" i="2"/>
  <c r="T1493" i="2"/>
  <c r="T1492" i="2"/>
  <c r="T1491" i="2"/>
  <c r="T1490" i="2"/>
  <c r="T1489" i="2"/>
  <c r="T1488" i="2"/>
  <c r="T1487" i="2"/>
  <c r="T1486" i="2"/>
  <c r="T1485" i="2"/>
  <c r="T1484" i="2"/>
  <c r="T1483" i="2"/>
  <c r="T1482" i="2"/>
  <c r="T1481" i="2"/>
  <c r="T1480" i="2"/>
  <c r="T1479" i="2"/>
  <c r="T1478" i="2"/>
  <c r="T1477" i="2"/>
  <c r="T1476" i="2"/>
  <c r="T1475" i="2"/>
  <c r="T1474" i="2"/>
  <c r="T1473" i="2"/>
  <c r="T1472" i="2"/>
  <c r="T1471" i="2"/>
  <c r="T1470" i="2"/>
  <c r="T1469" i="2"/>
  <c r="T1468" i="2"/>
  <c r="T1467" i="2"/>
  <c r="T1466" i="2"/>
  <c r="T1465" i="2"/>
  <c r="T1464" i="2"/>
  <c r="T1463" i="2"/>
  <c r="T1462" i="2"/>
  <c r="T1461" i="2"/>
  <c r="T1460" i="2"/>
  <c r="T1459" i="2"/>
  <c r="T1458" i="2"/>
  <c r="T1457" i="2"/>
  <c r="T1456" i="2"/>
  <c r="T1455" i="2"/>
  <c r="T1454" i="2"/>
  <c r="T1453" i="2"/>
  <c r="T1452" i="2"/>
  <c r="T1451" i="2"/>
  <c r="T1450" i="2"/>
  <c r="T1449" i="2"/>
  <c r="T1448" i="2"/>
  <c r="T1447" i="2"/>
  <c r="T1446" i="2"/>
  <c r="T1445" i="2"/>
  <c r="T1444" i="2"/>
  <c r="T1443" i="2"/>
  <c r="T1442" i="2"/>
  <c r="T1441" i="2"/>
  <c r="T1440" i="2"/>
  <c r="T1439" i="2"/>
  <c r="T1438" i="2"/>
  <c r="T1437" i="2"/>
  <c r="T1436" i="2"/>
  <c r="T1435" i="2"/>
  <c r="T1434" i="2"/>
  <c r="T1433" i="2"/>
  <c r="T1432" i="2"/>
  <c r="T1431" i="2"/>
  <c r="T1430" i="2"/>
  <c r="T1429" i="2"/>
  <c r="T1428" i="2"/>
  <c r="T1427" i="2"/>
  <c r="T1426" i="2"/>
  <c r="T1425" i="2"/>
  <c r="T1424" i="2"/>
  <c r="T1423" i="2"/>
  <c r="T1422" i="2"/>
  <c r="T1421" i="2"/>
  <c r="T1420" i="2"/>
  <c r="T1419" i="2"/>
  <c r="T1418" i="2"/>
  <c r="T1417" i="2"/>
  <c r="T1416" i="2"/>
  <c r="T1415" i="2"/>
  <c r="T1414" i="2"/>
  <c r="T1413" i="2"/>
  <c r="T1412" i="2"/>
  <c r="T1411" i="2"/>
  <c r="T1410" i="2"/>
  <c r="T1409" i="2"/>
  <c r="T1408" i="2"/>
  <c r="T1407" i="2"/>
  <c r="T1406" i="2"/>
  <c r="T1405" i="2"/>
  <c r="T1404" i="2"/>
  <c r="T1403" i="2"/>
  <c r="T1402" i="2"/>
  <c r="T1401" i="2"/>
  <c r="T1400" i="2"/>
  <c r="T1399" i="2"/>
  <c r="T1398" i="2"/>
  <c r="T1397" i="2"/>
  <c r="T1396" i="2"/>
  <c r="T1395" i="2"/>
  <c r="T1394" i="2"/>
  <c r="T1393" i="2"/>
  <c r="T1392" i="2"/>
  <c r="T1391" i="2"/>
  <c r="T1390" i="2"/>
  <c r="T1389" i="2"/>
  <c r="T1388" i="2"/>
  <c r="T1387" i="2"/>
  <c r="T1386" i="2"/>
  <c r="T1385" i="2"/>
  <c r="T1384" i="2"/>
  <c r="T1383" i="2"/>
  <c r="T1382" i="2"/>
  <c r="T1381" i="2"/>
  <c r="T1380" i="2"/>
  <c r="T1379" i="2"/>
  <c r="T1378" i="2"/>
  <c r="T1377" i="2"/>
  <c r="T1376" i="2"/>
  <c r="T1375" i="2"/>
  <c r="T1374" i="2"/>
  <c r="T1373" i="2"/>
  <c r="T1372" i="2"/>
  <c r="T1371" i="2"/>
  <c r="T1370" i="2"/>
  <c r="T1369" i="2"/>
  <c r="T1368" i="2"/>
  <c r="T1367" i="2"/>
  <c r="T1366" i="2"/>
  <c r="T1365" i="2"/>
  <c r="T1364" i="2"/>
  <c r="T1363" i="2"/>
  <c r="T1362" i="2"/>
  <c r="T1361" i="2"/>
  <c r="T1360" i="2"/>
  <c r="T1359" i="2"/>
  <c r="T1358" i="2"/>
  <c r="T1357" i="2"/>
  <c r="T1356" i="2"/>
  <c r="T1355" i="2"/>
  <c r="T1354" i="2"/>
  <c r="T1353" i="2"/>
  <c r="T1352" i="2"/>
  <c r="T1351" i="2"/>
  <c r="T1350" i="2"/>
  <c r="T1349" i="2"/>
  <c r="T1348" i="2"/>
  <c r="T1347" i="2"/>
  <c r="T1346" i="2"/>
  <c r="T1345" i="2"/>
  <c r="T1344" i="2"/>
  <c r="T1343" i="2"/>
  <c r="T1342" i="2"/>
  <c r="T1341" i="2"/>
  <c r="T1340" i="2"/>
  <c r="T1339" i="2"/>
  <c r="T1338" i="2"/>
  <c r="T1337" i="2"/>
  <c r="T1336" i="2"/>
  <c r="T1335" i="2"/>
  <c r="T1334" i="2"/>
  <c r="T1333" i="2"/>
  <c r="T1332" i="2"/>
  <c r="T1331" i="2"/>
  <c r="T1330" i="2"/>
  <c r="T1329" i="2"/>
  <c r="T1328" i="2"/>
  <c r="T1327" i="2"/>
  <c r="T1326" i="2"/>
  <c r="T1325" i="2"/>
  <c r="T1324" i="2"/>
  <c r="T1323" i="2"/>
  <c r="T1322" i="2"/>
  <c r="T1321" i="2"/>
  <c r="T1320" i="2"/>
  <c r="T1319" i="2"/>
  <c r="T1318" i="2"/>
  <c r="T1317" i="2"/>
  <c r="T1316" i="2"/>
  <c r="T1315" i="2"/>
  <c r="T1314" i="2"/>
  <c r="T1313" i="2"/>
  <c r="T1312" i="2"/>
  <c r="T1311" i="2"/>
  <c r="T1310" i="2"/>
  <c r="T1309" i="2"/>
  <c r="T1308" i="2"/>
  <c r="T1307" i="2"/>
  <c r="T1306" i="2"/>
  <c r="T1305" i="2"/>
  <c r="T1304" i="2"/>
  <c r="T1303" i="2"/>
  <c r="T1302" i="2"/>
  <c r="T1301" i="2"/>
  <c r="T1300" i="2"/>
  <c r="T1299" i="2"/>
  <c r="T1298" i="2"/>
  <c r="T1297" i="2"/>
  <c r="T1296" i="2"/>
  <c r="T1295" i="2"/>
  <c r="T1294" i="2"/>
  <c r="T1293" i="2"/>
  <c r="T1292" i="2"/>
  <c r="T1291" i="2"/>
  <c r="T1290" i="2"/>
  <c r="T1289" i="2"/>
  <c r="T1288" i="2"/>
  <c r="T1287" i="2"/>
  <c r="T1286" i="2"/>
  <c r="T1285" i="2"/>
  <c r="T1284" i="2"/>
  <c r="T1283" i="2"/>
  <c r="T1282" i="2"/>
  <c r="T1281" i="2"/>
  <c r="T1280" i="2"/>
  <c r="T1279" i="2"/>
  <c r="T1278" i="2"/>
  <c r="T1277" i="2"/>
  <c r="T1276" i="2"/>
  <c r="T1275" i="2"/>
  <c r="T1274" i="2"/>
  <c r="T1273" i="2"/>
  <c r="T1272" i="2"/>
  <c r="T1271" i="2"/>
  <c r="T1270" i="2"/>
  <c r="T1269" i="2"/>
  <c r="T1268" i="2"/>
  <c r="T1267" i="2"/>
  <c r="T1266" i="2"/>
  <c r="T1265" i="2"/>
  <c r="T1264" i="2"/>
  <c r="T1263" i="2"/>
  <c r="T1262" i="2"/>
  <c r="T1261" i="2"/>
  <c r="T1260" i="2"/>
  <c r="T1259" i="2"/>
  <c r="T1258" i="2"/>
  <c r="T1257" i="2"/>
  <c r="T1256" i="2"/>
  <c r="T1255" i="2"/>
  <c r="T1254" i="2"/>
  <c r="T1253" i="2"/>
  <c r="T1252" i="2"/>
  <c r="T1251" i="2"/>
  <c r="T1250" i="2"/>
  <c r="T1249" i="2"/>
  <c r="T1248" i="2"/>
  <c r="T1247" i="2"/>
  <c r="T1246" i="2"/>
  <c r="T1245" i="2"/>
  <c r="T1244" i="2"/>
  <c r="T1243" i="2"/>
  <c r="T1242" i="2"/>
  <c r="T1241" i="2"/>
  <c r="T1240" i="2"/>
  <c r="T1239" i="2"/>
  <c r="T1238" i="2"/>
  <c r="T1237" i="2"/>
  <c r="T1236" i="2"/>
  <c r="T1235" i="2"/>
  <c r="T1234" i="2"/>
  <c r="T1233" i="2"/>
  <c r="T1232" i="2"/>
  <c r="T1231" i="2"/>
  <c r="T1230" i="2"/>
  <c r="T1229" i="2"/>
  <c r="T1228" i="2"/>
  <c r="T1227" i="2"/>
  <c r="T1226" i="2"/>
  <c r="T1225" i="2"/>
  <c r="T1224" i="2"/>
  <c r="T1223" i="2"/>
  <c r="T1222" i="2"/>
  <c r="T1221" i="2"/>
  <c r="T1220" i="2"/>
  <c r="T1219" i="2"/>
  <c r="T1218" i="2"/>
  <c r="T1217" i="2"/>
  <c r="T1216" i="2"/>
  <c r="T1215" i="2"/>
  <c r="T1214" i="2"/>
  <c r="T1213" i="2"/>
  <c r="T1212" i="2"/>
  <c r="T1211" i="2"/>
  <c r="T1210" i="2"/>
  <c r="T1209" i="2"/>
  <c r="T1208" i="2"/>
  <c r="T1207" i="2"/>
  <c r="T1206" i="2"/>
  <c r="T1205" i="2"/>
  <c r="T1204" i="2"/>
  <c r="T1203" i="2"/>
  <c r="T1202" i="2"/>
  <c r="T1201" i="2"/>
  <c r="T1200" i="2"/>
  <c r="T1199" i="2"/>
  <c r="T1198" i="2"/>
  <c r="T1197" i="2"/>
  <c r="T1196" i="2"/>
  <c r="T1195" i="2"/>
  <c r="T1194" i="2"/>
  <c r="T1193" i="2"/>
  <c r="T1192" i="2"/>
  <c r="T1191" i="2"/>
  <c r="T1190" i="2"/>
  <c r="T1189" i="2"/>
  <c r="T1188" i="2"/>
  <c r="T1187" i="2"/>
  <c r="T1186" i="2"/>
  <c r="T1185" i="2"/>
  <c r="T1184" i="2"/>
  <c r="T1183" i="2"/>
  <c r="T1182" i="2"/>
  <c r="T1181" i="2"/>
  <c r="T1180" i="2"/>
  <c r="T1179" i="2"/>
  <c r="T1178" i="2"/>
  <c r="T1177" i="2"/>
  <c r="T1176" i="2"/>
  <c r="T1175" i="2"/>
  <c r="T1174" i="2"/>
  <c r="T1173" i="2"/>
  <c r="T1172" i="2"/>
  <c r="T1171" i="2"/>
  <c r="T1170" i="2"/>
  <c r="T1169" i="2"/>
  <c r="T1168" i="2"/>
  <c r="T1167" i="2"/>
  <c r="T1166" i="2"/>
  <c r="T1165" i="2"/>
  <c r="T1164" i="2"/>
  <c r="T1163" i="2"/>
  <c r="T1162" i="2"/>
  <c r="T1161" i="2"/>
  <c r="T1160" i="2"/>
  <c r="T1159" i="2"/>
  <c r="T1158" i="2"/>
  <c r="T1157" i="2"/>
  <c r="T1156" i="2"/>
  <c r="T1155" i="2"/>
  <c r="T1154" i="2"/>
  <c r="T1153" i="2"/>
  <c r="T1152" i="2"/>
  <c r="T1151" i="2"/>
  <c r="T1150" i="2"/>
  <c r="T1149" i="2"/>
  <c r="T1148" i="2"/>
  <c r="T1147" i="2"/>
  <c r="T1146" i="2"/>
  <c r="T1145" i="2"/>
  <c r="T1144" i="2"/>
  <c r="T1143" i="2"/>
  <c r="T1142" i="2"/>
  <c r="T1141" i="2"/>
  <c r="T1140" i="2"/>
  <c r="T1139" i="2"/>
  <c r="T1138" i="2"/>
  <c r="T1137" i="2"/>
  <c r="T1136" i="2"/>
  <c r="T1135" i="2"/>
  <c r="T1134" i="2"/>
  <c r="T1133" i="2"/>
  <c r="T1132" i="2"/>
  <c r="T1131" i="2"/>
  <c r="T1130" i="2"/>
  <c r="T1129" i="2"/>
  <c r="T1128" i="2"/>
  <c r="T1127" i="2"/>
  <c r="T1126" i="2"/>
  <c r="T1125" i="2"/>
  <c r="T1124" i="2"/>
  <c r="T1123" i="2"/>
  <c r="T1122" i="2"/>
  <c r="T1121" i="2"/>
  <c r="T1120" i="2"/>
  <c r="T1119" i="2"/>
  <c r="T1118" i="2"/>
  <c r="T1117" i="2"/>
  <c r="T1116" i="2"/>
  <c r="T1115" i="2"/>
  <c r="T1114" i="2"/>
  <c r="T1113" i="2"/>
  <c r="T1112" i="2"/>
  <c r="T1111" i="2"/>
  <c r="T1110" i="2"/>
  <c r="T1109" i="2"/>
  <c r="T1108" i="2"/>
  <c r="T1107" i="2"/>
  <c r="T1106" i="2"/>
  <c r="T1105" i="2"/>
  <c r="T1104" i="2"/>
  <c r="T1103" i="2"/>
  <c r="T1102" i="2"/>
  <c r="T1101" i="2"/>
  <c r="T1100" i="2"/>
  <c r="T1099" i="2"/>
  <c r="T1098" i="2"/>
  <c r="T1097" i="2"/>
  <c r="T1096" i="2"/>
  <c r="T1095" i="2"/>
  <c r="T1094" i="2"/>
  <c r="T1093" i="2"/>
  <c r="T1092" i="2"/>
  <c r="T1091" i="2"/>
  <c r="T1090" i="2"/>
  <c r="T1089" i="2"/>
  <c r="T1088" i="2"/>
  <c r="T1087" i="2"/>
  <c r="T1086" i="2"/>
  <c r="T1085" i="2"/>
  <c r="T1084" i="2"/>
  <c r="T1083" i="2"/>
  <c r="T1082" i="2"/>
  <c r="T1081" i="2"/>
  <c r="T1080" i="2"/>
  <c r="T1079" i="2"/>
  <c r="T1078" i="2"/>
  <c r="T1077" i="2"/>
  <c r="T1076" i="2"/>
  <c r="T1075" i="2"/>
  <c r="T1074" i="2"/>
  <c r="T1073" i="2"/>
  <c r="T1072" i="2"/>
  <c r="T1071" i="2"/>
  <c r="T1070" i="2"/>
  <c r="T1069" i="2"/>
  <c r="T1068" i="2"/>
  <c r="T1067" i="2"/>
  <c r="T1066" i="2"/>
  <c r="T1065" i="2"/>
  <c r="T1064" i="2"/>
  <c r="T1063" i="2"/>
  <c r="T1062" i="2"/>
  <c r="T1061" i="2"/>
  <c r="T1060" i="2"/>
  <c r="T1059" i="2"/>
  <c r="T1058" i="2"/>
  <c r="T1057" i="2"/>
  <c r="T1056" i="2"/>
  <c r="T1055" i="2"/>
  <c r="T1054" i="2"/>
  <c r="T1053" i="2"/>
  <c r="T1052" i="2"/>
  <c r="T1051" i="2"/>
  <c r="T1050" i="2"/>
  <c r="T1049" i="2"/>
  <c r="T1048" i="2"/>
  <c r="T1047" i="2"/>
  <c r="T1046" i="2"/>
  <c r="T1045" i="2"/>
  <c r="T1044" i="2"/>
  <c r="T1043" i="2"/>
  <c r="T1042" i="2"/>
  <c r="T1041" i="2"/>
  <c r="T1040" i="2"/>
  <c r="T1039" i="2"/>
  <c r="T1038" i="2"/>
  <c r="T1037" i="2"/>
  <c r="T1036" i="2"/>
  <c r="T1035" i="2"/>
  <c r="T1034" i="2"/>
  <c r="T1033" i="2"/>
  <c r="T1032" i="2"/>
  <c r="T1031" i="2"/>
  <c r="T1030" i="2"/>
  <c r="T1029" i="2"/>
  <c r="T1028" i="2"/>
  <c r="T1027" i="2"/>
  <c r="T1026" i="2"/>
  <c r="T1025" i="2"/>
  <c r="T1024" i="2"/>
  <c r="T1023" i="2"/>
  <c r="T1022" i="2"/>
  <c r="T1021" i="2"/>
  <c r="T1020" i="2"/>
  <c r="T1019" i="2"/>
  <c r="T1018" i="2"/>
  <c r="T1017" i="2"/>
  <c r="T1016" i="2"/>
  <c r="T1015" i="2"/>
  <c r="T1014" i="2"/>
  <c r="T1013" i="2"/>
  <c r="T1012" i="2"/>
  <c r="T1011" i="2"/>
  <c r="T1010" i="2"/>
  <c r="T1009" i="2"/>
  <c r="T1008" i="2"/>
  <c r="T1007" i="2"/>
  <c r="T1006" i="2"/>
  <c r="T1005" i="2"/>
  <c r="T1004" i="2"/>
  <c r="T1003" i="2"/>
  <c r="T1002" i="2"/>
  <c r="T1001" i="2"/>
  <c r="T1000" i="2"/>
  <c r="T999" i="2"/>
  <c r="T998" i="2"/>
  <c r="T997" i="2"/>
  <c r="T996" i="2"/>
  <c r="T995" i="2"/>
  <c r="T994" i="2"/>
  <c r="T993" i="2"/>
  <c r="T992" i="2"/>
  <c r="T991" i="2"/>
  <c r="T990" i="2"/>
  <c r="T989" i="2"/>
  <c r="T988" i="2"/>
  <c r="T987" i="2"/>
  <c r="T986" i="2"/>
  <c r="T985" i="2"/>
  <c r="T984" i="2"/>
  <c r="T983" i="2"/>
  <c r="T982" i="2"/>
  <c r="T981" i="2"/>
  <c r="T980" i="2"/>
  <c r="T979" i="2"/>
  <c r="T978" i="2"/>
  <c r="T977" i="2"/>
  <c r="T976" i="2"/>
  <c r="T975" i="2"/>
  <c r="T974" i="2"/>
  <c r="T973" i="2"/>
  <c r="T972" i="2"/>
  <c r="T971" i="2"/>
  <c r="T970" i="2"/>
  <c r="T969" i="2"/>
  <c r="T968" i="2"/>
  <c r="T967" i="2"/>
  <c r="T966" i="2"/>
  <c r="T965" i="2"/>
  <c r="T964" i="2"/>
  <c r="T963" i="2"/>
  <c r="T962" i="2"/>
  <c r="T961" i="2"/>
  <c r="T960" i="2"/>
  <c r="T959" i="2"/>
  <c r="T958" i="2"/>
  <c r="T957" i="2"/>
  <c r="T956" i="2"/>
  <c r="T955" i="2"/>
  <c r="T954" i="2"/>
  <c r="T953" i="2"/>
  <c r="T952" i="2"/>
  <c r="T951" i="2"/>
  <c r="T950" i="2"/>
  <c r="T949" i="2"/>
  <c r="T948" i="2"/>
  <c r="T947" i="2"/>
  <c r="T946" i="2"/>
  <c r="T945" i="2"/>
  <c r="T944" i="2"/>
  <c r="T943" i="2"/>
  <c r="T942" i="2"/>
  <c r="T941" i="2"/>
  <c r="T940" i="2"/>
  <c r="T939" i="2"/>
  <c r="T938" i="2"/>
  <c r="T937" i="2"/>
  <c r="T936" i="2"/>
  <c r="T935" i="2"/>
  <c r="T934" i="2"/>
  <c r="T933" i="2"/>
  <c r="T932" i="2"/>
  <c r="T931" i="2"/>
  <c r="T930" i="2"/>
  <c r="T929" i="2"/>
  <c r="T928" i="2"/>
  <c r="T927" i="2"/>
  <c r="T926" i="2"/>
  <c r="T925" i="2"/>
  <c r="T924" i="2"/>
  <c r="T923" i="2"/>
  <c r="T922" i="2"/>
  <c r="T921" i="2"/>
  <c r="T920" i="2"/>
  <c r="T919" i="2"/>
  <c r="T918" i="2"/>
  <c r="T917" i="2"/>
  <c r="T916" i="2"/>
  <c r="T915" i="2"/>
  <c r="T914" i="2"/>
  <c r="T913" i="2"/>
  <c r="T912" i="2"/>
  <c r="T911" i="2"/>
  <c r="T910" i="2"/>
  <c r="T909" i="2"/>
  <c r="T908" i="2"/>
  <c r="T907" i="2"/>
  <c r="T906" i="2"/>
  <c r="T905" i="2"/>
  <c r="T904" i="2"/>
  <c r="T903" i="2"/>
  <c r="T902" i="2"/>
  <c r="T901" i="2"/>
  <c r="T900" i="2"/>
  <c r="T899" i="2"/>
  <c r="T898" i="2"/>
  <c r="T897" i="2"/>
  <c r="T896" i="2"/>
  <c r="T895" i="2"/>
  <c r="T894" i="2"/>
  <c r="T893" i="2"/>
  <c r="T892" i="2"/>
  <c r="T891" i="2"/>
  <c r="T890" i="2"/>
  <c r="T889" i="2"/>
  <c r="T888" i="2"/>
  <c r="T887" i="2"/>
  <c r="T886" i="2"/>
  <c r="T885" i="2"/>
  <c r="T884" i="2"/>
  <c r="T883" i="2"/>
  <c r="T882" i="2"/>
  <c r="T881" i="2"/>
  <c r="T880" i="2"/>
  <c r="T879" i="2"/>
  <c r="T878" i="2"/>
  <c r="T877" i="2"/>
  <c r="T876" i="2"/>
  <c r="T875" i="2"/>
  <c r="T874" i="2"/>
  <c r="T873" i="2"/>
  <c r="T872" i="2"/>
  <c r="T871" i="2"/>
  <c r="T870" i="2"/>
  <c r="T869" i="2"/>
  <c r="T868" i="2"/>
  <c r="T867" i="2"/>
  <c r="T866" i="2"/>
  <c r="T865" i="2"/>
  <c r="T864" i="2"/>
  <c r="T863" i="2"/>
  <c r="T862" i="2"/>
  <c r="T861" i="2"/>
  <c r="T860" i="2"/>
  <c r="T859" i="2"/>
  <c r="T858" i="2"/>
  <c r="T857" i="2"/>
  <c r="T856" i="2"/>
  <c r="T855" i="2"/>
  <c r="T854" i="2"/>
  <c r="T853" i="2"/>
  <c r="T852" i="2"/>
  <c r="T851" i="2"/>
  <c r="T850" i="2"/>
  <c r="T849" i="2"/>
  <c r="T848" i="2"/>
  <c r="T847" i="2"/>
  <c r="T846" i="2"/>
  <c r="T845" i="2"/>
  <c r="T844" i="2"/>
  <c r="T843" i="2"/>
  <c r="T842" i="2"/>
  <c r="T841" i="2"/>
  <c r="T840" i="2"/>
  <c r="T839" i="2"/>
  <c r="T838" i="2"/>
  <c r="T837" i="2"/>
  <c r="T836" i="2"/>
  <c r="T835" i="2"/>
  <c r="T834" i="2"/>
  <c r="T833" i="2"/>
  <c r="T832" i="2"/>
  <c r="T831" i="2"/>
  <c r="T830" i="2"/>
  <c r="T829" i="2"/>
  <c r="T828" i="2"/>
  <c r="T827" i="2"/>
  <c r="T826" i="2"/>
  <c r="T825" i="2"/>
  <c r="T824" i="2"/>
  <c r="T823" i="2"/>
  <c r="T822" i="2"/>
  <c r="T821" i="2"/>
  <c r="T820" i="2"/>
  <c r="T819" i="2"/>
  <c r="T818" i="2"/>
  <c r="T817" i="2"/>
  <c r="T816" i="2"/>
  <c r="T815" i="2"/>
  <c r="T814" i="2"/>
  <c r="T813" i="2"/>
  <c r="T812" i="2"/>
  <c r="T811" i="2"/>
  <c r="T810" i="2"/>
  <c r="T809" i="2"/>
  <c r="T808" i="2"/>
  <c r="T807" i="2"/>
  <c r="T806" i="2"/>
  <c r="T805" i="2"/>
  <c r="T804" i="2"/>
  <c r="T803" i="2"/>
  <c r="T802" i="2"/>
  <c r="T801" i="2"/>
  <c r="T800" i="2"/>
  <c r="T799" i="2"/>
  <c r="T798" i="2"/>
  <c r="T797" i="2"/>
  <c r="T796" i="2"/>
  <c r="T795" i="2"/>
  <c r="T794" i="2"/>
  <c r="T793" i="2"/>
  <c r="T792" i="2"/>
  <c r="T791" i="2"/>
  <c r="T790" i="2"/>
  <c r="T789" i="2"/>
  <c r="T788" i="2"/>
  <c r="T787" i="2"/>
  <c r="T786" i="2"/>
  <c r="T785" i="2"/>
  <c r="T784" i="2"/>
  <c r="T783" i="2"/>
  <c r="T782" i="2"/>
  <c r="T781" i="2"/>
  <c r="T780" i="2"/>
  <c r="T779" i="2"/>
  <c r="T778" i="2"/>
  <c r="T777" i="2"/>
  <c r="T776" i="2"/>
  <c r="T775" i="2"/>
  <c r="T774" i="2"/>
  <c r="T773" i="2"/>
  <c r="T772" i="2"/>
  <c r="T771" i="2"/>
  <c r="T770" i="2"/>
  <c r="T769" i="2"/>
  <c r="T768" i="2"/>
  <c r="T767" i="2"/>
  <c r="T766" i="2"/>
  <c r="T765" i="2"/>
  <c r="T764" i="2"/>
  <c r="T763" i="2"/>
  <c r="T762" i="2"/>
  <c r="T761" i="2"/>
  <c r="T760" i="2"/>
  <c r="T759" i="2"/>
  <c r="T758" i="2"/>
  <c r="T757" i="2"/>
  <c r="T756" i="2"/>
  <c r="T755" i="2"/>
  <c r="T754" i="2"/>
  <c r="T753" i="2"/>
  <c r="T752" i="2"/>
  <c r="T751" i="2"/>
  <c r="T750" i="2"/>
  <c r="T749" i="2"/>
  <c r="T748" i="2"/>
  <c r="T747" i="2"/>
  <c r="T746" i="2"/>
  <c r="T745" i="2"/>
  <c r="T744" i="2"/>
  <c r="T743" i="2"/>
  <c r="T742" i="2"/>
  <c r="T741" i="2"/>
  <c r="T740" i="2"/>
  <c r="T739" i="2"/>
  <c r="T738" i="2"/>
  <c r="T737" i="2"/>
  <c r="T736" i="2"/>
  <c r="T735" i="2"/>
  <c r="T734" i="2"/>
  <c r="T733" i="2"/>
  <c r="T732" i="2"/>
  <c r="T731" i="2"/>
  <c r="T730" i="2"/>
  <c r="T729" i="2"/>
  <c r="T728" i="2"/>
  <c r="T727" i="2"/>
  <c r="T726" i="2"/>
  <c r="T725" i="2"/>
  <c r="T724" i="2"/>
  <c r="T723" i="2"/>
  <c r="T722" i="2"/>
  <c r="T721" i="2"/>
  <c r="T720" i="2"/>
  <c r="T719" i="2"/>
  <c r="T718" i="2"/>
  <c r="T717" i="2"/>
  <c r="T716" i="2"/>
  <c r="T715" i="2"/>
  <c r="T714" i="2"/>
  <c r="T713" i="2"/>
  <c r="T712" i="2"/>
  <c r="T711" i="2"/>
  <c r="T710" i="2"/>
  <c r="T709" i="2"/>
  <c r="T708" i="2"/>
  <c r="T707" i="2"/>
  <c r="T706" i="2"/>
  <c r="T705" i="2"/>
  <c r="T704" i="2"/>
  <c r="T703" i="2"/>
  <c r="T702" i="2"/>
  <c r="T701" i="2"/>
  <c r="T700" i="2"/>
  <c r="T699" i="2"/>
  <c r="T698" i="2"/>
  <c r="T697" i="2"/>
  <c r="T696" i="2"/>
  <c r="T695" i="2"/>
  <c r="T694" i="2"/>
  <c r="T693" i="2"/>
  <c r="T692" i="2"/>
  <c r="T691" i="2"/>
  <c r="T690" i="2"/>
  <c r="T689" i="2"/>
  <c r="T688" i="2"/>
  <c r="T687" i="2"/>
  <c r="T686" i="2"/>
  <c r="T685" i="2"/>
  <c r="T684" i="2"/>
  <c r="T683" i="2"/>
  <c r="T682" i="2"/>
  <c r="T681" i="2"/>
  <c r="T680" i="2"/>
  <c r="T679" i="2"/>
  <c r="T678" i="2"/>
  <c r="T677" i="2"/>
  <c r="T676" i="2"/>
  <c r="T675" i="2"/>
  <c r="T674" i="2"/>
  <c r="T673" i="2"/>
  <c r="T672" i="2"/>
  <c r="T671" i="2"/>
  <c r="T670" i="2"/>
  <c r="T669" i="2"/>
  <c r="T668" i="2"/>
  <c r="T667" i="2"/>
  <c r="T666" i="2"/>
  <c r="T665" i="2"/>
  <c r="T664" i="2"/>
  <c r="T663" i="2"/>
  <c r="T662" i="2"/>
  <c r="T661" i="2"/>
  <c r="T660" i="2"/>
  <c r="T659" i="2"/>
  <c r="T658" i="2"/>
  <c r="T657" i="2"/>
  <c r="T656" i="2"/>
  <c r="T655" i="2"/>
  <c r="T654" i="2"/>
  <c r="T653" i="2"/>
  <c r="T652" i="2"/>
  <c r="T651" i="2"/>
  <c r="T650" i="2"/>
  <c r="T649" i="2"/>
  <c r="T648" i="2"/>
  <c r="T647" i="2"/>
  <c r="T646" i="2"/>
  <c r="T645" i="2"/>
  <c r="T644" i="2"/>
  <c r="T643" i="2"/>
  <c r="T642" i="2"/>
  <c r="T641" i="2"/>
  <c r="T640" i="2"/>
  <c r="T639" i="2"/>
  <c r="T638" i="2"/>
  <c r="T637" i="2"/>
  <c r="T636" i="2"/>
  <c r="T635" i="2"/>
  <c r="T634" i="2"/>
  <c r="T633" i="2"/>
  <c r="T632" i="2"/>
  <c r="T631" i="2"/>
  <c r="T630" i="2"/>
  <c r="T629" i="2"/>
  <c r="T628" i="2"/>
  <c r="T627" i="2"/>
  <c r="T626" i="2"/>
  <c r="T625" i="2"/>
  <c r="T624" i="2"/>
  <c r="T623" i="2"/>
  <c r="T622" i="2"/>
  <c r="T621" i="2"/>
  <c r="T620" i="2"/>
  <c r="T619" i="2"/>
  <c r="T618" i="2"/>
  <c r="T617" i="2"/>
  <c r="T616" i="2"/>
  <c r="T615" i="2"/>
  <c r="T614" i="2"/>
  <c r="T613" i="2"/>
  <c r="T612" i="2"/>
  <c r="T611" i="2"/>
  <c r="T610" i="2"/>
  <c r="T609" i="2"/>
  <c r="T608" i="2"/>
  <c r="T607" i="2"/>
  <c r="T606" i="2"/>
  <c r="T605" i="2"/>
  <c r="T604" i="2"/>
  <c r="T603" i="2"/>
  <c r="T602" i="2"/>
  <c r="T601" i="2"/>
  <c r="T600" i="2"/>
  <c r="T599" i="2"/>
  <c r="T598" i="2"/>
  <c r="T597" i="2"/>
  <c r="T596" i="2"/>
  <c r="T595" i="2"/>
  <c r="T594" i="2"/>
  <c r="T593" i="2"/>
  <c r="T592" i="2"/>
  <c r="T591" i="2"/>
  <c r="T590" i="2"/>
  <c r="T589" i="2"/>
  <c r="T588" i="2"/>
  <c r="T587" i="2"/>
  <c r="T586" i="2"/>
  <c r="T585" i="2"/>
  <c r="T584" i="2"/>
  <c r="T583" i="2"/>
  <c r="T582" i="2"/>
  <c r="T581" i="2"/>
  <c r="T580" i="2"/>
  <c r="T579" i="2"/>
  <c r="T578" i="2"/>
  <c r="T577" i="2"/>
  <c r="T576" i="2"/>
  <c r="T575" i="2"/>
  <c r="T574" i="2"/>
  <c r="T573" i="2"/>
  <c r="T572" i="2"/>
  <c r="T571" i="2"/>
  <c r="T570" i="2"/>
  <c r="T569" i="2"/>
  <c r="T568" i="2"/>
  <c r="T567" i="2"/>
  <c r="T566" i="2"/>
  <c r="T565" i="2"/>
  <c r="T564" i="2"/>
  <c r="T563" i="2"/>
  <c r="T562" i="2"/>
  <c r="T561" i="2"/>
  <c r="T560" i="2"/>
  <c r="T559" i="2"/>
  <c r="T558" i="2"/>
  <c r="T557" i="2"/>
  <c r="T556" i="2"/>
  <c r="T555" i="2"/>
  <c r="T554" i="2"/>
  <c r="T553" i="2"/>
  <c r="T552" i="2"/>
  <c r="T551" i="2"/>
  <c r="T550" i="2"/>
  <c r="T549" i="2"/>
  <c r="T548" i="2"/>
  <c r="T547" i="2"/>
  <c r="T546" i="2"/>
  <c r="T545" i="2"/>
  <c r="T544" i="2"/>
  <c r="T543" i="2"/>
  <c r="T542" i="2"/>
  <c r="T541" i="2"/>
  <c r="T540" i="2"/>
  <c r="T539" i="2"/>
  <c r="T538" i="2"/>
  <c r="T537" i="2"/>
  <c r="T536" i="2"/>
  <c r="T535" i="2"/>
  <c r="T534" i="2"/>
  <c r="T533" i="2"/>
  <c r="T532" i="2"/>
  <c r="T531" i="2"/>
  <c r="T530" i="2"/>
  <c r="T529" i="2"/>
  <c r="T528" i="2"/>
  <c r="T527" i="2"/>
  <c r="T526" i="2"/>
  <c r="T525" i="2"/>
  <c r="T524" i="2"/>
  <c r="T523" i="2"/>
  <c r="T522" i="2"/>
  <c r="T521" i="2"/>
  <c r="T520" i="2"/>
  <c r="T519" i="2"/>
  <c r="T518" i="2"/>
  <c r="T517" i="2"/>
  <c r="T516" i="2"/>
  <c r="T515" i="2"/>
  <c r="T514" i="2"/>
  <c r="T513" i="2"/>
  <c r="T512" i="2"/>
  <c r="T511" i="2"/>
  <c r="T510" i="2"/>
  <c r="T509" i="2"/>
  <c r="T508" i="2"/>
  <c r="T507" i="2"/>
  <c r="T506" i="2"/>
  <c r="T505" i="2"/>
  <c r="T504" i="2"/>
  <c r="T503" i="2"/>
  <c r="T502" i="2"/>
  <c r="T501" i="2"/>
  <c r="T500" i="2"/>
  <c r="T499" i="2"/>
  <c r="T498" i="2"/>
  <c r="T497" i="2"/>
  <c r="T496" i="2"/>
  <c r="T495" i="2"/>
  <c r="T494" i="2"/>
  <c r="T493" i="2"/>
  <c r="T492" i="2"/>
  <c r="T491" i="2"/>
  <c r="T490" i="2"/>
  <c r="T489" i="2"/>
  <c r="T488" i="2"/>
  <c r="T487" i="2"/>
  <c r="T486" i="2"/>
  <c r="T485" i="2"/>
  <c r="T484" i="2"/>
  <c r="T483" i="2"/>
  <c r="T482" i="2"/>
  <c r="T481" i="2"/>
  <c r="T480" i="2"/>
  <c r="T479" i="2"/>
  <c r="T478" i="2"/>
  <c r="T477" i="2"/>
  <c r="T476" i="2"/>
  <c r="T475" i="2"/>
  <c r="T474" i="2"/>
  <c r="T473" i="2"/>
  <c r="T472" i="2"/>
  <c r="T471" i="2"/>
  <c r="T470" i="2"/>
  <c r="T469" i="2"/>
  <c r="T468" i="2"/>
  <c r="T467" i="2"/>
  <c r="T466" i="2"/>
  <c r="T465" i="2"/>
  <c r="T464" i="2"/>
  <c r="T463" i="2"/>
  <c r="T462" i="2"/>
  <c r="T461" i="2"/>
  <c r="T460" i="2"/>
  <c r="T459" i="2"/>
  <c r="T458" i="2"/>
  <c r="T457" i="2"/>
  <c r="T456" i="2"/>
  <c r="T455" i="2"/>
  <c r="T454" i="2"/>
  <c r="T453" i="2"/>
  <c r="T452" i="2"/>
  <c r="T451" i="2"/>
  <c r="T450" i="2"/>
  <c r="T449" i="2"/>
  <c r="T448" i="2"/>
  <c r="T447" i="2"/>
  <c r="T446" i="2"/>
  <c r="T445" i="2"/>
  <c r="T444" i="2"/>
  <c r="T443" i="2"/>
  <c r="T442" i="2"/>
  <c r="T441" i="2"/>
  <c r="T440" i="2"/>
  <c r="T439" i="2"/>
  <c r="T438" i="2"/>
  <c r="T437" i="2"/>
  <c r="T436" i="2"/>
  <c r="T435" i="2"/>
  <c r="T434" i="2"/>
  <c r="T433" i="2"/>
  <c r="T432" i="2"/>
  <c r="T431" i="2"/>
  <c r="T430" i="2"/>
  <c r="T429" i="2"/>
  <c r="T428" i="2"/>
  <c r="T427" i="2"/>
  <c r="T426" i="2"/>
  <c r="T425" i="2"/>
  <c r="T424" i="2"/>
  <c r="T423" i="2"/>
  <c r="T422" i="2"/>
  <c r="T421" i="2"/>
  <c r="T420" i="2"/>
  <c r="T419" i="2"/>
  <c r="T418" i="2"/>
  <c r="T417" i="2"/>
  <c r="T416" i="2"/>
  <c r="T415" i="2"/>
  <c r="T414" i="2"/>
  <c r="T413" i="2"/>
  <c r="T412" i="2"/>
  <c r="T411" i="2"/>
  <c r="T410" i="2"/>
  <c r="T409" i="2"/>
  <c r="T408" i="2"/>
  <c r="T407" i="2"/>
  <c r="T406" i="2"/>
  <c r="T405" i="2"/>
  <c r="T404" i="2"/>
  <c r="T403" i="2"/>
  <c r="T402" i="2"/>
  <c r="T401" i="2"/>
  <c r="T400" i="2"/>
  <c r="T399" i="2"/>
  <c r="T398" i="2"/>
  <c r="T397" i="2"/>
  <c r="T396" i="2"/>
  <c r="T395" i="2"/>
  <c r="T394" i="2"/>
  <c r="T393" i="2"/>
  <c r="T392" i="2"/>
  <c r="T391" i="2"/>
  <c r="T390" i="2"/>
  <c r="T389" i="2"/>
  <c r="T388" i="2"/>
  <c r="T387" i="2"/>
  <c r="T386" i="2"/>
  <c r="T385" i="2"/>
  <c r="T384" i="2"/>
  <c r="T383" i="2"/>
  <c r="T382" i="2"/>
  <c r="T381" i="2"/>
  <c r="T380" i="2"/>
  <c r="T379" i="2"/>
  <c r="T378" i="2"/>
  <c r="T377" i="2"/>
  <c r="T376" i="2"/>
  <c r="T375" i="2"/>
  <c r="T374" i="2"/>
  <c r="T373" i="2"/>
  <c r="T372" i="2"/>
  <c r="T371" i="2"/>
  <c r="T370" i="2"/>
  <c r="T369" i="2"/>
  <c r="T368" i="2"/>
  <c r="T367" i="2"/>
  <c r="T366" i="2"/>
  <c r="T365" i="2"/>
  <c r="T364" i="2"/>
  <c r="T363" i="2"/>
  <c r="T362" i="2"/>
  <c r="T361" i="2"/>
  <c r="T360" i="2"/>
  <c r="T359" i="2"/>
  <c r="T358" i="2"/>
  <c r="T357" i="2"/>
  <c r="T356" i="2"/>
  <c r="T355" i="2"/>
  <c r="T354" i="2"/>
  <c r="T353" i="2"/>
  <c r="T352" i="2"/>
  <c r="T351" i="2"/>
  <c r="T350" i="2"/>
  <c r="T349" i="2"/>
  <c r="T348" i="2"/>
  <c r="T347" i="2"/>
  <c r="T346" i="2"/>
  <c r="T345" i="2"/>
  <c r="T344" i="2"/>
  <c r="T343" i="2"/>
  <c r="T342" i="2"/>
  <c r="T341" i="2"/>
  <c r="T340" i="2"/>
  <c r="T339" i="2"/>
  <c r="T338" i="2"/>
  <c r="T337" i="2"/>
  <c r="T336" i="2"/>
  <c r="T335" i="2"/>
  <c r="T334" i="2"/>
  <c r="T333" i="2"/>
  <c r="T332" i="2"/>
  <c r="T331" i="2"/>
  <c r="T330" i="2"/>
  <c r="T329" i="2"/>
  <c r="T328" i="2"/>
  <c r="T327" i="2"/>
  <c r="T326" i="2"/>
  <c r="T325" i="2"/>
  <c r="T324" i="2"/>
  <c r="T323" i="2"/>
  <c r="T322" i="2"/>
  <c r="T321" i="2"/>
  <c r="T320" i="2"/>
  <c r="T319" i="2"/>
  <c r="T318" i="2"/>
  <c r="T317" i="2"/>
  <c r="T316" i="2"/>
  <c r="T315" i="2"/>
  <c r="T314" i="2"/>
  <c r="T313" i="2"/>
  <c r="T312" i="2"/>
  <c r="T311" i="2"/>
  <c r="T310" i="2"/>
  <c r="T309" i="2"/>
  <c r="T308" i="2"/>
  <c r="T307" i="2"/>
  <c r="T306" i="2"/>
  <c r="T305" i="2"/>
  <c r="T304" i="2"/>
  <c r="T303" i="2"/>
  <c r="T302" i="2"/>
  <c r="T301" i="2"/>
  <c r="T300" i="2"/>
  <c r="T299" i="2"/>
  <c r="T298" i="2"/>
  <c r="T297" i="2"/>
  <c r="T296" i="2"/>
  <c r="T295" i="2"/>
  <c r="T294" i="2"/>
  <c r="T293" i="2"/>
  <c r="T292" i="2"/>
  <c r="T291" i="2"/>
  <c r="T290" i="2"/>
  <c r="T289" i="2"/>
  <c r="T288" i="2"/>
  <c r="T287" i="2"/>
  <c r="T286" i="2"/>
  <c r="T285" i="2"/>
  <c r="T284" i="2"/>
  <c r="T283" i="2"/>
  <c r="T282" i="2"/>
  <c r="T281" i="2"/>
  <c r="T280" i="2"/>
  <c r="T279" i="2"/>
  <c r="T278" i="2"/>
  <c r="T277" i="2"/>
  <c r="T276" i="2"/>
  <c r="T275" i="2"/>
  <c r="T274" i="2"/>
  <c r="T273" i="2"/>
  <c r="T272" i="2"/>
  <c r="T271" i="2"/>
  <c r="T270" i="2"/>
  <c r="T269" i="2"/>
  <c r="T268" i="2"/>
  <c r="T267" i="2"/>
  <c r="T266" i="2"/>
  <c r="T265" i="2"/>
  <c r="T264" i="2"/>
  <c r="T263" i="2"/>
  <c r="T262" i="2"/>
  <c r="T261" i="2"/>
  <c r="T260" i="2"/>
  <c r="T259" i="2"/>
  <c r="T258" i="2"/>
  <c r="T257" i="2"/>
  <c r="T256" i="2"/>
  <c r="T255" i="2"/>
  <c r="T254" i="2"/>
  <c r="T253" i="2"/>
  <c r="T252" i="2"/>
  <c r="T251" i="2"/>
  <c r="T250" i="2"/>
  <c r="T249" i="2"/>
  <c r="T248" i="2"/>
  <c r="T247" i="2"/>
  <c r="T246" i="2"/>
  <c r="T245" i="2"/>
  <c r="T244" i="2"/>
  <c r="T243" i="2"/>
  <c r="T242" i="2"/>
  <c r="T241" i="2"/>
  <c r="T240" i="2"/>
  <c r="T239" i="2"/>
  <c r="T238" i="2"/>
  <c r="T237" i="2"/>
  <c r="T236" i="2"/>
  <c r="T235" i="2"/>
  <c r="T234" i="2"/>
  <c r="T233" i="2"/>
  <c r="T232" i="2"/>
  <c r="T231" i="2"/>
  <c r="T230" i="2"/>
  <c r="T229" i="2"/>
  <c r="T228" i="2"/>
  <c r="T227" i="2"/>
  <c r="T226" i="2"/>
  <c r="T225" i="2"/>
  <c r="T224" i="2"/>
  <c r="T223" i="2"/>
  <c r="T222" i="2"/>
  <c r="T221" i="2"/>
  <c r="T220" i="2"/>
  <c r="T219" i="2"/>
  <c r="T218" i="2"/>
  <c r="T217" i="2"/>
  <c r="T216" i="2"/>
  <c r="T215" i="2"/>
  <c r="T214" i="2"/>
  <c r="T213" i="2"/>
  <c r="T212" i="2"/>
  <c r="T211" i="2"/>
  <c r="T210" i="2"/>
  <c r="T209" i="2"/>
  <c r="T208" i="2"/>
  <c r="T207" i="2"/>
  <c r="T206" i="2"/>
  <c r="T205" i="2"/>
  <c r="T204" i="2"/>
  <c r="T203" i="2"/>
  <c r="T202" i="2"/>
  <c r="T201" i="2"/>
  <c r="T200" i="2"/>
  <c r="T199" i="2"/>
  <c r="T198" i="2"/>
  <c r="T197" i="2"/>
  <c r="T196" i="2"/>
  <c r="T195" i="2"/>
  <c r="T194" i="2"/>
  <c r="T193" i="2"/>
  <c r="T192" i="2"/>
  <c r="T191" i="2"/>
  <c r="T190" i="2"/>
  <c r="T189" i="2"/>
  <c r="T188" i="2"/>
  <c r="T187" i="2"/>
  <c r="T186" i="2"/>
  <c r="T185" i="2"/>
  <c r="T184" i="2"/>
  <c r="T183" i="2"/>
  <c r="T182" i="2"/>
  <c r="T181" i="2"/>
  <c r="T180" i="2"/>
  <c r="T179" i="2"/>
  <c r="T178" i="2"/>
  <c r="T177" i="2"/>
  <c r="T176" i="2"/>
  <c r="T175" i="2"/>
  <c r="T174" i="2"/>
  <c r="T173" i="2"/>
  <c r="T172" i="2"/>
  <c r="T171" i="2"/>
  <c r="T170" i="2"/>
  <c r="T169" i="2"/>
  <c r="T168" i="2"/>
  <c r="T167" i="2"/>
  <c r="T166" i="2"/>
  <c r="T165" i="2"/>
  <c r="T164" i="2"/>
  <c r="T163" i="2"/>
  <c r="T162" i="2"/>
  <c r="T161" i="2"/>
  <c r="T160" i="2"/>
  <c r="T159" i="2"/>
  <c r="T158" i="2"/>
  <c r="T157" i="2"/>
  <c r="T156" i="2"/>
  <c r="T155" i="2"/>
  <c r="T154" i="2"/>
  <c r="T153" i="2"/>
  <c r="T152" i="2"/>
  <c r="T151" i="2"/>
  <c r="T150" i="2"/>
  <c r="T149" i="2"/>
  <c r="T148" i="2"/>
  <c r="T147" i="2"/>
  <c r="T146" i="2"/>
  <c r="T145" i="2"/>
  <c r="T144" i="2"/>
  <c r="T143" i="2"/>
  <c r="T142" i="2"/>
  <c r="T141" i="2"/>
  <c r="T140" i="2"/>
  <c r="T139" i="2"/>
  <c r="T138" i="2"/>
  <c r="T137" i="2"/>
  <c r="T136" i="2"/>
  <c r="T135" i="2"/>
  <c r="T134" i="2"/>
  <c r="T133" i="2"/>
  <c r="T132" i="2"/>
  <c r="T131" i="2"/>
  <c r="T130" i="2"/>
  <c r="T129" i="2"/>
  <c r="T128" i="2"/>
  <c r="T127" i="2"/>
  <c r="T126" i="2"/>
  <c r="T125" i="2"/>
  <c r="T124" i="2"/>
  <c r="T123" i="2"/>
  <c r="T122" i="2"/>
  <c r="T121" i="2"/>
  <c r="T120" i="2"/>
  <c r="T119" i="2"/>
  <c r="T118" i="2"/>
  <c r="T117" i="2"/>
  <c r="T116" i="2"/>
  <c r="T115" i="2"/>
  <c r="T114" i="2"/>
  <c r="T113" i="2"/>
  <c r="T112" i="2"/>
  <c r="T111" i="2"/>
  <c r="T110" i="2"/>
  <c r="T109" i="2"/>
  <c r="T108" i="2"/>
  <c r="T107" i="2"/>
  <c r="T106" i="2"/>
  <c r="T105" i="2"/>
  <c r="T104" i="2"/>
  <c r="T103" i="2"/>
  <c r="T102" i="2"/>
  <c r="T101" i="2"/>
  <c r="T100" i="2"/>
  <c r="T99" i="2"/>
  <c r="T98" i="2"/>
  <c r="T97" i="2"/>
  <c r="T96" i="2"/>
  <c r="T95" i="2"/>
  <c r="T94" i="2"/>
  <c r="T93" i="2"/>
  <c r="T92" i="2"/>
  <c r="T91" i="2"/>
  <c r="T90" i="2"/>
  <c r="T89" i="2"/>
  <c r="T88" i="2"/>
  <c r="T87" i="2"/>
  <c r="T86" i="2"/>
  <c r="T85" i="2"/>
  <c r="T84" i="2"/>
  <c r="T83" i="2"/>
  <c r="T82" i="2"/>
  <c r="T81" i="2"/>
  <c r="T80" i="2"/>
  <c r="T79" i="2"/>
  <c r="T78" i="2"/>
  <c r="T77" i="2"/>
  <c r="T76" i="2"/>
  <c r="T75" i="2"/>
  <c r="T74" i="2"/>
  <c r="T73" i="2"/>
  <c r="T72" i="2"/>
  <c r="T71" i="2"/>
  <c r="T70" i="2"/>
  <c r="T69" i="2"/>
  <c r="T68" i="2"/>
  <c r="T67" i="2"/>
  <c r="T66" i="2"/>
  <c r="T65" i="2"/>
  <c r="T64" i="2"/>
  <c r="T63" i="2"/>
  <c r="T62" i="2"/>
  <c r="T61" i="2"/>
  <c r="T60" i="2"/>
  <c r="T59" i="2"/>
  <c r="T58" i="2"/>
  <c r="T57" i="2"/>
  <c r="T56" i="2"/>
  <c r="T55" i="2"/>
  <c r="T54" i="2"/>
  <c r="T53" i="2"/>
  <c r="T52" i="2"/>
  <c r="T51" i="2"/>
  <c r="T50" i="2"/>
  <c r="T49" i="2"/>
  <c r="T48" i="2"/>
  <c r="T47" i="2"/>
  <c r="T46" i="2"/>
  <c r="T45" i="2"/>
  <c r="T44" i="2"/>
  <c r="T43" i="2"/>
  <c r="T42" i="2"/>
  <c r="T41" i="2"/>
  <c r="T40" i="2"/>
  <c r="T39" i="2"/>
  <c r="T38" i="2"/>
  <c r="T37" i="2"/>
  <c r="T36" i="2"/>
  <c r="T35" i="2"/>
  <c r="T34" i="2"/>
  <c r="T33" i="2"/>
  <c r="T32" i="2"/>
  <c r="T31" i="2"/>
  <c r="T30" i="2"/>
  <c r="T29" i="2"/>
  <c r="T28" i="2"/>
  <c r="T27" i="2"/>
  <c r="T26" i="2"/>
  <c r="T25" i="2"/>
  <c r="T24" i="2"/>
  <c r="T23" i="2"/>
  <c r="T22" i="2"/>
  <c r="T21" i="2"/>
  <c r="T20" i="2"/>
  <c r="T19" i="2"/>
  <c r="T18" i="2"/>
  <c r="T17" i="2"/>
  <c r="T16" i="2"/>
  <c r="T15" i="2"/>
  <c r="T14" i="2"/>
  <c r="T13" i="2"/>
  <c r="T12" i="2"/>
  <c r="T11" i="2"/>
  <c r="P3510" i="2"/>
  <c r="P3509" i="2"/>
  <c r="P3508" i="2"/>
  <c r="P3507" i="2"/>
  <c r="P3506" i="2"/>
  <c r="P3505" i="2"/>
  <c r="P3504" i="2"/>
  <c r="P3503" i="2"/>
  <c r="P3502" i="2"/>
  <c r="P3501" i="2"/>
  <c r="P3500" i="2"/>
  <c r="P3499" i="2"/>
  <c r="P3498" i="2"/>
  <c r="P3497" i="2"/>
  <c r="P3496" i="2"/>
  <c r="P3495" i="2"/>
  <c r="P3494" i="2"/>
  <c r="P3493" i="2"/>
  <c r="P3492" i="2"/>
  <c r="P3491" i="2"/>
  <c r="P3490" i="2"/>
  <c r="P3489" i="2"/>
  <c r="P3488" i="2"/>
  <c r="P3487" i="2"/>
  <c r="P3486" i="2"/>
  <c r="P3485" i="2"/>
  <c r="P3484" i="2"/>
  <c r="P3483" i="2"/>
  <c r="P3482" i="2"/>
  <c r="P3481" i="2"/>
  <c r="P3480" i="2"/>
  <c r="P3479" i="2"/>
  <c r="P3478" i="2"/>
  <c r="P3477" i="2"/>
  <c r="P3476" i="2"/>
  <c r="P3475" i="2"/>
  <c r="P3474" i="2"/>
  <c r="P3473" i="2"/>
  <c r="P3472" i="2"/>
  <c r="P3471" i="2"/>
  <c r="P3470" i="2"/>
  <c r="P3469" i="2"/>
  <c r="P3468" i="2"/>
  <c r="P3467" i="2"/>
  <c r="P3466" i="2"/>
  <c r="P3465" i="2"/>
  <c r="P3464" i="2"/>
  <c r="P3463" i="2"/>
  <c r="P3462" i="2"/>
  <c r="P3461" i="2"/>
  <c r="P3460" i="2"/>
  <c r="P3459" i="2"/>
  <c r="P3458" i="2"/>
  <c r="P3457" i="2"/>
  <c r="P3456" i="2"/>
  <c r="P3455" i="2"/>
  <c r="P3454" i="2"/>
  <c r="P3453" i="2"/>
  <c r="P3452" i="2"/>
  <c r="P3451" i="2"/>
  <c r="P3450" i="2"/>
  <c r="P3449" i="2"/>
  <c r="P3448" i="2"/>
  <c r="P3447" i="2"/>
  <c r="P3446" i="2"/>
  <c r="P3445" i="2"/>
  <c r="P3444" i="2"/>
  <c r="P3443" i="2"/>
  <c r="P3442" i="2"/>
  <c r="P3441" i="2"/>
  <c r="P3440" i="2"/>
  <c r="P3439" i="2"/>
  <c r="P3438" i="2"/>
  <c r="P3437" i="2"/>
  <c r="P3436" i="2"/>
  <c r="P3435" i="2"/>
  <c r="P3434" i="2"/>
  <c r="P3433" i="2"/>
  <c r="P3432" i="2"/>
  <c r="P3431" i="2"/>
  <c r="P3430" i="2"/>
  <c r="P3429" i="2"/>
  <c r="P3428" i="2"/>
  <c r="P3427" i="2"/>
  <c r="P3426" i="2"/>
  <c r="P3425" i="2"/>
  <c r="P3424" i="2"/>
  <c r="P3423" i="2"/>
  <c r="P3422" i="2"/>
  <c r="P3421" i="2"/>
  <c r="P3420" i="2"/>
  <c r="P3419" i="2"/>
  <c r="P3418" i="2"/>
  <c r="P3417" i="2"/>
  <c r="P3416" i="2"/>
  <c r="P3415" i="2"/>
  <c r="P3414" i="2"/>
  <c r="P3413" i="2"/>
  <c r="P3412" i="2"/>
  <c r="P3411" i="2"/>
  <c r="P3410" i="2"/>
  <c r="P3409" i="2"/>
  <c r="P3408" i="2"/>
  <c r="P3407" i="2"/>
  <c r="P3406" i="2"/>
  <c r="P3405" i="2"/>
  <c r="P3404" i="2"/>
  <c r="P3403" i="2"/>
  <c r="P3402" i="2"/>
  <c r="P3401" i="2"/>
  <c r="P3400" i="2"/>
  <c r="P3399" i="2"/>
  <c r="P3398" i="2"/>
  <c r="P3397" i="2"/>
  <c r="P3396" i="2"/>
  <c r="P3395" i="2"/>
  <c r="P3394" i="2"/>
  <c r="P3393" i="2"/>
  <c r="P3392" i="2"/>
  <c r="P3391" i="2"/>
  <c r="P3390" i="2"/>
  <c r="P3389" i="2"/>
  <c r="P3388" i="2"/>
  <c r="P3387" i="2"/>
  <c r="P3386" i="2"/>
  <c r="P3385" i="2"/>
  <c r="P3384" i="2"/>
  <c r="P3383" i="2"/>
  <c r="P3382" i="2"/>
  <c r="P3381" i="2"/>
  <c r="P3380" i="2"/>
  <c r="P3379" i="2"/>
  <c r="P3378" i="2"/>
  <c r="P3377" i="2"/>
  <c r="P3376" i="2"/>
  <c r="P3375" i="2"/>
  <c r="P3374" i="2"/>
  <c r="P3373" i="2"/>
  <c r="P3372" i="2"/>
  <c r="P3371" i="2"/>
  <c r="P3370" i="2"/>
  <c r="P3369" i="2"/>
  <c r="P3368" i="2"/>
  <c r="P3367" i="2"/>
  <c r="P3366" i="2"/>
  <c r="P3365" i="2"/>
  <c r="P3364" i="2"/>
  <c r="P3363" i="2"/>
  <c r="P3362" i="2"/>
  <c r="P3361" i="2"/>
  <c r="P3360" i="2"/>
  <c r="P3359" i="2"/>
  <c r="P3358" i="2"/>
  <c r="P3357" i="2"/>
  <c r="P3356" i="2"/>
  <c r="P3355" i="2"/>
  <c r="P3354" i="2"/>
  <c r="P3353" i="2"/>
  <c r="P3352" i="2"/>
  <c r="P3351" i="2"/>
  <c r="P3350" i="2"/>
  <c r="P3349" i="2"/>
  <c r="P3348" i="2"/>
  <c r="P3347" i="2"/>
  <c r="P3346" i="2"/>
  <c r="P3345" i="2"/>
  <c r="P3344" i="2"/>
  <c r="P3343" i="2"/>
  <c r="P3342" i="2"/>
  <c r="P3341" i="2"/>
  <c r="P3340" i="2"/>
  <c r="P3339" i="2"/>
  <c r="P3338" i="2"/>
  <c r="P3337" i="2"/>
  <c r="P3336" i="2"/>
  <c r="P3335" i="2"/>
  <c r="P3334" i="2"/>
  <c r="P3333" i="2"/>
  <c r="P3332" i="2"/>
  <c r="P3331" i="2"/>
  <c r="P3330" i="2"/>
  <c r="P3329" i="2"/>
  <c r="P3328" i="2"/>
  <c r="P3327" i="2"/>
  <c r="P3326" i="2"/>
  <c r="P3325" i="2"/>
  <c r="P3324" i="2"/>
  <c r="P3323" i="2"/>
  <c r="P3322" i="2"/>
  <c r="P3321" i="2"/>
  <c r="P3320" i="2"/>
  <c r="P3319" i="2"/>
  <c r="P3318" i="2"/>
  <c r="P3317" i="2"/>
  <c r="P3316" i="2"/>
  <c r="P3315" i="2"/>
  <c r="P3314" i="2"/>
  <c r="P3313" i="2"/>
  <c r="P3312" i="2"/>
  <c r="P3311" i="2"/>
  <c r="P3310" i="2"/>
  <c r="P3309" i="2"/>
  <c r="P3308" i="2"/>
  <c r="P3307" i="2"/>
  <c r="P3306" i="2"/>
  <c r="P3305" i="2"/>
  <c r="P3304" i="2"/>
  <c r="P3303" i="2"/>
  <c r="P3302" i="2"/>
  <c r="P3301" i="2"/>
  <c r="P3300" i="2"/>
  <c r="P3299" i="2"/>
  <c r="P3298" i="2"/>
  <c r="P3297" i="2"/>
  <c r="P3296" i="2"/>
  <c r="P3295" i="2"/>
  <c r="P3294" i="2"/>
  <c r="P3293" i="2"/>
  <c r="P3292" i="2"/>
  <c r="P3291" i="2"/>
  <c r="P3290" i="2"/>
  <c r="P3289" i="2"/>
  <c r="P3288" i="2"/>
  <c r="P3287" i="2"/>
  <c r="P3286" i="2"/>
  <c r="P3285" i="2"/>
  <c r="P3284" i="2"/>
  <c r="P3283" i="2"/>
  <c r="P3282" i="2"/>
  <c r="P3281" i="2"/>
  <c r="P3280" i="2"/>
  <c r="P3279" i="2"/>
  <c r="P3278" i="2"/>
  <c r="P3277" i="2"/>
  <c r="P3276" i="2"/>
  <c r="P3275" i="2"/>
  <c r="P3274" i="2"/>
  <c r="P3273" i="2"/>
  <c r="P3272" i="2"/>
  <c r="P3271" i="2"/>
  <c r="P3270" i="2"/>
  <c r="P3269" i="2"/>
  <c r="P3268" i="2"/>
  <c r="P3267" i="2"/>
  <c r="P3266" i="2"/>
  <c r="P3265" i="2"/>
  <c r="P3264" i="2"/>
  <c r="P3263" i="2"/>
  <c r="P3262" i="2"/>
  <c r="P3261" i="2"/>
  <c r="P3260" i="2"/>
  <c r="P3259" i="2"/>
  <c r="P3258" i="2"/>
  <c r="P3257" i="2"/>
  <c r="P3256" i="2"/>
  <c r="P3255" i="2"/>
  <c r="P3254" i="2"/>
  <c r="P3253" i="2"/>
  <c r="P3252" i="2"/>
  <c r="P3251" i="2"/>
  <c r="P3250" i="2"/>
  <c r="P3249" i="2"/>
  <c r="P3248" i="2"/>
  <c r="P3247" i="2"/>
  <c r="P3246" i="2"/>
  <c r="P3245" i="2"/>
  <c r="P3244" i="2"/>
  <c r="P3243" i="2"/>
  <c r="P3242" i="2"/>
  <c r="P3241" i="2"/>
  <c r="P3240" i="2"/>
  <c r="P3239" i="2"/>
  <c r="P3238" i="2"/>
  <c r="P3237" i="2"/>
  <c r="P3236" i="2"/>
  <c r="P3235" i="2"/>
  <c r="P3234" i="2"/>
  <c r="P3233" i="2"/>
  <c r="P3232" i="2"/>
  <c r="P3231" i="2"/>
  <c r="P3230" i="2"/>
  <c r="P3229" i="2"/>
  <c r="P3228" i="2"/>
  <c r="P3227" i="2"/>
  <c r="P3226" i="2"/>
  <c r="P3225" i="2"/>
  <c r="P3224" i="2"/>
  <c r="P3223" i="2"/>
  <c r="P3222" i="2"/>
  <c r="P3221" i="2"/>
  <c r="P3220" i="2"/>
  <c r="P3219" i="2"/>
  <c r="P3218" i="2"/>
  <c r="P3217" i="2"/>
  <c r="P3216" i="2"/>
  <c r="P3215" i="2"/>
  <c r="P3214" i="2"/>
  <c r="P3213" i="2"/>
  <c r="P3212" i="2"/>
  <c r="P3211" i="2"/>
  <c r="P3210" i="2"/>
  <c r="P3209" i="2"/>
  <c r="P3208" i="2"/>
  <c r="P3207" i="2"/>
  <c r="P3206" i="2"/>
  <c r="P3205" i="2"/>
  <c r="P3204" i="2"/>
  <c r="P3203" i="2"/>
  <c r="P3202" i="2"/>
  <c r="P3201" i="2"/>
  <c r="P3200" i="2"/>
  <c r="P3199" i="2"/>
  <c r="P3198" i="2"/>
  <c r="P3197" i="2"/>
  <c r="P3196" i="2"/>
  <c r="P3195" i="2"/>
  <c r="P3194" i="2"/>
  <c r="P3193" i="2"/>
  <c r="P3192" i="2"/>
  <c r="P3191" i="2"/>
  <c r="P3190" i="2"/>
  <c r="P3189" i="2"/>
  <c r="P3188" i="2"/>
  <c r="P3187" i="2"/>
  <c r="P3186" i="2"/>
  <c r="P3185" i="2"/>
  <c r="P3184" i="2"/>
  <c r="P3183" i="2"/>
  <c r="P3182" i="2"/>
  <c r="P3181" i="2"/>
  <c r="P3180" i="2"/>
  <c r="P3179" i="2"/>
  <c r="P3178" i="2"/>
  <c r="P3177" i="2"/>
  <c r="P3176" i="2"/>
  <c r="P3175" i="2"/>
  <c r="P3174" i="2"/>
  <c r="P3173" i="2"/>
  <c r="P3172" i="2"/>
  <c r="P3171" i="2"/>
  <c r="P3170" i="2"/>
  <c r="P3169" i="2"/>
  <c r="P3168" i="2"/>
  <c r="P3167" i="2"/>
  <c r="P3166" i="2"/>
  <c r="P3165" i="2"/>
  <c r="P3164" i="2"/>
  <c r="P3163" i="2"/>
  <c r="P3162" i="2"/>
  <c r="P3161" i="2"/>
  <c r="P3160" i="2"/>
  <c r="P3159" i="2"/>
  <c r="P3158" i="2"/>
  <c r="P3157" i="2"/>
  <c r="P3156" i="2"/>
  <c r="P3155" i="2"/>
  <c r="P3154" i="2"/>
  <c r="P3153" i="2"/>
  <c r="P3152" i="2"/>
  <c r="P3151" i="2"/>
  <c r="P3150" i="2"/>
  <c r="P3149" i="2"/>
  <c r="P3148" i="2"/>
  <c r="P3147" i="2"/>
  <c r="P3146" i="2"/>
  <c r="P3145" i="2"/>
  <c r="P3144" i="2"/>
  <c r="P3143" i="2"/>
  <c r="P3142" i="2"/>
  <c r="P3141" i="2"/>
  <c r="P3140" i="2"/>
  <c r="P3139" i="2"/>
  <c r="P3138" i="2"/>
  <c r="P3137" i="2"/>
  <c r="P3136" i="2"/>
  <c r="P3135" i="2"/>
  <c r="P3134" i="2"/>
  <c r="P3133" i="2"/>
  <c r="P3132" i="2"/>
  <c r="P3131" i="2"/>
  <c r="P3130" i="2"/>
  <c r="P3129" i="2"/>
  <c r="P3128" i="2"/>
  <c r="P3127" i="2"/>
  <c r="P3126" i="2"/>
  <c r="P3125" i="2"/>
  <c r="P3124" i="2"/>
  <c r="P3123" i="2"/>
  <c r="P3122" i="2"/>
  <c r="P3121" i="2"/>
  <c r="P3120" i="2"/>
  <c r="P3119" i="2"/>
  <c r="P3118" i="2"/>
  <c r="P3117" i="2"/>
  <c r="P3116" i="2"/>
  <c r="P3115" i="2"/>
  <c r="P3114" i="2"/>
  <c r="P3113" i="2"/>
  <c r="P3112" i="2"/>
  <c r="P3111" i="2"/>
  <c r="P3110" i="2"/>
  <c r="P3109" i="2"/>
  <c r="P3108" i="2"/>
  <c r="P3107" i="2"/>
  <c r="P3106" i="2"/>
  <c r="P3105" i="2"/>
  <c r="P3104" i="2"/>
  <c r="P3103" i="2"/>
  <c r="P3102" i="2"/>
  <c r="P3101" i="2"/>
  <c r="P3100" i="2"/>
  <c r="P3099" i="2"/>
  <c r="P3098" i="2"/>
  <c r="P3097" i="2"/>
  <c r="P3096" i="2"/>
  <c r="P3095" i="2"/>
  <c r="P3094" i="2"/>
  <c r="P3093" i="2"/>
  <c r="P3092" i="2"/>
  <c r="P3091" i="2"/>
  <c r="P3090" i="2"/>
  <c r="P3089" i="2"/>
  <c r="P3088" i="2"/>
  <c r="P3087" i="2"/>
  <c r="P3086" i="2"/>
  <c r="P3085" i="2"/>
  <c r="P3084" i="2"/>
  <c r="P3083" i="2"/>
  <c r="P3082" i="2"/>
  <c r="P3081" i="2"/>
  <c r="P3080" i="2"/>
  <c r="P3079" i="2"/>
  <c r="P3078" i="2"/>
  <c r="P3077" i="2"/>
  <c r="P3076" i="2"/>
  <c r="P3075" i="2"/>
  <c r="P3074" i="2"/>
  <c r="P3073" i="2"/>
  <c r="P3072" i="2"/>
  <c r="P3071" i="2"/>
  <c r="P3070" i="2"/>
  <c r="P3069" i="2"/>
  <c r="P3068" i="2"/>
  <c r="P3067" i="2"/>
  <c r="P3066" i="2"/>
  <c r="P3065" i="2"/>
  <c r="P3064" i="2"/>
  <c r="P3063" i="2"/>
  <c r="P3062" i="2"/>
  <c r="P3061" i="2"/>
  <c r="P3060" i="2"/>
  <c r="P3059" i="2"/>
  <c r="P3058" i="2"/>
  <c r="P3057" i="2"/>
  <c r="P3056" i="2"/>
  <c r="P3055" i="2"/>
  <c r="P3054" i="2"/>
  <c r="P3053" i="2"/>
  <c r="P3052" i="2"/>
  <c r="P3051" i="2"/>
  <c r="P3050" i="2"/>
  <c r="P3049" i="2"/>
  <c r="P3048" i="2"/>
  <c r="P3047" i="2"/>
  <c r="P3046" i="2"/>
  <c r="P3045" i="2"/>
  <c r="P3044" i="2"/>
  <c r="P3043" i="2"/>
  <c r="P3042" i="2"/>
  <c r="P3041" i="2"/>
  <c r="P3040" i="2"/>
  <c r="P3039" i="2"/>
  <c r="P3038" i="2"/>
  <c r="P3037" i="2"/>
  <c r="P3036" i="2"/>
  <c r="P3035" i="2"/>
  <c r="P3034" i="2"/>
  <c r="P3033" i="2"/>
  <c r="P3032" i="2"/>
  <c r="P3031" i="2"/>
  <c r="P3030" i="2"/>
  <c r="P3029" i="2"/>
  <c r="P3028" i="2"/>
  <c r="P3027" i="2"/>
  <c r="P3026" i="2"/>
  <c r="P3025" i="2"/>
  <c r="P3024" i="2"/>
  <c r="P3023" i="2"/>
  <c r="P3022" i="2"/>
  <c r="P3021" i="2"/>
  <c r="P3020" i="2"/>
  <c r="P3019" i="2"/>
  <c r="P3018" i="2"/>
  <c r="P3017" i="2"/>
  <c r="P3016" i="2"/>
  <c r="P3015" i="2"/>
  <c r="P3014" i="2"/>
  <c r="P3013" i="2"/>
  <c r="P3012" i="2"/>
  <c r="P3011" i="2"/>
  <c r="P3010" i="2"/>
  <c r="P3009" i="2"/>
  <c r="P3008" i="2"/>
  <c r="P3007" i="2"/>
  <c r="P3006" i="2"/>
  <c r="P3005" i="2"/>
  <c r="P3004" i="2"/>
  <c r="P3003" i="2"/>
  <c r="P3002" i="2"/>
  <c r="P3001" i="2"/>
  <c r="P3000" i="2"/>
  <c r="P2999" i="2"/>
  <c r="P2998" i="2"/>
  <c r="P2997" i="2"/>
  <c r="P2996" i="2"/>
  <c r="P2995" i="2"/>
  <c r="P2994" i="2"/>
  <c r="P2993" i="2"/>
  <c r="P2992" i="2"/>
  <c r="P2991" i="2"/>
  <c r="P2990" i="2"/>
  <c r="P2989" i="2"/>
  <c r="P2988" i="2"/>
  <c r="P2987" i="2"/>
  <c r="P2986" i="2"/>
  <c r="P2985" i="2"/>
  <c r="P2984" i="2"/>
  <c r="P2983" i="2"/>
  <c r="P2982" i="2"/>
  <c r="P2981" i="2"/>
  <c r="P2980" i="2"/>
  <c r="P2979" i="2"/>
  <c r="P2978" i="2"/>
  <c r="P2977" i="2"/>
  <c r="P2976" i="2"/>
  <c r="P2975" i="2"/>
  <c r="P2974" i="2"/>
  <c r="P2973" i="2"/>
  <c r="P2972" i="2"/>
  <c r="P2971" i="2"/>
  <c r="P2970" i="2"/>
  <c r="P2969" i="2"/>
  <c r="P2968" i="2"/>
  <c r="P2967" i="2"/>
  <c r="P2966" i="2"/>
  <c r="P2965" i="2"/>
  <c r="P2964" i="2"/>
  <c r="P2963" i="2"/>
  <c r="P2962" i="2"/>
  <c r="P2961" i="2"/>
  <c r="P2960" i="2"/>
  <c r="P2959" i="2"/>
  <c r="P2958" i="2"/>
  <c r="P2957" i="2"/>
  <c r="P2956" i="2"/>
  <c r="P2955" i="2"/>
  <c r="P2954" i="2"/>
  <c r="P2953" i="2"/>
  <c r="P2952" i="2"/>
  <c r="P2951" i="2"/>
  <c r="P2950" i="2"/>
  <c r="P2949" i="2"/>
  <c r="P2948" i="2"/>
  <c r="P2947" i="2"/>
  <c r="P2946" i="2"/>
  <c r="P2945" i="2"/>
  <c r="P2944" i="2"/>
  <c r="P2943" i="2"/>
  <c r="P2942" i="2"/>
  <c r="P2941" i="2"/>
  <c r="P2940" i="2"/>
  <c r="P2939" i="2"/>
  <c r="P2938" i="2"/>
  <c r="P2937" i="2"/>
  <c r="P2936" i="2"/>
  <c r="P2935" i="2"/>
  <c r="P2934" i="2"/>
  <c r="P2933" i="2"/>
  <c r="P2932" i="2"/>
  <c r="P2931" i="2"/>
  <c r="P2930" i="2"/>
  <c r="P2929" i="2"/>
  <c r="P2928" i="2"/>
  <c r="P2927" i="2"/>
  <c r="P2926" i="2"/>
  <c r="P2925" i="2"/>
  <c r="P2924" i="2"/>
  <c r="P2923" i="2"/>
  <c r="P2922" i="2"/>
  <c r="P2921" i="2"/>
  <c r="P2920" i="2"/>
  <c r="P2919" i="2"/>
  <c r="P2918" i="2"/>
  <c r="P2917" i="2"/>
  <c r="P2916" i="2"/>
  <c r="P2915" i="2"/>
  <c r="P2914" i="2"/>
  <c r="P2913" i="2"/>
  <c r="P2912" i="2"/>
  <c r="P2911" i="2"/>
  <c r="P2910" i="2"/>
  <c r="P2909" i="2"/>
  <c r="P2908" i="2"/>
  <c r="P2907" i="2"/>
  <c r="P2906" i="2"/>
  <c r="P2905" i="2"/>
  <c r="P2904" i="2"/>
  <c r="P2903" i="2"/>
  <c r="P2902" i="2"/>
  <c r="P2901" i="2"/>
  <c r="P2900" i="2"/>
  <c r="P2899" i="2"/>
  <c r="P2898" i="2"/>
  <c r="P2897" i="2"/>
  <c r="P2896" i="2"/>
  <c r="P2895" i="2"/>
  <c r="P2894" i="2"/>
  <c r="P2893" i="2"/>
  <c r="P2892" i="2"/>
  <c r="P2891" i="2"/>
  <c r="P2890" i="2"/>
  <c r="P2889" i="2"/>
  <c r="P2888" i="2"/>
  <c r="P2887" i="2"/>
  <c r="P2886" i="2"/>
  <c r="P2885" i="2"/>
  <c r="P2884" i="2"/>
  <c r="P2883" i="2"/>
  <c r="P2882" i="2"/>
  <c r="P2881" i="2"/>
  <c r="P2880" i="2"/>
  <c r="P2879" i="2"/>
  <c r="P2878" i="2"/>
  <c r="P2877" i="2"/>
  <c r="P2876" i="2"/>
  <c r="P2875" i="2"/>
  <c r="P2874" i="2"/>
  <c r="P2873" i="2"/>
  <c r="P2872" i="2"/>
  <c r="P2871" i="2"/>
  <c r="P2870" i="2"/>
  <c r="P2869" i="2"/>
  <c r="P2868" i="2"/>
  <c r="P2867" i="2"/>
  <c r="P2866" i="2"/>
  <c r="P2865" i="2"/>
  <c r="P2864" i="2"/>
  <c r="P2863" i="2"/>
  <c r="P2862" i="2"/>
  <c r="P2861" i="2"/>
  <c r="P2860" i="2"/>
  <c r="P2859" i="2"/>
  <c r="P2858" i="2"/>
  <c r="P2857" i="2"/>
  <c r="P2856" i="2"/>
  <c r="P2855" i="2"/>
  <c r="P2854" i="2"/>
  <c r="P2853" i="2"/>
  <c r="P2852" i="2"/>
  <c r="P2851" i="2"/>
  <c r="P2850" i="2"/>
  <c r="P2849" i="2"/>
  <c r="P2848" i="2"/>
  <c r="P2847" i="2"/>
  <c r="P2846" i="2"/>
  <c r="P2845" i="2"/>
  <c r="P2844" i="2"/>
  <c r="P2843" i="2"/>
  <c r="P2842" i="2"/>
  <c r="P2841" i="2"/>
  <c r="P2840" i="2"/>
  <c r="P2839" i="2"/>
  <c r="P2838" i="2"/>
  <c r="P2837" i="2"/>
  <c r="P2836" i="2"/>
  <c r="P2835" i="2"/>
  <c r="P2834" i="2"/>
  <c r="P2833" i="2"/>
  <c r="P2832" i="2"/>
  <c r="P2831" i="2"/>
  <c r="P2830" i="2"/>
  <c r="P2829" i="2"/>
  <c r="P2828" i="2"/>
  <c r="P2827" i="2"/>
  <c r="P2826" i="2"/>
  <c r="P2825" i="2"/>
  <c r="P2824" i="2"/>
  <c r="P2823" i="2"/>
  <c r="P2822" i="2"/>
  <c r="P2821" i="2"/>
  <c r="P2820" i="2"/>
  <c r="P2819" i="2"/>
  <c r="P2818" i="2"/>
  <c r="P2817" i="2"/>
  <c r="P2816" i="2"/>
  <c r="P2815" i="2"/>
  <c r="P2814" i="2"/>
  <c r="P2813" i="2"/>
  <c r="P2812" i="2"/>
  <c r="P2811" i="2"/>
  <c r="P2810" i="2"/>
  <c r="P2809" i="2"/>
  <c r="P2808" i="2"/>
  <c r="P2807" i="2"/>
  <c r="P2806" i="2"/>
  <c r="P2805" i="2"/>
  <c r="P2804" i="2"/>
  <c r="P2803" i="2"/>
  <c r="P2802" i="2"/>
  <c r="P2801" i="2"/>
  <c r="P2800" i="2"/>
  <c r="P2799" i="2"/>
  <c r="P2798" i="2"/>
  <c r="P2797" i="2"/>
  <c r="P2796" i="2"/>
  <c r="P2795" i="2"/>
  <c r="P2794" i="2"/>
  <c r="P2793" i="2"/>
  <c r="P2792" i="2"/>
  <c r="P2791" i="2"/>
  <c r="P2790" i="2"/>
  <c r="P2789" i="2"/>
  <c r="P2788" i="2"/>
  <c r="P2787" i="2"/>
  <c r="P2786" i="2"/>
  <c r="P2785" i="2"/>
  <c r="P2784" i="2"/>
  <c r="P2783" i="2"/>
  <c r="P2782" i="2"/>
  <c r="P2781" i="2"/>
  <c r="P2780" i="2"/>
  <c r="P2779" i="2"/>
  <c r="P2778" i="2"/>
  <c r="P2777" i="2"/>
  <c r="P2776" i="2"/>
  <c r="P2775" i="2"/>
  <c r="P2774" i="2"/>
  <c r="P2773" i="2"/>
  <c r="P2772" i="2"/>
  <c r="P2771" i="2"/>
  <c r="P2770" i="2"/>
  <c r="P2769" i="2"/>
  <c r="P2768" i="2"/>
  <c r="P2767" i="2"/>
  <c r="P2766" i="2"/>
  <c r="P2765" i="2"/>
  <c r="P2764" i="2"/>
  <c r="P2763" i="2"/>
  <c r="P2762" i="2"/>
  <c r="P2761" i="2"/>
  <c r="P2760" i="2"/>
  <c r="P2759" i="2"/>
  <c r="P2758" i="2"/>
  <c r="P2757" i="2"/>
  <c r="P2756" i="2"/>
  <c r="P2755" i="2"/>
  <c r="P2754" i="2"/>
  <c r="P2753" i="2"/>
  <c r="P2752" i="2"/>
  <c r="P2751" i="2"/>
  <c r="P2750" i="2"/>
  <c r="P2749" i="2"/>
  <c r="P2748" i="2"/>
  <c r="P2747" i="2"/>
  <c r="P2746" i="2"/>
  <c r="P2745" i="2"/>
  <c r="P2744" i="2"/>
  <c r="P2743" i="2"/>
  <c r="P2742" i="2"/>
  <c r="P2741" i="2"/>
  <c r="P2740" i="2"/>
  <c r="P2739" i="2"/>
  <c r="P2738" i="2"/>
  <c r="P2737" i="2"/>
  <c r="P2736" i="2"/>
  <c r="P2735" i="2"/>
  <c r="P2734" i="2"/>
  <c r="P2733" i="2"/>
  <c r="P2732" i="2"/>
  <c r="P2731" i="2"/>
  <c r="P2730" i="2"/>
  <c r="P2729" i="2"/>
  <c r="P2728" i="2"/>
  <c r="P2727" i="2"/>
  <c r="P2726" i="2"/>
  <c r="P2725" i="2"/>
  <c r="P2724" i="2"/>
  <c r="P2723" i="2"/>
  <c r="P2722" i="2"/>
  <c r="P2721" i="2"/>
  <c r="P2720" i="2"/>
  <c r="P2719" i="2"/>
  <c r="P2718" i="2"/>
  <c r="P2717" i="2"/>
  <c r="P2716" i="2"/>
  <c r="P2715" i="2"/>
  <c r="P2714" i="2"/>
  <c r="P2713" i="2"/>
  <c r="P2712" i="2"/>
  <c r="P2711" i="2"/>
  <c r="P2710" i="2"/>
  <c r="P2709" i="2"/>
  <c r="P2708" i="2"/>
  <c r="P2707" i="2"/>
  <c r="P2706" i="2"/>
  <c r="P2705" i="2"/>
  <c r="P2704" i="2"/>
  <c r="P2703" i="2"/>
  <c r="P2702" i="2"/>
  <c r="P2701" i="2"/>
  <c r="P2700" i="2"/>
  <c r="P2699" i="2"/>
  <c r="P2698" i="2"/>
  <c r="P2697" i="2"/>
  <c r="P2696" i="2"/>
  <c r="P2695" i="2"/>
  <c r="P2694" i="2"/>
  <c r="P2693" i="2"/>
  <c r="P2692" i="2"/>
  <c r="P2691" i="2"/>
  <c r="P2690" i="2"/>
  <c r="P2689" i="2"/>
  <c r="P2688" i="2"/>
  <c r="P2687" i="2"/>
  <c r="P2686" i="2"/>
  <c r="P2685" i="2"/>
  <c r="P2684" i="2"/>
  <c r="P2683" i="2"/>
  <c r="P2682" i="2"/>
  <c r="P2681" i="2"/>
  <c r="P2680" i="2"/>
  <c r="P2679" i="2"/>
  <c r="P2678" i="2"/>
  <c r="P2677" i="2"/>
  <c r="P2676" i="2"/>
  <c r="P2675" i="2"/>
  <c r="P2674" i="2"/>
  <c r="P2673" i="2"/>
  <c r="P2672" i="2"/>
  <c r="P2671" i="2"/>
  <c r="P2670" i="2"/>
  <c r="P2669" i="2"/>
  <c r="P2668" i="2"/>
  <c r="P2667" i="2"/>
  <c r="P2666" i="2"/>
  <c r="P2665" i="2"/>
  <c r="P2664" i="2"/>
  <c r="P2663" i="2"/>
  <c r="P2662" i="2"/>
  <c r="P2661" i="2"/>
  <c r="P2660" i="2"/>
  <c r="P2659" i="2"/>
  <c r="P2658" i="2"/>
  <c r="P2657" i="2"/>
  <c r="P2656" i="2"/>
  <c r="P2655" i="2"/>
  <c r="P2654" i="2"/>
  <c r="P2653" i="2"/>
  <c r="P2652" i="2"/>
  <c r="P2651" i="2"/>
  <c r="P2650" i="2"/>
  <c r="P2649" i="2"/>
  <c r="P2648" i="2"/>
  <c r="P2647" i="2"/>
  <c r="P2646" i="2"/>
  <c r="P2645" i="2"/>
  <c r="P2644" i="2"/>
  <c r="P2643" i="2"/>
  <c r="P2642" i="2"/>
  <c r="P2641" i="2"/>
  <c r="P2640" i="2"/>
  <c r="P2639" i="2"/>
  <c r="P2638" i="2"/>
  <c r="P2637" i="2"/>
  <c r="P2636" i="2"/>
  <c r="P2635" i="2"/>
  <c r="P2634" i="2"/>
  <c r="P2633" i="2"/>
  <c r="P2632" i="2"/>
  <c r="P2631" i="2"/>
  <c r="P2630" i="2"/>
  <c r="P2629" i="2"/>
  <c r="P2628" i="2"/>
  <c r="U2628" i="2" s="1"/>
  <c r="P2627" i="2"/>
  <c r="P2626" i="2"/>
  <c r="P2625" i="2"/>
  <c r="P2624" i="2"/>
  <c r="U2624" i="2" s="1"/>
  <c r="P2623" i="2"/>
  <c r="P2622" i="2"/>
  <c r="P2621" i="2"/>
  <c r="P2620" i="2"/>
  <c r="U2620" i="2" s="1"/>
  <c r="P2619" i="2"/>
  <c r="P2618" i="2"/>
  <c r="P2617" i="2"/>
  <c r="P2616" i="2"/>
  <c r="U2616" i="2" s="1"/>
  <c r="P2615" i="2"/>
  <c r="P2614" i="2"/>
  <c r="P2613" i="2"/>
  <c r="P2612" i="2"/>
  <c r="U2612" i="2" s="1"/>
  <c r="P2611" i="2"/>
  <c r="P2610" i="2"/>
  <c r="P2609" i="2"/>
  <c r="P2608" i="2"/>
  <c r="U2608" i="2" s="1"/>
  <c r="P2607" i="2"/>
  <c r="P2606" i="2"/>
  <c r="P2605" i="2"/>
  <c r="P2604" i="2"/>
  <c r="U2604" i="2" s="1"/>
  <c r="P2603" i="2"/>
  <c r="P2602" i="2"/>
  <c r="P2601" i="2"/>
  <c r="P2600" i="2"/>
  <c r="U2600" i="2" s="1"/>
  <c r="P2599" i="2"/>
  <c r="P2598" i="2"/>
  <c r="P2597" i="2"/>
  <c r="P2596" i="2"/>
  <c r="U2596" i="2" s="1"/>
  <c r="P2595" i="2"/>
  <c r="P2594" i="2"/>
  <c r="P2593" i="2"/>
  <c r="P2592" i="2"/>
  <c r="U2592" i="2" s="1"/>
  <c r="P2591" i="2"/>
  <c r="P2590" i="2"/>
  <c r="P2589" i="2"/>
  <c r="P2588" i="2"/>
  <c r="U2588" i="2" s="1"/>
  <c r="P2587" i="2"/>
  <c r="P2586" i="2"/>
  <c r="P2585" i="2"/>
  <c r="P2584" i="2"/>
  <c r="U2584" i="2" s="1"/>
  <c r="P2583" i="2"/>
  <c r="P2582" i="2"/>
  <c r="P2581" i="2"/>
  <c r="P2580" i="2"/>
  <c r="U2580" i="2" s="1"/>
  <c r="P2579" i="2"/>
  <c r="P2578" i="2"/>
  <c r="P2577" i="2"/>
  <c r="P2576" i="2"/>
  <c r="U2576" i="2" s="1"/>
  <c r="P2575" i="2"/>
  <c r="P2574" i="2"/>
  <c r="P2573" i="2"/>
  <c r="P2572" i="2"/>
  <c r="U2572" i="2" s="1"/>
  <c r="P2571" i="2"/>
  <c r="P2570" i="2"/>
  <c r="P2569" i="2"/>
  <c r="P2568" i="2"/>
  <c r="U2568" i="2" s="1"/>
  <c r="P2567" i="2"/>
  <c r="P2566" i="2"/>
  <c r="P2565" i="2"/>
  <c r="P2564" i="2"/>
  <c r="U2564" i="2" s="1"/>
  <c r="P2563" i="2"/>
  <c r="P2562" i="2"/>
  <c r="P2561" i="2"/>
  <c r="P2560" i="2"/>
  <c r="U2560" i="2" s="1"/>
  <c r="P2559" i="2"/>
  <c r="P2558" i="2"/>
  <c r="P2557" i="2"/>
  <c r="P2556" i="2"/>
  <c r="U2556" i="2" s="1"/>
  <c r="P2555" i="2"/>
  <c r="P2554" i="2"/>
  <c r="P2553" i="2"/>
  <c r="P2552" i="2"/>
  <c r="U2552" i="2" s="1"/>
  <c r="P2551" i="2"/>
  <c r="P2550" i="2"/>
  <c r="P2549" i="2"/>
  <c r="P2548" i="2"/>
  <c r="U2548" i="2" s="1"/>
  <c r="P2547" i="2"/>
  <c r="P2546" i="2"/>
  <c r="P2545" i="2"/>
  <c r="P2544" i="2"/>
  <c r="U2544" i="2" s="1"/>
  <c r="P2543" i="2"/>
  <c r="P2542" i="2"/>
  <c r="P2541" i="2"/>
  <c r="P2540" i="2"/>
  <c r="U2540" i="2" s="1"/>
  <c r="P2539" i="2"/>
  <c r="P2538" i="2"/>
  <c r="P2537" i="2"/>
  <c r="P2536" i="2"/>
  <c r="U2536" i="2" s="1"/>
  <c r="P2535" i="2"/>
  <c r="P2534" i="2"/>
  <c r="P2533" i="2"/>
  <c r="P2532" i="2"/>
  <c r="U2532" i="2" s="1"/>
  <c r="P2531" i="2"/>
  <c r="P2530" i="2"/>
  <c r="P2529" i="2"/>
  <c r="P2528" i="2"/>
  <c r="U2528" i="2" s="1"/>
  <c r="P2527" i="2"/>
  <c r="P2526" i="2"/>
  <c r="P2525" i="2"/>
  <c r="P2524" i="2"/>
  <c r="U2524" i="2" s="1"/>
  <c r="P2523" i="2"/>
  <c r="P2522" i="2"/>
  <c r="P2521" i="2"/>
  <c r="P2520" i="2"/>
  <c r="U2520" i="2" s="1"/>
  <c r="P2519" i="2"/>
  <c r="P2518" i="2"/>
  <c r="P2517" i="2"/>
  <c r="P2516" i="2"/>
  <c r="U2516" i="2" s="1"/>
  <c r="P2515" i="2"/>
  <c r="P2514" i="2"/>
  <c r="P2513" i="2"/>
  <c r="P2512" i="2"/>
  <c r="U2512" i="2" s="1"/>
  <c r="P2511" i="2"/>
  <c r="P2510" i="2"/>
  <c r="P2509" i="2"/>
  <c r="P2508" i="2"/>
  <c r="U2508" i="2" s="1"/>
  <c r="P2507" i="2"/>
  <c r="P2506" i="2"/>
  <c r="P2505" i="2"/>
  <c r="P2504" i="2"/>
  <c r="U2504" i="2" s="1"/>
  <c r="P2503" i="2"/>
  <c r="P2502" i="2"/>
  <c r="P2501" i="2"/>
  <c r="P2500" i="2"/>
  <c r="U2500" i="2" s="1"/>
  <c r="P2499" i="2"/>
  <c r="P2498" i="2"/>
  <c r="P2497" i="2"/>
  <c r="P2496" i="2"/>
  <c r="U2496" i="2" s="1"/>
  <c r="P2495" i="2"/>
  <c r="P2494" i="2"/>
  <c r="P2493" i="2"/>
  <c r="P2492" i="2"/>
  <c r="U2492" i="2" s="1"/>
  <c r="P2491" i="2"/>
  <c r="P2490" i="2"/>
  <c r="P2489" i="2"/>
  <c r="P2488" i="2"/>
  <c r="U2488" i="2" s="1"/>
  <c r="P2487" i="2"/>
  <c r="P2486" i="2"/>
  <c r="P2485" i="2"/>
  <c r="P2484" i="2"/>
  <c r="U2484" i="2" s="1"/>
  <c r="P2483" i="2"/>
  <c r="P2482" i="2"/>
  <c r="P2481" i="2"/>
  <c r="P2480" i="2"/>
  <c r="U2480" i="2" s="1"/>
  <c r="P2479" i="2"/>
  <c r="P2478" i="2"/>
  <c r="P2477" i="2"/>
  <c r="P2476" i="2"/>
  <c r="U2476" i="2" s="1"/>
  <c r="P2475" i="2"/>
  <c r="P2474" i="2"/>
  <c r="P2473" i="2"/>
  <c r="P2472" i="2"/>
  <c r="U2472" i="2" s="1"/>
  <c r="P2471" i="2"/>
  <c r="P2470" i="2"/>
  <c r="P2469" i="2"/>
  <c r="P2468" i="2"/>
  <c r="U2468" i="2" s="1"/>
  <c r="P2467" i="2"/>
  <c r="P2466" i="2"/>
  <c r="P2465" i="2"/>
  <c r="P2464" i="2"/>
  <c r="U2464" i="2" s="1"/>
  <c r="P2463" i="2"/>
  <c r="P2462" i="2"/>
  <c r="P2461" i="2"/>
  <c r="P2460" i="2"/>
  <c r="U2460" i="2" s="1"/>
  <c r="P2459" i="2"/>
  <c r="P2458" i="2"/>
  <c r="P2457" i="2"/>
  <c r="P2456" i="2"/>
  <c r="U2456" i="2" s="1"/>
  <c r="P2455" i="2"/>
  <c r="P2454" i="2"/>
  <c r="P2453" i="2"/>
  <c r="P2452" i="2"/>
  <c r="U2452" i="2" s="1"/>
  <c r="P2451" i="2"/>
  <c r="P2450" i="2"/>
  <c r="P2449" i="2"/>
  <c r="P2448" i="2"/>
  <c r="U2448" i="2" s="1"/>
  <c r="P2447" i="2"/>
  <c r="P2446" i="2"/>
  <c r="P2445" i="2"/>
  <c r="P2444" i="2"/>
  <c r="U2444" i="2" s="1"/>
  <c r="P2443" i="2"/>
  <c r="P2442" i="2"/>
  <c r="P2441" i="2"/>
  <c r="P2440" i="2"/>
  <c r="U2440" i="2" s="1"/>
  <c r="P2439" i="2"/>
  <c r="P2438" i="2"/>
  <c r="P2437" i="2"/>
  <c r="P2436" i="2"/>
  <c r="U2436" i="2" s="1"/>
  <c r="P2435" i="2"/>
  <c r="P2434" i="2"/>
  <c r="P2433" i="2"/>
  <c r="P2432" i="2"/>
  <c r="U2432" i="2" s="1"/>
  <c r="P2431" i="2"/>
  <c r="P2430" i="2"/>
  <c r="P2429" i="2"/>
  <c r="P2428" i="2"/>
  <c r="U2428" i="2" s="1"/>
  <c r="P2427" i="2"/>
  <c r="P2426" i="2"/>
  <c r="P2425" i="2"/>
  <c r="P2424" i="2"/>
  <c r="U2424" i="2" s="1"/>
  <c r="P2423" i="2"/>
  <c r="P2422" i="2"/>
  <c r="P2421" i="2"/>
  <c r="P2420" i="2"/>
  <c r="U2420" i="2" s="1"/>
  <c r="P2419" i="2"/>
  <c r="P2418" i="2"/>
  <c r="P2417" i="2"/>
  <c r="P2416" i="2"/>
  <c r="U2416" i="2" s="1"/>
  <c r="P2415" i="2"/>
  <c r="P2414" i="2"/>
  <c r="P2413" i="2"/>
  <c r="P2412" i="2"/>
  <c r="U2412" i="2" s="1"/>
  <c r="P2411" i="2"/>
  <c r="P2410" i="2"/>
  <c r="P2409" i="2"/>
  <c r="P2408" i="2"/>
  <c r="U2408" i="2" s="1"/>
  <c r="P2407" i="2"/>
  <c r="P2406" i="2"/>
  <c r="P2405" i="2"/>
  <c r="P2404" i="2"/>
  <c r="U2404" i="2" s="1"/>
  <c r="P2403" i="2"/>
  <c r="P2402" i="2"/>
  <c r="P2401" i="2"/>
  <c r="P2400" i="2"/>
  <c r="U2400" i="2" s="1"/>
  <c r="P2399" i="2"/>
  <c r="P2398" i="2"/>
  <c r="P2397" i="2"/>
  <c r="P2396" i="2"/>
  <c r="U2396" i="2" s="1"/>
  <c r="P2395" i="2"/>
  <c r="P2394" i="2"/>
  <c r="P2393" i="2"/>
  <c r="P2392" i="2"/>
  <c r="U2392" i="2" s="1"/>
  <c r="P2391" i="2"/>
  <c r="P2390" i="2"/>
  <c r="P2389" i="2"/>
  <c r="P2388" i="2"/>
  <c r="U2388" i="2" s="1"/>
  <c r="P2387" i="2"/>
  <c r="P2386" i="2"/>
  <c r="P2385" i="2"/>
  <c r="P2384" i="2"/>
  <c r="U2384" i="2" s="1"/>
  <c r="P2383" i="2"/>
  <c r="P2382" i="2"/>
  <c r="P2381" i="2"/>
  <c r="P2380" i="2"/>
  <c r="U2380" i="2" s="1"/>
  <c r="P2379" i="2"/>
  <c r="P2378" i="2"/>
  <c r="P2377" i="2"/>
  <c r="P2376" i="2"/>
  <c r="U2376" i="2" s="1"/>
  <c r="P2375" i="2"/>
  <c r="P2374" i="2"/>
  <c r="P2373" i="2"/>
  <c r="P2372" i="2"/>
  <c r="U2372" i="2" s="1"/>
  <c r="P2371" i="2"/>
  <c r="P2370" i="2"/>
  <c r="P2369" i="2"/>
  <c r="P2368" i="2"/>
  <c r="U2368" i="2" s="1"/>
  <c r="P2367" i="2"/>
  <c r="P2366" i="2"/>
  <c r="P2365" i="2"/>
  <c r="P2364" i="2"/>
  <c r="U2364" i="2" s="1"/>
  <c r="P2363" i="2"/>
  <c r="P2362" i="2"/>
  <c r="P2361" i="2"/>
  <c r="P2360" i="2"/>
  <c r="U2360" i="2" s="1"/>
  <c r="P2359" i="2"/>
  <c r="P2358" i="2"/>
  <c r="P2357" i="2"/>
  <c r="P2356" i="2"/>
  <c r="P2355" i="2"/>
  <c r="P2354" i="2"/>
  <c r="P2353" i="2"/>
  <c r="P2352" i="2"/>
  <c r="P2351" i="2"/>
  <c r="P2350" i="2"/>
  <c r="P2349" i="2"/>
  <c r="P2348" i="2"/>
  <c r="P2347" i="2"/>
  <c r="P2346" i="2"/>
  <c r="P2345" i="2"/>
  <c r="P2344" i="2"/>
  <c r="P2343" i="2"/>
  <c r="P2342" i="2"/>
  <c r="P2341" i="2"/>
  <c r="P2340" i="2"/>
  <c r="P2339" i="2"/>
  <c r="P2338" i="2"/>
  <c r="P2337" i="2"/>
  <c r="P2336" i="2"/>
  <c r="P2335" i="2"/>
  <c r="P2334" i="2"/>
  <c r="P2333" i="2"/>
  <c r="P2332" i="2"/>
  <c r="P2331" i="2"/>
  <c r="P2330" i="2"/>
  <c r="P2329" i="2"/>
  <c r="P2328" i="2"/>
  <c r="P2327" i="2"/>
  <c r="P2326" i="2"/>
  <c r="P2325" i="2"/>
  <c r="P2324" i="2"/>
  <c r="P2323" i="2"/>
  <c r="P2322" i="2"/>
  <c r="P2321" i="2"/>
  <c r="P2320" i="2"/>
  <c r="P2319" i="2"/>
  <c r="P2318" i="2"/>
  <c r="P2317" i="2"/>
  <c r="P2316" i="2"/>
  <c r="P2315" i="2"/>
  <c r="P2314" i="2"/>
  <c r="P2313" i="2"/>
  <c r="P2312" i="2"/>
  <c r="P2311" i="2"/>
  <c r="P2310" i="2"/>
  <c r="P2309" i="2"/>
  <c r="P2308" i="2"/>
  <c r="P2307" i="2"/>
  <c r="P2306" i="2"/>
  <c r="P2305" i="2"/>
  <c r="P2304" i="2"/>
  <c r="P2303" i="2"/>
  <c r="P2302" i="2"/>
  <c r="P2301" i="2"/>
  <c r="P2300" i="2"/>
  <c r="P2299" i="2"/>
  <c r="P2298" i="2"/>
  <c r="P2297" i="2"/>
  <c r="P2296" i="2"/>
  <c r="P2295" i="2"/>
  <c r="P2294" i="2"/>
  <c r="P2293" i="2"/>
  <c r="P2292" i="2"/>
  <c r="P2291" i="2"/>
  <c r="P2290" i="2"/>
  <c r="P2289" i="2"/>
  <c r="P2288" i="2"/>
  <c r="P2287" i="2"/>
  <c r="P2286" i="2"/>
  <c r="P2285" i="2"/>
  <c r="P2284" i="2"/>
  <c r="P2283" i="2"/>
  <c r="P2282" i="2"/>
  <c r="P2281" i="2"/>
  <c r="P2280" i="2"/>
  <c r="P2279" i="2"/>
  <c r="P2278" i="2"/>
  <c r="P2277" i="2"/>
  <c r="P2276" i="2"/>
  <c r="P2275" i="2"/>
  <c r="P2274" i="2"/>
  <c r="P2273" i="2"/>
  <c r="P2272" i="2"/>
  <c r="P2271" i="2"/>
  <c r="P2270" i="2"/>
  <c r="P2269" i="2"/>
  <c r="P2268" i="2"/>
  <c r="P2267" i="2"/>
  <c r="P2266" i="2"/>
  <c r="P2265" i="2"/>
  <c r="P2264" i="2"/>
  <c r="P2263" i="2"/>
  <c r="P2262" i="2"/>
  <c r="P2261" i="2"/>
  <c r="P2260" i="2"/>
  <c r="P2259" i="2"/>
  <c r="P2258" i="2"/>
  <c r="P2257" i="2"/>
  <c r="P2256" i="2"/>
  <c r="P2255" i="2"/>
  <c r="P2254" i="2"/>
  <c r="P2253" i="2"/>
  <c r="P2252" i="2"/>
  <c r="P2251" i="2"/>
  <c r="P2250" i="2"/>
  <c r="P2249" i="2"/>
  <c r="P2248" i="2"/>
  <c r="P2247" i="2"/>
  <c r="P2246" i="2"/>
  <c r="P2245" i="2"/>
  <c r="P2244" i="2"/>
  <c r="P2243" i="2"/>
  <c r="P2242" i="2"/>
  <c r="P2241" i="2"/>
  <c r="P2240" i="2"/>
  <c r="P2239" i="2"/>
  <c r="P2238" i="2"/>
  <c r="P2237" i="2"/>
  <c r="P2236" i="2"/>
  <c r="P2235" i="2"/>
  <c r="P2234" i="2"/>
  <c r="P2233" i="2"/>
  <c r="P2232" i="2"/>
  <c r="P2231" i="2"/>
  <c r="P2230" i="2"/>
  <c r="P2229" i="2"/>
  <c r="P2228" i="2"/>
  <c r="P2227" i="2"/>
  <c r="P2226" i="2"/>
  <c r="P2225" i="2"/>
  <c r="P2224" i="2"/>
  <c r="P2223" i="2"/>
  <c r="P2222" i="2"/>
  <c r="P2221" i="2"/>
  <c r="P2220" i="2"/>
  <c r="P2219" i="2"/>
  <c r="P2218" i="2"/>
  <c r="P2217" i="2"/>
  <c r="P2216" i="2"/>
  <c r="P2215" i="2"/>
  <c r="P2214" i="2"/>
  <c r="P2213" i="2"/>
  <c r="P2212" i="2"/>
  <c r="P2211" i="2"/>
  <c r="P2210" i="2"/>
  <c r="P2209" i="2"/>
  <c r="P2208" i="2"/>
  <c r="P2207" i="2"/>
  <c r="P2206" i="2"/>
  <c r="P2205" i="2"/>
  <c r="P2204" i="2"/>
  <c r="P2203" i="2"/>
  <c r="P2202" i="2"/>
  <c r="P2201" i="2"/>
  <c r="P2200" i="2"/>
  <c r="P2199" i="2"/>
  <c r="P2198" i="2"/>
  <c r="P2197" i="2"/>
  <c r="P2196" i="2"/>
  <c r="P2195" i="2"/>
  <c r="P2194" i="2"/>
  <c r="P2193" i="2"/>
  <c r="P2192" i="2"/>
  <c r="P2191" i="2"/>
  <c r="P2190" i="2"/>
  <c r="P2189" i="2"/>
  <c r="P2188" i="2"/>
  <c r="P2187" i="2"/>
  <c r="P2186" i="2"/>
  <c r="P2185" i="2"/>
  <c r="P2184" i="2"/>
  <c r="P2183" i="2"/>
  <c r="P2182" i="2"/>
  <c r="P2181" i="2"/>
  <c r="P2180" i="2"/>
  <c r="P2179" i="2"/>
  <c r="P2178" i="2"/>
  <c r="P2177" i="2"/>
  <c r="P2176" i="2"/>
  <c r="P2175" i="2"/>
  <c r="P2174" i="2"/>
  <c r="P2173" i="2"/>
  <c r="P2172" i="2"/>
  <c r="P2171" i="2"/>
  <c r="P2170" i="2"/>
  <c r="P2169" i="2"/>
  <c r="P2168" i="2"/>
  <c r="P2167" i="2"/>
  <c r="P2166" i="2"/>
  <c r="P2165" i="2"/>
  <c r="P2164" i="2"/>
  <c r="P2163" i="2"/>
  <c r="P2162" i="2"/>
  <c r="P2161" i="2"/>
  <c r="P2160" i="2"/>
  <c r="P2159" i="2"/>
  <c r="P2158" i="2"/>
  <c r="P2157" i="2"/>
  <c r="P2156" i="2"/>
  <c r="P2155" i="2"/>
  <c r="P2154" i="2"/>
  <c r="P2153" i="2"/>
  <c r="P2152" i="2"/>
  <c r="P2151" i="2"/>
  <c r="P2150" i="2"/>
  <c r="P2149" i="2"/>
  <c r="P2148" i="2"/>
  <c r="P2147" i="2"/>
  <c r="P2146" i="2"/>
  <c r="P2145" i="2"/>
  <c r="P2144" i="2"/>
  <c r="P2143" i="2"/>
  <c r="P2142" i="2"/>
  <c r="P2141" i="2"/>
  <c r="P2140" i="2"/>
  <c r="P2139" i="2"/>
  <c r="P2138" i="2"/>
  <c r="P2137" i="2"/>
  <c r="P2136" i="2"/>
  <c r="P2135" i="2"/>
  <c r="P2134" i="2"/>
  <c r="P2133" i="2"/>
  <c r="P2132" i="2"/>
  <c r="P2131" i="2"/>
  <c r="P2130" i="2"/>
  <c r="P2129" i="2"/>
  <c r="P2128" i="2"/>
  <c r="P2127" i="2"/>
  <c r="P2126" i="2"/>
  <c r="P2125" i="2"/>
  <c r="P2124" i="2"/>
  <c r="P2123" i="2"/>
  <c r="P2122" i="2"/>
  <c r="P2121" i="2"/>
  <c r="P2120" i="2"/>
  <c r="P2119" i="2"/>
  <c r="P2118" i="2"/>
  <c r="P2117" i="2"/>
  <c r="P2116" i="2"/>
  <c r="P2115" i="2"/>
  <c r="P2114" i="2"/>
  <c r="P2113" i="2"/>
  <c r="P2112" i="2"/>
  <c r="P2111" i="2"/>
  <c r="P2110" i="2"/>
  <c r="P2109" i="2"/>
  <c r="P2108" i="2"/>
  <c r="P2107" i="2"/>
  <c r="P2106" i="2"/>
  <c r="P2105" i="2"/>
  <c r="P2104" i="2"/>
  <c r="P2103" i="2"/>
  <c r="P2102" i="2"/>
  <c r="P2101" i="2"/>
  <c r="P2100" i="2"/>
  <c r="P2099" i="2"/>
  <c r="P2098" i="2"/>
  <c r="P2097" i="2"/>
  <c r="P2096" i="2"/>
  <c r="P2095" i="2"/>
  <c r="P2094" i="2"/>
  <c r="P2093" i="2"/>
  <c r="P2092" i="2"/>
  <c r="P2091" i="2"/>
  <c r="P2090" i="2"/>
  <c r="P2089" i="2"/>
  <c r="P2088" i="2"/>
  <c r="P2087" i="2"/>
  <c r="P2086" i="2"/>
  <c r="P2085" i="2"/>
  <c r="P2084" i="2"/>
  <c r="P2083" i="2"/>
  <c r="P2082" i="2"/>
  <c r="P2081" i="2"/>
  <c r="P2080" i="2"/>
  <c r="P2079" i="2"/>
  <c r="P2078" i="2"/>
  <c r="P2077" i="2"/>
  <c r="P2076" i="2"/>
  <c r="P2075" i="2"/>
  <c r="P2074" i="2"/>
  <c r="P2073" i="2"/>
  <c r="P2072" i="2"/>
  <c r="P2071" i="2"/>
  <c r="P2070" i="2"/>
  <c r="P2069" i="2"/>
  <c r="P2068" i="2"/>
  <c r="P2067" i="2"/>
  <c r="P2066" i="2"/>
  <c r="P2065" i="2"/>
  <c r="P2064" i="2"/>
  <c r="P2063" i="2"/>
  <c r="P2062" i="2"/>
  <c r="P2061" i="2"/>
  <c r="P2060" i="2"/>
  <c r="P2059" i="2"/>
  <c r="P2058" i="2"/>
  <c r="P2057" i="2"/>
  <c r="P2056" i="2"/>
  <c r="P2055" i="2"/>
  <c r="P2054" i="2"/>
  <c r="P2053" i="2"/>
  <c r="P2052" i="2"/>
  <c r="P2051" i="2"/>
  <c r="P2050" i="2"/>
  <c r="P2049" i="2"/>
  <c r="P2048" i="2"/>
  <c r="P2047" i="2"/>
  <c r="P2046" i="2"/>
  <c r="P2045" i="2"/>
  <c r="P2044" i="2"/>
  <c r="P2043" i="2"/>
  <c r="P2042" i="2"/>
  <c r="P2041" i="2"/>
  <c r="P2040" i="2"/>
  <c r="P2039" i="2"/>
  <c r="P2038" i="2"/>
  <c r="P2037" i="2"/>
  <c r="P2036" i="2"/>
  <c r="P2035" i="2"/>
  <c r="P2034" i="2"/>
  <c r="P2033" i="2"/>
  <c r="P2032" i="2"/>
  <c r="P2031" i="2"/>
  <c r="P2030" i="2"/>
  <c r="P2029" i="2"/>
  <c r="P2028" i="2"/>
  <c r="P2027" i="2"/>
  <c r="P2026" i="2"/>
  <c r="P2025" i="2"/>
  <c r="P2024" i="2"/>
  <c r="P2023" i="2"/>
  <c r="P2022" i="2"/>
  <c r="P2021" i="2"/>
  <c r="P2020" i="2"/>
  <c r="P2019" i="2"/>
  <c r="P2018" i="2"/>
  <c r="P2017" i="2"/>
  <c r="P2016" i="2"/>
  <c r="P2015" i="2"/>
  <c r="P2014" i="2"/>
  <c r="P2013" i="2"/>
  <c r="P2012" i="2"/>
  <c r="P2011" i="2"/>
  <c r="P2010" i="2"/>
  <c r="P2009" i="2"/>
  <c r="P2008" i="2"/>
  <c r="P2007" i="2"/>
  <c r="P2006" i="2"/>
  <c r="P2005" i="2"/>
  <c r="P2004" i="2"/>
  <c r="P2003" i="2"/>
  <c r="P2002" i="2"/>
  <c r="P2001" i="2"/>
  <c r="P2000" i="2"/>
  <c r="P1999" i="2"/>
  <c r="P1998" i="2"/>
  <c r="P1997" i="2"/>
  <c r="P1996" i="2"/>
  <c r="P1995" i="2"/>
  <c r="P1994" i="2"/>
  <c r="P1993" i="2"/>
  <c r="P1992" i="2"/>
  <c r="P1991" i="2"/>
  <c r="P1990" i="2"/>
  <c r="P1989" i="2"/>
  <c r="P1988" i="2"/>
  <c r="P1987" i="2"/>
  <c r="P1986" i="2"/>
  <c r="P1985" i="2"/>
  <c r="P1984" i="2"/>
  <c r="P1983" i="2"/>
  <c r="P1982" i="2"/>
  <c r="P1981" i="2"/>
  <c r="P1980" i="2"/>
  <c r="P1979" i="2"/>
  <c r="P1978" i="2"/>
  <c r="P1977" i="2"/>
  <c r="P1976" i="2"/>
  <c r="P1975" i="2"/>
  <c r="P1974" i="2"/>
  <c r="P1973" i="2"/>
  <c r="P1972" i="2"/>
  <c r="P1971" i="2"/>
  <c r="P1970" i="2"/>
  <c r="P1969" i="2"/>
  <c r="P1968" i="2"/>
  <c r="P1967" i="2"/>
  <c r="P1966" i="2"/>
  <c r="P1965" i="2"/>
  <c r="P1964" i="2"/>
  <c r="P1963" i="2"/>
  <c r="P1962" i="2"/>
  <c r="P1961" i="2"/>
  <c r="P1960" i="2"/>
  <c r="P1959" i="2"/>
  <c r="P1958" i="2"/>
  <c r="P1957" i="2"/>
  <c r="P1956" i="2"/>
  <c r="P1955" i="2"/>
  <c r="P1954" i="2"/>
  <c r="P1953" i="2"/>
  <c r="P1952" i="2"/>
  <c r="P1951" i="2"/>
  <c r="P1950" i="2"/>
  <c r="P1949" i="2"/>
  <c r="P1948" i="2"/>
  <c r="P1947" i="2"/>
  <c r="P1946" i="2"/>
  <c r="P1945" i="2"/>
  <c r="P1944" i="2"/>
  <c r="P1943" i="2"/>
  <c r="P1942" i="2"/>
  <c r="P1941" i="2"/>
  <c r="P1940" i="2"/>
  <c r="P1939" i="2"/>
  <c r="P1938" i="2"/>
  <c r="P1937" i="2"/>
  <c r="P1936" i="2"/>
  <c r="P1935" i="2"/>
  <c r="P1934" i="2"/>
  <c r="P1933" i="2"/>
  <c r="P1932" i="2"/>
  <c r="P1931" i="2"/>
  <c r="P1930" i="2"/>
  <c r="P1929" i="2"/>
  <c r="P1928" i="2"/>
  <c r="P1927" i="2"/>
  <c r="P1926" i="2"/>
  <c r="P1925" i="2"/>
  <c r="P1924" i="2"/>
  <c r="P1923" i="2"/>
  <c r="P1922" i="2"/>
  <c r="P1921" i="2"/>
  <c r="P1920" i="2"/>
  <c r="P1919" i="2"/>
  <c r="P1918" i="2"/>
  <c r="P1917" i="2"/>
  <c r="P1916" i="2"/>
  <c r="U1916" i="2" s="1"/>
  <c r="P1915" i="2"/>
  <c r="P1914" i="2"/>
  <c r="P1913" i="2"/>
  <c r="P1912" i="2"/>
  <c r="U1912" i="2" s="1"/>
  <c r="P1911" i="2"/>
  <c r="P1910" i="2"/>
  <c r="P1909" i="2"/>
  <c r="P1908" i="2"/>
  <c r="U1908" i="2" s="1"/>
  <c r="P1907" i="2"/>
  <c r="P1906" i="2"/>
  <c r="P1905" i="2"/>
  <c r="P1904" i="2"/>
  <c r="U1904" i="2" s="1"/>
  <c r="P1903" i="2"/>
  <c r="P1902" i="2"/>
  <c r="P1901" i="2"/>
  <c r="P1900" i="2"/>
  <c r="U1900" i="2" s="1"/>
  <c r="P1899" i="2"/>
  <c r="P1898" i="2"/>
  <c r="P1897" i="2"/>
  <c r="P1896" i="2"/>
  <c r="U1896" i="2" s="1"/>
  <c r="P1895" i="2"/>
  <c r="P1894" i="2"/>
  <c r="P1893" i="2"/>
  <c r="P1892" i="2"/>
  <c r="U1892" i="2" s="1"/>
  <c r="P1891" i="2"/>
  <c r="P1890" i="2"/>
  <c r="P1889" i="2"/>
  <c r="P1888" i="2"/>
  <c r="U1888" i="2" s="1"/>
  <c r="P1887" i="2"/>
  <c r="P1886" i="2"/>
  <c r="P1885" i="2"/>
  <c r="P1884" i="2"/>
  <c r="U1884" i="2" s="1"/>
  <c r="P1883" i="2"/>
  <c r="P1882" i="2"/>
  <c r="P1881" i="2"/>
  <c r="P1880" i="2"/>
  <c r="U1880" i="2" s="1"/>
  <c r="P1879" i="2"/>
  <c r="P1878" i="2"/>
  <c r="P1877" i="2"/>
  <c r="P1876" i="2"/>
  <c r="U1876" i="2" s="1"/>
  <c r="P1875" i="2"/>
  <c r="P1874" i="2"/>
  <c r="P1873" i="2"/>
  <c r="P1872" i="2"/>
  <c r="U1872" i="2" s="1"/>
  <c r="P1871" i="2"/>
  <c r="P1870" i="2"/>
  <c r="P1869" i="2"/>
  <c r="P1868" i="2"/>
  <c r="U1868" i="2" s="1"/>
  <c r="P1867" i="2"/>
  <c r="P1866" i="2"/>
  <c r="P1865" i="2"/>
  <c r="P1864" i="2"/>
  <c r="U1864" i="2" s="1"/>
  <c r="P1863" i="2"/>
  <c r="P1862" i="2"/>
  <c r="P1861" i="2"/>
  <c r="P1860" i="2"/>
  <c r="U1860" i="2" s="1"/>
  <c r="P1859" i="2"/>
  <c r="P1858" i="2"/>
  <c r="P1857" i="2"/>
  <c r="P1856" i="2"/>
  <c r="U1856" i="2" s="1"/>
  <c r="P1855" i="2"/>
  <c r="P1854" i="2"/>
  <c r="P1853" i="2"/>
  <c r="P1852" i="2"/>
  <c r="U1852" i="2" s="1"/>
  <c r="P1851" i="2"/>
  <c r="P1850" i="2"/>
  <c r="P1849" i="2"/>
  <c r="P1848" i="2"/>
  <c r="U1848" i="2" s="1"/>
  <c r="P1847" i="2"/>
  <c r="P1846" i="2"/>
  <c r="P1845" i="2"/>
  <c r="P1844" i="2"/>
  <c r="U1844" i="2" s="1"/>
  <c r="P1843" i="2"/>
  <c r="P1842" i="2"/>
  <c r="P1841" i="2"/>
  <c r="P1840" i="2"/>
  <c r="U1840" i="2" s="1"/>
  <c r="P1839" i="2"/>
  <c r="P1838" i="2"/>
  <c r="P1837" i="2"/>
  <c r="P1836" i="2"/>
  <c r="U1836" i="2" s="1"/>
  <c r="P1835" i="2"/>
  <c r="P1834" i="2"/>
  <c r="P1833" i="2"/>
  <c r="P1832" i="2"/>
  <c r="U1832" i="2" s="1"/>
  <c r="P1831" i="2"/>
  <c r="P1830" i="2"/>
  <c r="P1829" i="2"/>
  <c r="P1828" i="2"/>
  <c r="U1828" i="2" s="1"/>
  <c r="P1827" i="2"/>
  <c r="P1826" i="2"/>
  <c r="P1825" i="2"/>
  <c r="P1824" i="2"/>
  <c r="U1824" i="2" s="1"/>
  <c r="P1823" i="2"/>
  <c r="P1822" i="2"/>
  <c r="P1821" i="2"/>
  <c r="P1820" i="2"/>
  <c r="U1820" i="2" s="1"/>
  <c r="P1819" i="2"/>
  <c r="P1818" i="2"/>
  <c r="P1817" i="2"/>
  <c r="P1816" i="2"/>
  <c r="U1816" i="2" s="1"/>
  <c r="P1815" i="2"/>
  <c r="P1814" i="2"/>
  <c r="P1813" i="2"/>
  <c r="P1812" i="2"/>
  <c r="U1812" i="2" s="1"/>
  <c r="P1811" i="2"/>
  <c r="P1810" i="2"/>
  <c r="P1809" i="2"/>
  <c r="P1808" i="2"/>
  <c r="U1808" i="2" s="1"/>
  <c r="P1807" i="2"/>
  <c r="P1806" i="2"/>
  <c r="P1805" i="2"/>
  <c r="P1804" i="2"/>
  <c r="U1804" i="2" s="1"/>
  <c r="P1803" i="2"/>
  <c r="P1802" i="2"/>
  <c r="P1801" i="2"/>
  <c r="P1800" i="2"/>
  <c r="U1800" i="2" s="1"/>
  <c r="P1799" i="2"/>
  <c r="P1798" i="2"/>
  <c r="P1797" i="2"/>
  <c r="P1796" i="2"/>
  <c r="U1796" i="2" s="1"/>
  <c r="P1795" i="2"/>
  <c r="P1794" i="2"/>
  <c r="P1793" i="2"/>
  <c r="P1792" i="2"/>
  <c r="U1792" i="2" s="1"/>
  <c r="P1791" i="2"/>
  <c r="P1790" i="2"/>
  <c r="P1789" i="2"/>
  <c r="P1788" i="2"/>
  <c r="U1788" i="2" s="1"/>
  <c r="P1787" i="2"/>
  <c r="P1786" i="2"/>
  <c r="P1785" i="2"/>
  <c r="P1784" i="2"/>
  <c r="U1784" i="2" s="1"/>
  <c r="P1783" i="2"/>
  <c r="P1782" i="2"/>
  <c r="P1781" i="2"/>
  <c r="P1780" i="2"/>
  <c r="U1780" i="2" s="1"/>
  <c r="P1779" i="2"/>
  <c r="P1778" i="2"/>
  <c r="P1777" i="2"/>
  <c r="P1776" i="2"/>
  <c r="U1776" i="2" s="1"/>
  <c r="P1775" i="2"/>
  <c r="P1774" i="2"/>
  <c r="P1773" i="2"/>
  <c r="P1772" i="2"/>
  <c r="U1772" i="2" s="1"/>
  <c r="P1771" i="2"/>
  <c r="P1770" i="2"/>
  <c r="P1769" i="2"/>
  <c r="P1768" i="2"/>
  <c r="U1768" i="2" s="1"/>
  <c r="P1767" i="2"/>
  <c r="P1766" i="2"/>
  <c r="P1765" i="2"/>
  <c r="P1764" i="2"/>
  <c r="U1764" i="2" s="1"/>
  <c r="P1763" i="2"/>
  <c r="P1762" i="2"/>
  <c r="P1761" i="2"/>
  <c r="P1760" i="2"/>
  <c r="U1760" i="2" s="1"/>
  <c r="P1759" i="2"/>
  <c r="P1758" i="2"/>
  <c r="P1757" i="2"/>
  <c r="P1756" i="2"/>
  <c r="U1756" i="2" s="1"/>
  <c r="P1755" i="2"/>
  <c r="P1754" i="2"/>
  <c r="P1753" i="2"/>
  <c r="P1752" i="2"/>
  <c r="U1752" i="2" s="1"/>
  <c r="P1751" i="2"/>
  <c r="P1750" i="2"/>
  <c r="P1749" i="2"/>
  <c r="P1748" i="2"/>
  <c r="U1748" i="2" s="1"/>
  <c r="P1747" i="2"/>
  <c r="P1746" i="2"/>
  <c r="P1745" i="2"/>
  <c r="P1744" i="2"/>
  <c r="U1744" i="2" s="1"/>
  <c r="P1743" i="2"/>
  <c r="P1742" i="2"/>
  <c r="P1741" i="2"/>
  <c r="P1740" i="2"/>
  <c r="U1740" i="2" s="1"/>
  <c r="P1739" i="2"/>
  <c r="P1738" i="2"/>
  <c r="P1737" i="2"/>
  <c r="P1736" i="2"/>
  <c r="U1736" i="2" s="1"/>
  <c r="P1735" i="2"/>
  <c r="P1734" i="2"/>
  <c r="P1733" i="2"/>
  <c r="P1732" i="2"/>
  <c r="U1732" i="2" s="1"/>
  <c r="P1731" i="2"/>
  <c r="P1730" i="2"/>
  <c r="P1729" i="2"/>
  <c r="P1728" i="2"/>
  <c r="U1728" i="2" s="1"/>
  <c r="P1727" i="2"/>
  <c r="P1726" i="2"/>
  <c r="P1725" i="2"/>
  <c r="P1724" i="2"/>
  <c r="U1724" i="2" s="1"/>
  <c r="P1723" i="2"/>
  <c r="P1722" i="2"/>
  <c r="P1721" i="2"/>
  <c r="P1720" i="2"/>
  <c r="U1720" i="2" s="1"/>
  <c r="P1719" i="2"/>
  <c r="P1718" i="2"/>
  <c r="P1717" i="2"/>
  <c r="P1716" i="2"/>
  <c r="U1716" i="2" s="1"/>
  <c r="P1715" i="2"/>
  <c r="P1714" i="2"/>
  <c r="P1713" i="2"/>
  <c r="P1712" i="2"/>
  <c r="U1712" i="2" s="1"/>
  <c r="P1711" i="2"/>
  <c r="P1710" i="2"/>
  <c r="P1709" i="2"/>
  <c r="P1708" i="2"/>
  <c r="U1708" i="2" s="1"/>
  <c r="P1707" i="2"/>
  <c r="P1706" i="2"/>
  <c r="P1705" i="2"/>
  <c r="P1704" i="2"/>
  <c r="U1704" i="2" s="1"/>
  <c r="P1703" i="2"/>
  <c r="P1702" i="2"/>
  <c r="P1701" i="2"/>
  <c r="P1700" i="2"/>
  <c r="U1700" i="2" s="1"/>
  <c r="P1699" i="2"/>
  <c r="P1698" i="2"/>
  <c r="P1697" i="2"/>
  <c r="P1696" i="2"/>
  <c r="U1696" i="2" s="1"/>
  <c r="P1695" i="2"/>
  <c r="P1694" i="2"/>
  <c r="P1693" i="2"/>
  <c r="P1692" i="2"/>
  <c r="U1692" i="2" s="1"/>
  <c r="P1691" i="2"/>
  <c r="P1690" i="2"/>
  <c r="P1689" i="2"/>
  <c r="P1688" i="2"/>
  <c r="U1688" i="2" s="1"/>
  <c r="P1687" i="2"/>
  <c r="P1686" i="2"/>
  <c r="P1685" i="2"/>
  <c r="P1684" i="2"/>
  <c r="U1684" i="2" s="1"/>
  <c r="P1683" i="2"/>
  <c r="P1682" i="2"/>
  <c r="P1681" i="2"/>
  <c r="P1680" i="2"/>
  <c r="U1680" i="2" s="1"/>
  <c r="P1679" i="2"/>
  <c r="P1678" i="2"/>
  <c r="P1677" i="2"/>
  <c r="P1676" i="2"/>
  <c r="U1676" i="2" s="1"/>
  <c r="P1675" i="2"/>
  <c r="P1674" i="2"/>
  <c r="P1673" i="2"/>
  <c r="P1672" i="2"/>
  <c r="U1672" i="2" s="1"/>
  <c r="P1671" i="2"/>
  <c r="P1670" i="2"/>
  <c r="P1669" i="2"/>
  <c r="P1668" i="2"/>
  <c r="U1668" i="2" s="1"/>
  <c r="P1667" i="2"/>
  <c r="P1666" i="2"/>
  <c r="P1665" i="2"/>
  <c r="P1664" i="2"/>
  <c r="U1664" i="2" s="1"/>
  <c r="P1663" i="2"/>
  <c r="P1662" i="2"/>
  <c r="P1661" i="2"/>
  <c r="P1660" i="2"/>
  <c r="U1660" i="2" s="1"/>
  <c r="P1659" i="2"/>
  <c r="P1658" i="2"/>
  <c r="P1657" i="2"/>
  <c r="P1656" i="2"/>
  <c r="U1656" i="2" s="1"/>
  <c r="P1655" i="2"/>
  <c r="P1654" i="2"/>
  <c r="P1653" i="2"/>
  <c r="P1652" i="2"/>
  <c r="U1652" i="2" s="1"/>
  <c r="P1651" i="2"/>
  <c r="P1650" i="2"/>
  <c r="P1649" i="2"/>
  <c r="P1648" i="2"/>
  <c r="U1648" i="2" s="1"/>
  <c r="P1647" i="2"/>
  <c r="P1646" i="2"/>
  <c r="P1645" i="2"/>
  <c r="P1644" i="2"/>
  <c r="U1644" i="2" s="1"/>
  <c r="P1643" i="2"/>
  <c r="P1642" i="2"/>
  <c r="P1641" i="2"/>
  <c r="P1640" i="2"/>
  <c r="U1640" i="2" s="1"/>
  <c r="P1639" i="2"/>
  <c r="P1638" i="2"/>
  <c r="P1637" i="2"/>
  <c r="P1636" i="2"/>
  <c r="U1636" i="2" s="1"/>
  <c r="P1635" i="2"/>
  <c r="P1634" i="2"/>
  <c r="P1633" i="2"/>
  <c r="P1632" i="2"/>
  <c r="U1632" i="2" s="1"/>
  <c r="P1631" i="2"/>
  <c r="P1630" i="2"/>
  <c r="P1629" i="2"/>
  <c r="P1628" i="2"/>
  <c r="U1628" i="2" s="1"/>
  <c r="P1627" i="2"/>
  <c r="P1626" i="2"/>
  <c r="P1625" i="2"/>
  <c r="P1624" i="2"/>
  <c r="U1624" i="2" s="1"/>
  <c r="P1623" i="2"/>
  <c r="P1622" i="2"/>
  <c r="P1621" i="2"/>
  <c r="P1620" i="2"/>
  <c r="U1620" i="2" s="1"/>
  <c r="P1619" i="2"/>
  <c r="P1618" i="2"/>
  <c r="P1617" i="2"/>
  <c r="P1616" i="2"/>
  <c r="U1616" i="2" s="1"/>
  <c r="P1615" i="2"/>
  <c r="P1614" i="2"/>
  <c r="P1613" i="2"/>
  <c r="P1612" i="2"/>
  <c r="U1612" i="2" s="1"/>
  <c r="P1611" i="2"/>
  <c r="P1610" i="2"/>
  <c r="P1609" i="2"/>
  <c r="P1608" i="2"/>
  <c r="U1608" i="2" s="1"/>
  <c r="P1607" i="2"/>
  <c r="P1606" i="2"/>
  <c r="P1605" i="2"/>
  <c r="P1604" i="2"/>
  <c r="U1604" i="2" s="1"/>
  <c r="P1603" i="2"/>
  <c r="P1602" i="2"/>
  <c r="P1601" i="2"/>
  <c r="P1600" i="2"/>
  <c r="U1600" i="2" s="1"/>
  <c r="P1599" i="2"/>
  <c r="P1598" i="2"/>
  <c r="P1597" i="2"/>
  <c r="P1596" i="2"/>
  <c r="U1596" i="2" s="1"/>
  <c r="P1595" i="2"/>
  <c r="P1594" i="2"/>
  <c r="P1593" i="2"/>
  <c r="P1592" i="2"/>
  <c r="U1592" i="2" s="1"/>
  <c r="P1591" i="2"/>
  <c r="P1590" i="2"/>
  <c r="P1589" i="2"/>
  <c r="P1588" i="2"/>
  <c r="U1588" i="2" s="1"/>
  <c r="P1587" i="2"/>
  <c r="P1586" i="2"/>
  <c r="P1585" i="2"/>
  <c r="P1584" i="2"/>
  <c r="U1584" i="2" s="1"/>
  <c r="P1583" i="2"/>
  <c r="P1582" i="2"/>
  <c r="P1581" i="2"/>
  <c r="P1580" i="2"/>
  <c r="U1580" i="2" s="1"/>
  <c r="P1579" i="2"/>
  <c r="P1578" i="2"/>
  <c r="P1577" i="2"/>
  <c r="P1576" i="2"/>
  <c r="U1576" i="2" s="1"/>
  <c r="P1575" i="2"/>
  <c r="P1574" i="2"/>
  <c r="P1573" i="2"/>
  <c r="P1572" i="2"/>
  <c r="U1572" i="2" s="1"/>
  <c r="P1571" i="2"/>
  <c r="P1570" i="2"/>
  <c r="P1569" i="2"/>
  <c r="P1568" i="2"/>
  <c r="U1568" i="2" s="1"/>
  <c r="P1567" i="2"/>
  <c r="P1566" i="2"/>
  <c r="P1565" i="2"/>
  <c r="P1564" i="2"/>
  <c r="U1564" i="2" s="1"/>
  <c r="P1563" i="2"/>
  <c r="P1562" i="2"/>
  <c r="P1561" i="2"/>
  <c r="P1560" i="2"/>
  <c r="U1560" i="2" s="1"/>
  <c r="P1559" i="2"/>
  <c r="P1558" i="2"/>
  <c r="P1557" i="2"/>
  <c r="P1556" i="2"/>
  <c r="U1556" i="2" s="1"/>
  <c r="P1555" i="2"/>
  <c r="P1554" i="2"/>
  <c r="P1553" i="2"/>
  <c r="P1552" i="2"/>
  <c r="U1552" i="2" s="1"/>
  <c r="P1551" i="2"/>
  <c r="P1550" i="2"/>
  <c r="P1549" i="2"/>
  <c r="P1548" i="2"/>
  <c r="U1548" i="2" s="1"/>
  <c r="P1547" i="2"/>
  <c r="P1546" i="2"/>
  <c r="P1545" i="2"/>
  <c r="P1544" i="2"/>
  <c r="U1544" i="2" s="1"/>
  <c r="P1543" i="2"/>
  <c r="P1542" i="2"/>
  <c r="P1541" i="2"/>
  <c r="P1540" i="2"/>
  <c r="U1540" i="2" s="1"/>
  <c r="P1539" i="2"/>
  <c r="P1538" i="2"/>
  <c r="P1537" i="2"/>
  <c r="P1536" i="2"/>
  <c r="U1536" i="2" s="1"/>
  <c r="P1535" i="2"/>
  <c r="P1534" i="2"/>
  <c r="P1533" i="2"/>
  <c r="P1532" i="2"/>
  <c r="U1532" i="2" s="1"/>
  <c r="P1531" i="2"/>
  <c r="P1530" i="2"/>
  <c r="P1529" i="2"/>
  <c r="P1528" i="2"/>
  <c r="U1528" i="2" s="1"/>
  <c r="P1527" i="2"/>
  <c r="P1526" i="2"/>
  <c r="P1525" i="2"/>
  <c r="P1524" i="2"/>
  <c r="U1524" i="2" s="1"/>
  <c r="P1523" i="2"/>
  <c r="P1522" i="2"/>
  <c r="P1521" i="2"/>
  <c r="P1520" i="2"/>
  <c r="U1520" i="2" s="1"/>
  <c r="P1519" i="2"/>
  <c r="P1518" i="2"/>
  <c r="P1517" i="2"/>
  <c r="P1516" i="2"/>
  <c r="U1516" i="2" s="1"/>
  <c r="P1515" i="2"/>
  <c r="P1514" i="2"/>
  <c r="P1513" i="2"/>
  <c r="P1512" i="2"/>
  <c r="U1512" i="2" s="1"/>
  <c r="P1511" i="2"/>
  <c r="P1510" i="2"/>
  <c r="P1509" i="2"/>
  <c r="P1508" i="2"/>
  <c r="U1508" i="2" s="1"/>
  <c r="P1507" i="2"/>
  <c r="P1506" i="2"/>
  <c r="P1505" i="2"/>
  <c r="P1504" i="2"/>
  <c r="U1504" i="2" s="1"/>
  <c r="P1503" i="2"/>
  <c r="P1502" i="2"/>
  <c r="P1501" i="2"/>
  <c r="P1500" i="2"/>
  <c r="U1500" i="2" s="1"/>
  <c r="P1499" i="2"/>
  <c r="P1498" i="2"/>
  <c r="P1497" i="2"/>
  <c r="P1496" i="2"/>
  <c r="U1496" i="2" s="1"/>
  <c r="P1495" i="2"/>
  <c r="P1494" i="2"/>
  <c r="P1493" i="2"/>
  <c r="P1492" i="2"/>
  <c r="U1492" i="2" s="1"/>
  <c r="P1491" i="2"/>
  <c r="P1490" i="2"/>
  <c r="P1489" i="2"/>
  <c r="P1488" i="2"/>
  <c r="U1488" i="2" s="1"/>
  <c r="P1487" i="2"/>
  <c r="P1486" i="2"/>
  <c r="P1485" i="2"/>
  <c r="P1484" i="2"/>
  <c r="U1484" i="2" s="1"/>
  <c r="P1483" i="2"/>
  <c r="P1482" i="2"/>
  <c r="P1481" i="2"/>
  <c r="P1480" i="2"/>
  <c r="U1480" i="2" s="1"/>
  <c r="P1479" i="2"/>
  <c r="P1478" i="2"/>
  <c r="P1477" i="2"/>
  <c r="P1476" i="2"/>
  <c r="U1476" i="2" s="1"/>
  <c r="P1475" i="2"/>
  <c r="P1474" i="2"/>
  <c r="P1473" i="2"/>
  <c r="P1472" i="2"/>
  <c r="U1472" i="2" s="1"/>
  <c r="P1471" i="2"/>
  <c r="P1470" i="2"/>
  <c r="P1469" i="2"/>
  <c r="P1468" i="2"/>
  <c r="U1468" i="2" s="1"/>
  <c r="P1467" i="2"/>
  <c r="P1466" i="2"/>
  <c r="P1465" i="2"/>
  <c r="P1464" i="2"/>
  <c r="U1464" i="2" s="1"/>
  <c r="P1463" i="2"/>
  <c r="P1462" i="2"/>
  <c r="P1461" i="2"/>
  <c r="P1460" i="2"/>
  <c r="U1460" i="2" s="1"/>
  <c r="P1459" i="2"/>
  <c r="P1458" i="2"/>
  <c r="P1457" i="2"/>
  <c r="P1456" i="2"/>
  <c r="U1456" i="2" s="1"/>
  <c r="P1455" i="2"/>
  <c r="P1454" i="2"/>
  <c r="P1453" i="2"/>
  <c r="P1452" i="2"/>
  <c r="U1452" i="2" s="1"/>
  <c r="P1451" i="2"/>
  <c r="P1450" i="2"/>
  <c r="P1449" i="2"/>
  <c r="P1448" i="2"/>
  <c r="U1448" i="2" s="1"/>
  <c r="P1447" i="2"/>
  <c r="P1446" i="2"/>
  <c r="P1445" i="2"/>
  <c r="P1444" i="2"/>
  <c r="U1444" i="2" s="1"/>
  <c r="P1443" i="2"/>
  <c r="P1442" i="2"/>
  <c r="P1441" i="2"/>
  <c r="P1440" i="2"/>
  <c r="U1440" i="2" s="1"/>
  <c r="P1439" i="2"/>
  <c r="P1438" i="2"/>
  <c r="P1437" i="2"/>
  <c r="P1436" i="2"/>
  <c r="U1436" i="2" s="1"/>
  <c r="P1435" i="2"/>
  <c r="P1434" i="2"/>
  <c r="P1433" i="2"/>
  <c r="P1432" i="2"/>
  <c r="U1432" i="2" s="1"/>
  <c r="P1431" i="2"/>
  <c r="P1430" i="2"/>
  <c r="P1429" i="2"/>
  <c r="P1428" i="2"/>
  <c r="U1428" i="2" s="1"/>
  <c r="P1427" i="2"/>
  <c r="P1426" i="2"/>
  <c r="P1425" i="2"/>
  <c r="P1424" i="2"/>
  <c r="U1424" i="2" s="1"/>
  <c r="P1423" i="2"/>
  <c r="P1422" i="2"/>
  <c r="P1421" i="2"/>
  <c r="P1420" i="2"/>
  <c r="U1420" i="2" s="1"/>
  <c r="P1419" i="2"/>
  <c r="P1418" i="2"/>
  <c r="P1417" i="2"/>
  <c r="P1416" i="2"/>
  <c r="U1416" i="2" s="1"/>
  <c r="P1415" i="2"/>
  <c r="P1414" i="2"/>
  <c r="P1413" i="2"/>
  <c r="P1412" i="2"/>
  <c r="U1412" i="2" s="1"/>
  <c r="P1411" i="2"/>
  <c r="P1410" i="2"/>
  <c r="P1409" i="2"/>
  <c r="P1408" i="2"/>
  <c r="U1408" i="2" s="1"/>
  <c r="P1407" i="2"/>
  <c r="P1406" i="2"/>
  <c r="P1405" i="2"/>
  <c r="P1404" i="2"/>
  <c r="U1404" i="2" s="1"/>
  <c r="P1403" i="2"/>
  <c r="P1402" i="2"/>
  <c r="P1401" i="2"/>
  <c r="P1400" i="2"/>
  <c r="U1400" i="2" s="1"/>
  <c r="P1399" i="2"/>
  <c r="P1398" i="2"/>
  <c r="P1397" i="2"/>
  <c r="P1396" i="2"/>
  <c r="U1396" i="2" s="1"/>
  <c r="P1395" i="2"/>
  <c r="P1394" i="2"/>
  <c r="P1393" i="2"/>
  <c r="P1392" i="2"/>
  <c r="U1392" i="2" s="1"/>
  <c r="P1391" i="2"/>
  <c r="P1390" i="2"/>
  <c r="P1389" i="2"/>
  <c r="P1388" i="2"/>
  <c r="U1388" i="2" s="1"/>
  <c r="P1387" i="2"/>
  <c r="P1386" i="2"/>
  <c r="P1385" i="2"/>
  <c r="P1384" i="2"/>
  <c r="U1384" i="2" s="1"/>
  <c r="P1383" i="2"/>
  <c r="P1382" i="2"/>
  <c r="P1381" i="2"/>
  <c r="P1380" i="2"/>
  <c r="U1380" i="2" s="1"/>
  <c r="P1379" i="2"/>
  <c r="P1378" i="2"/>
  <c r="P1377" i="2"/>
  <c r="P1376" i="2"/>
  <c r="U1376" i="2" s="1"/>
  <c r="P1375" i="2"/>
  <c r="P1374" i="2"/>
  <c r="P1373" i="2"/>
  <c r="P1372" i="2"/>
  <c r="U1372" i="2" s="1"/>
  <c r="P1371" i="2"/>
  <c r="P1370" i="2"/>
  <c r="P1369" i="2"/>
  <c r="P1368" i="2"/>
  <c r="U1368" i="2" s="1"/>
  <c r="P1367" i="2"/>
  <c r="P1366" i="2"/>
  <c r="P1365" i="2"/>
  <c r="P1364" i="2"/>
  <c r="U1364" i="2" s="1"/>
  <c r="P1363" i="2"/>
  <c r="P1362" i="2"/>
  <c r="P1361" i="2"/>
  <c r="P1360" i="2"/>
  <c r="U1360" i="2" s="1"/>
  <c r="P1359" i="2"/>
  <c r="P1358" i="2"/>
  <c r="P1357" i="2"/>
  <c r="P1356" i="2"/>
  <c r="U1356" i="2" s="1"/>
  <c r="P1355" i="2"/>
  <c r="P1354" i="2"/>
  <c r="P1353" i="2"/>
  <c r="P1352" i="2"/>
  <c r="U1352" i="2" s="1"/>
  <c r="P1351" i="2"/>
  <c r="P1350" i="2"/>
  <c r="P1349" i="2"/>
  <c r="P1348" i="2"/>
  <c r="U1348" i="2" s="1"/>
  <c r="P1347" i="2"/>
  <c r="P1346" i="2"/>
  <c r="P1345" i="2"/>
  <c r="P1344" i="2"/>
  <c r="U1344" i="2" s="1"/>
  <c r="P1343" i="2"/>
  <c r="P1342" i="2"/>
  <c r="P1341" i="2"/>
  <c r="P1340" i="2"/>
  <c r="U1340" i="2" s="1"/>
  <c r="P1339" i="2"/>
  <c r="P1338" i="2"/>
  <c r="P1337" i="2"/>
  <c r="P1336" i="2"/>
  <c r="U1336" i="2" s="1"/>
  <c r="P1335" i="2"/>
  <c r="P1334" i="2"/>
  <c r="P1333" i="2"/>
  <c r="P1332" i="2"/>
  <c r="U1332" i="2" s="1"/>
  <c r="P1331" i="2"/>
  <c r="P1330" i="2"/>
  <c r="P1329" i="2"/>
  <c r="P1328" i="2"/>
  <c r="U1328" i="2" s="1"/>
  <c r="P1327" i="2"/>
  <c r="P1326" i="2"/>
  <c r="P1325" i="2"/>
  <c r="P1324" i="2"/>
  <c r="U1324" i="2" s="1"/>
  <c r="P1323" i="2"/>
  <c r="P1322" i="2"/>
  <c r="P1321" i="2"/>
  <c r="P1320" i="2"/>
  <c r="U1320" i="2" s="1"/>
  <c r="P1319" i="2"/>
  <c r="P1318" i="2"/>
  <c r="P1317" i="2"/>
  <c r="P1316" i="2"/>
  <c r="U1316" i="2" s="1"/>
  <c r="P1315" i="2"/>
  <c r="P1314" i="2"/>
  <c r="P1313" i="2"/>
  <c r="P1312" i="2"/>
  <c r="U1312" i="2" s="1"/>
  <c r="P1311" i="2"/>
  <c r="P1310" i="2"/>
  <c r="P1309" i="2"/>
  <c r="P1308" i="2"/>
  <c r="U1308" i="2" s="1"/>
  <c r="P1307" i="2"/>
  <c r="P1306" i="2"/>
  <c r="P1305" i="2"/>
  <c r="P1304" i="2"/>
  <c r="U1304" i="2" s="1"/>
  <c r="P1303" i="2"/>
  <c r="P1302" i="2"/>
  <c r="P1301" i="2"/>
  <c r="P1300" i="2"/>
  <c r="U1300" i="2" s="1"/>
  <c r="P1299" i="2"/>
  <c r="P1298" i="2"/>
  <c r="P1297" i="2"/>
  <c r="P1296" i="2"/>
  <c r="U1296" i="2" s="1"/>
  <c r="P1295" i="2"/>
  <c r="P1294" i="2"/>
  <c r="P1293" i="2"/>
  <c r="P1292" i="2"/>
  <c r="U1292" i="2" s="1"/>
  <c r="P1291" i="2"/>
  <c r="P1290" i="2"/>
  <c r="P1289" i="2"/>
  <c r="P1288" i="2"/>
  <c r="U1288" i="2" s="1"/>
  <c r="P1287" i="2"/>
  <c r="P1286" i="2"/>
  <c r="P1285" i="2"/>
  <c r="P1284" i="2"/>
  <c r="U1284" i="2" s="1"/>
  <c r="P1283" i="2"/>
  <c r="P1282" i="2"/>
  <c r="P1281" i="2"/>
  <c r="P1280" i="2"/>
  <c r="U1280" i="2" s="1"/>
  <c r="P1279" i="2"/>
  <c r="P1278" i="2"/>
  <c r="P1277" i="2"/>
  <c r="P1276" i="2"/>
  <c r="U1276" i="2" s="1"/>
  <c r="P1275" i="2"/>
  <c r="P1274" i="2"/>
  <c r="P1273" i="2"/>
  <c r="P1272" i="2"/>
  <c r="U1272" i="2" s="1"/>
  <c r="P1271" i="2"/>
  <c r="P1270" i="2"/>
  <c r="P1269" i="2"/>
  <c r="P1268" i="2"/>
  <c r="U1268" i="2" s="1"/>
  <c r="P1267" i="2"/>
  <c r="P1266" i="2"/>
  <c r="P1265" i="2"/>
  <c r="P1264" i="2"/>
  <c r="U1264" i="2" s="1"/>
  <c r="P1263" i="2"/>
  <c r="P1262" i="2"/>
  <c r="P1261" i="2"/>
  <c r="P1260" i="2"/>
  <c r="U1260" i="2" s="1"/>
  <c r="P1259" i="2"/>
  <c r="P1258" i="2"/>
  <c r="P1257" i="2"/>
  <c r="P1256" i="2"/>
  <c r="U1256" i="2" s="1"/>
  <c r="P1255" i="2"/>
  <c r="P1254" i="2"/>
  <c r="P1253" i="2"/>
  <c r="P1252" i="2"/>
  <c r="U1252" i="2" s="1"/>
  <c r="P1251" i="2"/>
  <c r="P1250" i="2"/>
  <c r="P1249" i="2"/>
  <c r="P1248" i="2"/>
  <c r="U1248" i="2" s="1"/>
  <c r="P1247" i="2"/>
  <c r="P1246" i="2"/>
  <c r="P1245" i="2"/>
  <c r="P1244" i="2"/>
  <c r="U1244" i="2" s="1"/>
  <c r="P1243" i="2"/>
  <c r="P1242" i="2"/>
  <c r="P1241" i="2"/>
  <c r="P1240" i="2"/>
  <c r="U1240" i="2" s="1"/>
  <c r="P1239" i="2"/>
  <c r="P1238" i="2"/>
  <c r="P1237" i="2"/>
  <c r="P1236" i="2"/>
  <c r="U1236" i="2" s="1"/>
  <c r="P1235" i="2"/>
  <c r="P1234" i="2"/>
  <c r="P1233" i="2"/>
  <c r="P1232" i="2"/>
  <c r="U1232" i="2" s="1"/>
  <c r="P1231" i="2"/>
  <c r="P1230" i="2"/>
  <c r="P1229" i="2"/>
  <c r="P1228" i="2"/>
  <c r="U1228" i="2" s="1"/>
  <c r="P1227" i="2"/>
  <c r="P1226" i="2"/>
  <c r="P1225" i="2"/>
  <c r="P1224" i="2"/>
  <c r="U1224" i="2" s="1"/>
  <c r="P1223" i="2"/>
  <c r="P1222" i="2"/>
  <c r="P1221" i="2"/>
  <c r="P1220" i="2"/>
  <c r="U1220" i="2" s="1"/>
  <c r="P1219" i="2"/>
  <c r="P1218" i="2"/>
  <c r="P1217" i="2"/>
  <c r="P1216" i="2"/>
  <c r="U1216" i="2" s="1"/>
  <c r="P1215" i="2"/>
  <c r="P1214" i="2"/>
  <c r="P1213" i="2"/>
  <c r="P1212" i="2"/>
  <c r="U1212" i="2" s="1"/>
  <c r="P1211" i="2"/>
  <c r="P1210" i="2"/>
  <c r="P1209" i="2"/>
  <c r="P1208" i="2"/>
  <c r="U1208" i="2" s="1"/>
  <c r="P1207" i="2"/>
  <c r="P1206" i="2"/>
  <c r="P1205" i="2"/>
  <c r="P1204" i="2"/>
  <c r="U1204" i="2" s="1"/>
  <c r="P1203" i="2"/>
  <c r="P1202" i="2"/>
  <c r="P1201" i="2"/>
  <c r="P1200" i="2"/>
  <c r="U1200" i="2" s="1"/>
  <c r="P1199" i="2"/>
  <c r="P1198" i="2"/>
  <c r="P1197" i="2"/>
  <c r="P1196" i="2"/>
  <c r="U1196" i="2" s="1"/>
  <c r="P1195" i="2"/>
  <c r="P1194" i="2"/>
  <c r="P1193" i="2"/>
  <c r="P1192" i="2"/>
  <c r="U1192" i="2" s="1"/>
  <c r="P1191" i="2"/>
  <c r="P1190" i="2"/>
  <c r="P1189" i="2"/>
  <c r="P1188" i="2"/>
  <c r="U1188" i="2" s="1"/>
  <c r="P1187" i="2"/>
  <c r="P1186" i="2"/>
  <c r="P1185" i="2"/>
  <c r="P1184" i="2"/>
  <c r="U1184" i="2" s="1"/>
  <c r="P1183" i="2"/>
  <c r="P1182" i="2"/>
  <c r="P1181" i="2"/>
  <c r="P1180" i="2"/>
  <c r="U1180" i="2" s="1"/>
  <c r="P1179" i="2"/>
  <c r="P1178" i="2"/>
  <c r="P1177" i="2"/>
  <c r="P1176" i="2"/>
  <c r="U1176" i="2" s="1"/>
  <c r="P1175" i="2"/>
  <c r="P1174" i="2"/>
  <c r="P1173" i="2"/>
  <c r="P1172" i="2"/>
  <c r="U1172" i="2" s="1"/>
  <c r="P1171" i="2"/>
  <c r="P1170" i="2"/>
  <c r="P1169" i="2"/>
  <c r="P1168" i="2"/>
  <c r="U1168" i="2" s="1"/>
  <c r="P1167" i="2"/>
  <c r="P1166" i="2"/>
  <c r="P1165" i="2"/>
  <c r="P1164" i="2"/>
  <c r="U1164" i="2" s="1"/>
  <c r="P1163" i="2"/>
  <c r="P1162" i="2"/>
  <c r="P1161" i="2"/>
  <c r="P1160" i="2"/>
  <c r="U1160" i="2" s="1"/>
  <c r="P1159" i="2"/>
  <c r="P1158" i="2"/>
  <c r="P1157" i="2"/>
  <c r="P1156" i="2"/>
  <c r="U1156" i="2" s="1"/>
  <c r="P1155" i="2"/>
  <c r="P1154" i="2"/>
  <c r="P1153" i="2"/>
  <c r="P1152" i="2"/>
  <c r="U1152" i="2" s="1"/>
  <c r="P1151" i="2"/>
  <c r="P1150" i="2"/>
  <c r="P1149" i="2"/>
  <c r="P1148" i="2"/>
  <c r="U1148" i="2" s="1"/>
  <c r="P1147" i="2"/>
  <c r="P1146" i="2"/>
  <c r="P1145" i="2"/>
  <c r="P1144" i="2"/>
  <c r="U1144" i="2" s="1"/>
  <c r="P1143" i="2"/>
  <c r="P1142" i="2"/>
  <c r="P1141" i="2"/>
  <c r="P1140" i="2"/>
  <c r="U1140" i="2" s="1"/>
  <c r="P1139" i="2"/>
  <c r="P1138" i="2"/>
  <c r="P1137" i="2"/>
  <c r="P1136" i="2"/>
  <c r="U1136" i="2" s="1"/>
  <c r="P1135" i="2"/>
  <c r="P1134" i="2"/>
  <c r="P1133" i="2"/>
  <c r="P1132" i="2"/>
  <c r="U1132" i="2" s="1"/>
  <c r="P1131" i="2"/>
  <c r="P1130" i="2"/>
  <c r="P1129" i="2"/>
  <c r="P1128" i="2"/>
  <c r="U1128" i="2" s="1"/>
  <c r="P1127" i="2"/>
  <c r="P1126" i="2"/>
  <c r="P1125" i="2"/>
  <c r="P1124" i="2"/>
  <c r="U1124" i="2" s="1"/>
  <c r="P1123" i="2"/>
  <c r="P1122" i="2"/>
  <c r="P1121" i="2"/>
  <c r="P1120" i="2"/>
  <c r="U1120" i="2" s="1"/>
  <c r="P1119" i="2"/>
  <c r="P1118" i="2"/>
  <c r="P1117" i="2"/>
  <c r="P1116" i="2"/>
  <c r="U1116" i="2" s="1"/>
  <c r="P1115" i="2"/>
  <c r="P1114" i="2"/>
  <c r="P1113" i="2"/>
  <c r="P1112" i="2"/>
  <c r="U1112" i="2" s="1"/>
  <c r="P1111" i="2"/>
  <c r="P1110" i="2"/>
  <c r="P1109" i="2"/>
  <c r="P1108" i="2"/>
  <c r="U1108" i="2" s="1"/>
  <c r="P1107" i="2"/>
  <c r="P1106" i="2"/>
  <c r="P1105" i="2"/>
  <c r="P1104" i="2"/>
  <c r="U1104" i="2" s="1"/>
  <c r="P1103" i="2"/>
  <c r="P1102" i="2"/>
  <c r="P1101" i="2"/>
  <c r="P1100" i="2"/>
  <c r="U1100" i="2" s="1"/>
  <c r="P1099" i="2"/>
  <c r="P1098" i="2"/>
  <c r="P1097" i="2"/>
  <c r="P1096" i="2"/>
  <c r="U1096" i="2" s="1"/>
  <c r="P1095" i="2"/>
  <c r="P1094" i="2"/>
  <c r="P1093" i="2"/>
  <c r="P1092" i="2"/>
  <c r="U1092" i="2" s="1"/>
  <c r="P1091" i="2"/>
  <c r="P1090" i="2"/>
  <c r="P1089" i="2"/>
  <c r="P1088" i="2"/>
  <c r="U1088" i="2" s="1"/>
  <c r="P1087" i="2"/>
  <c r="P1086" i="2"/>
  <c r="P1085" i="2"/>
  <c r="P1084" i="2"/>
  <c r="U1084" i="2" s="1"/>
  <c r="P1083" i="2"/>
  <c r="P1082" i="2"/>
  <c r="P1081" i="2"/>
  <c r="P1080" i="2"/>
  <c r="U1080" i="2" s="1"/>
  <c r="P1079" i="2"/>
  <c r="P1078" i="2"/>
  <c r="P1077" i="2"/>
  <c r="P1076" i="2"/>
  <c r="U1076" i="2" s="1"/>
  <c r="P1075" i="2"/>
  <c r="P1074" i="2"/>
  <c r="P1073" i="2"/>
  <c r="P1072" i="2"/>
  <c r="U1072" i="2" s="1"/>
  <c r="P1071" i="2"/>
  <c r="P1070" i="2"/>
  <c r="P1069" i="2"/>
  <c r="P1068" i="2"/>
  <c r="U1068" i="2" s="1"/>
  <c r="P1067" i="2"/>
  <c r="P1066" i="2"/>
  <c r="P1065" i="2"/>
  <c r="P1064" i="2"/>
  <c r="U1064" i="2" s="1"/>
  <c r="P1063" i="2"/>
  <c r="P1062" i="2"/>
  <c r="P1061" i="2"/>
  <c r="P1060" i="2"/>
  <c r="U1060" i="2" s="1"/>
  <c r="P1059" i="2"/>
  <c r="P1058" i="2"/>
  <c r="P1057" i="2"/>
  <c r="P1056" i="2"/>
  <c r="U1056" i="2" s="1"/>
  <c r="P1055" i="2"/>
  <c r="P1054" i="2"/>
  <c r="P1053" i="2"/>
  <c r="P1052" i="2"/>
  <c r="U1052" i="2" s="1"/>
  <c r="P1051" i="2"/>
  <c r="P1050" i="2"/>
  <c r="P1049" i="2"/>
  <c r="P1048" i="2"/>
  <c r="U1048" i="2" s="1"/>
  <c r="P1047" i="2"/>
  <c r="P1046" i="2"/>
  <c r="P1045" i="2"/>
  <c r="P1044" i="2"/>
  <c r="U1044" i="2" s="1"/>
  <c r="P1043" i="2"/>
  <c r="P1042" i="2"/>
  <c r="P1041" i="2"/>
  <c r="P1040" i="2"/>
  <c r="U1040" i="2" s="1"/>
  <c r="P1039" i="2"/>
  <c r="P1038" i="2"/>
  <c r="P1037" i="2"/>
  <c r="P1036" i="2"/>
  <c r="U1036" i="2" s="1"/>
  <c r="P1035" i="2"/>
  <c r="P1034" i="2"/>
  <c r="P1033" i="2"/>
  <c r="P1032" i="2"/>
  <c r="U1032" i="2" s="1"/>
  <c r="P1031" i="2"/>
  <c r="P1030" i="2"/>
  <c r="P1029" i="2"/>
  <c r="P1028" i="2"/>
  <c r="U1028" i="2" s="1"/>
  <c r="P1027" i="2"/>
  <c r="P1026" i="2"/>
  <c r="P1025" i="2"/>
  <c r="P1024" i="2"/>
  <c r="U1024" i="2" s="1"/>
  <c r="P1023" i="2"/>
  <c r="P1022" i="2"/>
  <c r="P1021" i="2"/>
  <c r="P1020" i="2"/>
  <c r="U1020" i="2" s="1"/>
  <c r="P1019" i="2"/>
  <c r="P1018" i="2"/>
  <c r="P1017" i="2"/>
  <c r="P1016" i="2"/>
  <c r="U1016" i="2" s="1"/>
  <c r="P1015" i="2"/>
  <c r="P1014" i="2"/>
  <c r="P1013" i="2"/>
  <c r="P1012" i="2"/>
  <c r="U1012" i="2" s="1"/>
  <c r="P1011" i="2"/>
  <c r="P1010" i="2"/>
  <c r="P1009" i="2"/>
  <c r="P1008" i="2"/>
  <c r="U1008" i="2" s="1"/>
  <c r="P1007" i="2"/>
  <c r="P1006" i="2"/>
  <c r="P1005" i="2"/>
  <c r="P1004" i="2"/>
  <c r="U1004" i="2" s="1"/>
  <c r="P1003" i="2"/>
  <c r="P1002" i="2"/>
  <c r="P1001" i="2"/>
  <c r="P1000" i="2"/>
  <c r="U1000" i="2" s="1"/>
  <c r="P999" i="2"/>
  <c r="P998" i="2"/>
  <c r="P997" i="2"/>
  <c r="P996" i="2"/>
  <c r="U996" i="2" s="1"/>
  <c r="P995" i="2"/>
  <c r="P994" i="2"/>
  <c r="P993" i="2"/>
  <c r="P992" i="2"/>
  <c r="U992" i="2" s="1"/>
  <c r="P991" i="2"/>
  <c r="P990" i="2"/>
  <c r="P989" i="2"/>
  <c r="P988" i="2"/>
  <c r="U988" i="2" s="1"/>
  <c r="P987" i="2"/>
  <c r="P986" i="2"/>
  <c r="P985" i="2"/>
  <c r="P984" i="2"/>
  <c r="U984" i="2" s="1"/>
  <c r="P983" i="2"/>
  <c r="P982" i="2"/>
  <c r="P981" i="2"/>
  <c r="P980" i="2"/>
  <c r="U980" i="2" s="1"/>
  <c r="P979" i="2"/>
  <c r="P978" i="2"/>
  <c r="P977" i="2"/>
  <c r="P976" i="2"/>
  <c r="U976" i="2" s="1"/>
  <c r="P975" i="2"/>
  <c r="P974" i="2"/>
  <c r="P973" i="2"/>
  <c r="P972" i="2"/>
  <c r="U972" i="2" s="1"/>
  <c r="P971" i="2"/>
  <c r="P970" i="2"/>
  <c r="P969" i="2"/>
  <c r="P968" i="2"/>
  <c r="U968" i="2" s="1"/>
  <c r="P967" i="2"/>
  <c r="P966" i="2"/>
  <c r="P965" i="2"/>
  <c r="P964" i="2"/>
  <c r="U964" i="2" s="1"/>
  <c r="P963" i="2"/>
  <c r="P962" i="2"/>
  <c r="P961" i="2"/>
  <c r="P960" i="2"/>
  <c r="U960" i="2" s="1"/>
  <c r="P959" i="2"/>
  <c r="P958" i="2"/>
  <c r="P957" i="2"/>
  <c r="P956" i="2"/>
  <c r="U956" i="2" s="1"/>
  <c r="P955" i="2"/>
  <c r="P954" i="2"/>
  <c r="P953" i="2"/>
  <c r="P952" i="2"/>
  <c r="U952" i="2" s="1"/>
  <c r="P951" i="2"/>
  <c r="P950" i="2"/>
  <c r="P949" i="2"/>
  <c r="P948" i="2"/>
  <c r="U948" i="2" s="1"/>
  <c r="P947" i="2"/>
  <c r="P946" i="2"/>
  <c r="P945" i="2"/>
  <c r="P944" i="2"/>
  <c r="U944" i="2" s="1"/>
  <c r="P943" i="2"/>
  <c r="P942" i="2"/>
  <c r="P941" i="2"/>
  <c r="P940" i="2"/>
  <c r="U940" i="2" s="1"/>
  <c r="P939" i="2"/>
  <c r="P938" i="2"/>
  <c r="P937" i="2"/>
  <c r="P936" i="2"/>
  <c r="U936" i="2" s="1"/>
  <c r="P935" i="2"/>
  <c r="P934" i="2"/>
  <c r="P933" i="2"/>
  <c r="P932" i="2"/>
  <c r="U932" i="2" s="1"/>
  <c r="P931" i="2"/>
  <c r="P930" i="2"/>
  <c r="P929" i="2"/>
  <c r="P928" i="2"/>
  <c r="U928" i="2" s="1"/>
  <c r="P927" i="2"/>
  <c r="P926" i="2"/>
  <c r="P925" i="2"/>
  <c r="P924" i="2"/>
  <c r="U924" i="2" s="1"/>
  <c r="P923" i="2"/>
  <c r="P922" i="2"/>
  <c r="P921" i="2"/>
  <c r="P920" i="2"/>
  <c r="U920" i="2" s="1"/>
  <c r="P919" i="2"/>
  <c r="P918" i="2"/>
  <c r="P917" i="2"/>
  <c r="P916" i="2"/>
  <c r="U916" i="2" s="1"/>
  <c r="P915" i="2"/>
  <c r="P914" i="2"/>
  <c r="P913" i="2"/>
  <c r="P912" i="2"/>
  <c r="U912" i="2" s="1"/>
  <c r="P911" i="2"/>
  <c r="P910" i="2"/>
  <c r="P909" i="2"/>
  <c r="P908" i="2"/>
  <c r="U908" i="2" s="1"/>
  <c r="P907" i="2"/>
  <c r="P906" i="2"/>
  <c r="P905" i="2"/>
  <c r="P904" i="2"/>
  <c r="U904" i="2" s="1"/>
  <c r="P903" i="2"/>
  <c r="P902" i="2"/>
  <c r="P901" i="2"/>
  <c r="P900" i="2"/>
  <c r="U900" i="2" s="1"/>
  <c r="P899" i="2"/>
  <c r="P898" i="2"/>
  <c r="P897" i="2"/>
  <c r="P896" i="2"/>
  <c r="U896" i="2" s="1"/>
  <c r="P895" i="2"/>
  <c r="P894" i="2"/>
  <c r="P893" i="2"/>
  <c r="P892" i="2"/>
  <c r="U892" i="2" s="1"/>
  <c r="P891" i="2"/>
  <c r="P890" i="2"/>
  <c r="P889" i="2"/>
  <c r="P888" i="2"/>
  <c r="U888" i="2" s="1"/>
  <c r="P887" i="2"/>
  <c r="P886" i="2"/>
  <c r="P885" i="2"/>
  <c r="P884" i="2"/>
  <c r="U884" i="2" s="1"/>
  <c r="P883" i="2"/>
  <c r="P882" i="2"/>
  <c r="P881" i="2"/>
  <c r="P880" i="2"/>
  <c r="U880" i="2" s="1"/>
  <c r="P879" i="2"/>
  <c r="P878" i="2"/>
  <c r="P877" i="2"/>
  <c r="P876" i="2"/>
  <c r="U876" i="2" s="1"/>
  <c r="P875" i="2"/>
  <c r="P874" i="2"/>
  <c r="P873" i="2"/>
  <c r="P872" i="2"/>
  <c r="U872" i="2" s="1"/>
  <c r="P871" i="2"/>
  <c r="P870" i="2"/>
  <c r="P869" i="2"/>
  <c r="P868" i="2"/>
  <c r="U868" i="2" s="1"/>
  <c r="P867" i="2"/>
  <c r="P866" i="2"/>
  <c r="P865" i="2"/>
  <c r="P864" i="2"/>
  <c r="U864" i="2" s="1"/>
  <c r="P863" i="2"/>
  <c r="P862" i="2"/>
  <c r="P861" i="2"/>
  <c r="P860" i="2"/>
  <c r="U860" i="2" s="1"/>
  <c r="P859" i="2"/>
  <c r="P858" i="2"/>
  <c r="P857" i="2"/>
  <c r="P856" i="2"/>
  <c r="U856" i="2" s="1"/>
  <c r="P855" i="2"/>
  <c r="P854" i="2"/>
  <c r="P853" i="2"/>
  <c r="P852" i="2"/>
  <c r="U852" i="2" s="1"/>
  <c r="P851" i="2"/>
  <c r="P850" i="2"/>
  <c r="P849" i="2"/>
  <c r="P848" i="2"/>
  <c r="U848" i="2" s="1"/>
  <c r="P847" i="2"/>
  <c r="P846" i="2"/>
  <c r="P845" i="2"/>
  <c r="P844" i="2"/>
  <c r="U844" i="2" s="1"/>
  <c r="P843" i="2"/>
  <c r="P842" i="2"/>
  <c r="P841" i="2"/>
  <c r="P840" i="2"/>
  <c r="U840" i="2" s="1"/>
  <c r="P839" i="2"/>
  <c r="P838" i="2"/>
  <c r="P837" i="2"/>
  <c r="P836" i="2"/>
  <c r="U836" i="2" s="1"/>
  <c r="P835" i="2"/>
  <c r="P834" i="2"/>
  <c r="P833" i="2"/>
  <c r="P832" i="2"/>
  <c r="U832" i="2" s="1"/>
  <c r="P831" i="2"/>
  <c r="P830" i="2"/>
  <c r="P829" i="2"/>
  <c r="P828" i="2"/>
  <c r="U828" i="2" s="1"/>
  <c r="P827" i="2"/>
  <c r="P826" i="2"/>
  <c r="P825" i="2"/>
  <c r="P824" i="2"/>
  <c r="U824" i="2" s="1"/>
  <c r="P823" i="2"/>
  <c r="P822" i="2"/>
  <c r="P821" i="2"/>
  <c r="P820" i="2"/>
  <c r="U820" i="2" s="1"/>
  <c r="P819" i="2"/>
  <c r="P818" i="2"/>
  <c r="P817" i="2"/>
  <c r="P816" i="2"/>
  <c r="U816" i="2" s="1"/>
  <c r="P815" i="2"/>
  <c r="P814" i="2"/>
  <c r="P813" i="2"/>
  <c r="P812" i="2"/>
  <c r="U812" i="2" s="1"/>
  <c r="P811" i="2"/>
  <c r="P810" i="2"/>
  <c r="P809" i="2"/>
  <c r="P808" i="2"/>
  <c r="U808" i="2" s="1"/>
  <c r="P807" i="2"/>
  <c r="P806" i="2"/>
  <c r="P805" i="2"/>
  <c r="P804" i="2"/>
  <c r="U804" i="2" s="1"/>
  <c r="P803" i="2"/>
  <c r="P802" i="2"/>
  <c r="P801" i="2"/>
  <c r="P800" i="2"/>
  <c r="U800" i="2" s="1"/>
  <c r="P799" i="2"/>
  <c r="P798" i="2"/>
  <c r="P797" i="2"/>
  <c r="P796" i="2"/>
  <c r="U796" i="2" s="1"/>
  <c r="P795" i="2"/>
  <c r="P794" i="2"/>
  <c r="P793" i="2"/>
  <c r="P792" i="2"/>
  <c r="U792" i="2" s="1"/>
  <c r="P791" i="2"/>
  <c r="P790" i="2"/>
  <c r="P789" i="2"/>
  <c r="P788" i="2"/>
  <c r="U788" i="2" s="1"/>
  <c r="P787" i="2"/>
  <c r="P786" i="2"/>
  <c r="P785" i="2"/>
  <c r="P784" i="2"/>
  <c r="U784" i="2" s="1"/>
  <c r="P783" i="2"/>
  <c r="P782" i="2"/>
  <c r="P781" i="2"/>
  <c r="P780" i="2"/>
  <c r="U780" i="2" s="1"/>
  <c r="P779" i="2"/>
  <c r="P778" i="2"/>
  <c r="P777" i="2"/>
  <c r="P776" i="2"/>
  <c r="U776" i="2" s="1"/>
  <c r="P775" i="2"/>
  <c r="P774" i="2"/>
  <c r="P773" i="2"/>
  <c r="P772" i="2"/>
  <c r="U772" i="2" s="1"/>
  <c r="P771" i="2"/>
  <c r="P770" i="2"/>
  <c r="P769" i="2"/>
  <c r="P768" i="2"/>
  <c r="U768" i="2" s="1"/>
  <c r="P767" i="2"/>
  <c r="P766" i="2"/>
  <c r="P765" i="2"/>
  <c r="P764" i="2"/>
  <c r="U764" i="2" s="1"/>
  <c r="P763" i="2"/>
  <c r="P762" i="2"/>
  <c r="P761" i="2"/>
  <c r="P760" i="2"/>
  <c r="U760" i="2" s="1"/>
  <c r="P759" i="2"/>
  <c r="P758" i="2"/>
  <c r="P757" i="2"/>
  <c r="P756" i="2"/>
  <c r="U756" i="2" s="1"/>
  <c r="P755" i="2"/>
  <c r="P754" i="2"/>
  <c r="P753" i="2"/>
  <c r="P752" i="2"/>
  <c r="U752" i="2" s="1"/>
  <c r="P751" i="2"/>
  <c r="P750" i="2"/>
  <c r="P749" i="2"/>
  <c r="P748" i="2"/>
  <c r="U748" i="2" s="1"/>
  <c r="P747" i="2"/>
  <c r="P746" i="2"/>
  <c r="P745" i="2"/>
  <c r="P744" i="2"/>
  <c r="U744" i="2" s="1"/>
  <c r="P743" i="2"/>
  <c r="P742" i="2"/>
  <c r="P741" i="2"/>
  <c r="P740" i="2"/>
  <c r="U740" i="2" s="1"/>
  <c r="P739" i="2"/>
  <c r="P738" i="2"/>
  <c r="P737" i="2"/>
  <c r="P736" i="2"/>
  <c r="U736" i="2" s="1"/>
  <c r="P735" i="2"/>
  <c r="P734" i="2"/>
  <c r="P733" i="2"/>
  <c r="P732" i="2"/>
  <c r="U732" i="2" s="1"/>
  <c r="P731" i="2"/>
  <c r="P730" i="2"/>
  <c r="P729" i="2"/>
  <c r="P728" i="2"/>
  <c r="U728" i="2" s="1"/>
  <c r="P727" i="2"/>
  <c r="P726" i="2"/>
  <c r="P725" i="2"/>
  <c r="P724" i="2"/>
  <c r="U724" i="2" s="1"/>
  <c r="P723" i="2"/>
  <c r="P722" i="2"/>
  <c r="P721" i="2"/>
  <c r="P720" i="2"/>
  <c r="U720" i="2" s="1"/>
  <c r="P719" i="2"/>
  <c r="P718" i="2"/>
  <c r="P717" i="2"/>
  <c r="P716" i="2"/>
  <c r="U716" i="2" s="1"/>
  <c r="P715" i="2"/>
  <c r="P714" i="2"/>
  <c r="P713" i="2"/>
  <c r="P712" i="2"/>
  <c r="U712" i="2" s="1"/>
  <c r="P711" i="2"/>
  <c r="P710" i="2"/>
  <c r="P709" i="2"/>
  <c r="P708" i="2"/>
  <c r="U708" i="2" s="1"/>
  <c r="P707" i="2"/>
  <c r="P706" i="2"/>
  <c r="P705" i="2"/>
  <c r="P704" i="2"/>
  <c r="U704" i="2" s="1"/>
  <c r="P703" i="2"/>
  <c r="P702" i="2"/>
  <c r="P701" i="2"/>
  <c r="P700" i="2"/>
  <c r="U700" i="2" s="1"/>
  <c r="P699" i="2"/>
  <c r="P698" i="2"/>
  <c r="P697" i="2"/>
  <c r="P696" i="2"/>
  <c r="U696" i="2" s="1"/>
  <c r="P695" i="2"/>
  <c r="P694" i="2"/>
  <c r="P693" i="2"/>
  <c r="P692" i="2"/>
  <c r="U692" i="2" s="1"/>
  <c r="P691" i="2"/>
  <c r="P690" i="2"/>
  <c r="P689" i="2"/>
  <c r="P688" i="2"/>
  <c r="U688" i="2" s="1"/>
  <c r="P687" i="2"/>
  <c r="P686" i="2"/>
  <c r="P685" i="2"/>
  <c r="P684" i="2"/>
  <c r="U684" i="2" s="1"/>
  <c r="P683" i="2"/>
  <c r="P682" i="2"/>
  <c r="P681" i="2"/>
  <c r="P680" i="2"/>
  <c r="U680" i="2" s="1"/>
  <c r="P679" i="2"/>
  <c r="P678" i="2"/>
  <c r="P677" i="2"/>
  <c r="P676" i="2"/>
  <c r="U676" i="2" s="1"/>
  <c r="P675" i="2"/>
  <c r="P674" i="2"/>
  <c r="P673" i="2"/>
  <c r="P672" i="2"/>
  <c r="U672" i="2" s="1"/>
  <c r="P671" i="2"/>
  <c r="P670" i="2"/>
  <c r="P669" i="2"/>
  <c r="P668" i="2"/>
  <c r="U668" i="2" s="1"/>
  <c r="P667" i="2"/>
  <c r="P666" i="2"/>
  <c r="P665" i="2"/>
  <c r="P664" i="2"/>
  <c r="U664" i="2" s="1"/>
  <c r="P663" i="2"/>
  <c r="P662" i="2"/>
  <c r="P661" i="2"/>
  <c r="P660" i="2"/>
  <c r="U660" i="2" s="1"/>
  <c r="P659" i="2"/>
  <c r="P658" i="2"/>
  <c r="P657" i="2"/>
  <c r="P656" i="2"/>
  <c r="U656" i="2" s="1"/>
  <c r="P655" i="2"/>
  <c r="P654" i="2"/>
  <c r="P653" i="2"/>
  <c r="P652" i="2"/>
  <c r="U652" i="2" s="1"/>
  <c r="P651" i="2"/>
  <c r="P650" i="2"/>
  <c r="P649" i="2"/>
  <c r="P648" i="2"/>
  <c r="U648" i="2" s="1"/>
  <c r="P647" i="2"/>
  <c r="P646" i="2"/>
  <c r="P645" i="2"/>
  <c r="P644" i="2"/>
  <c r="U644" i="2" s="1"/>
  <c r="P643" i="2"/>
  <c r="P642" i="2"/>
  <c r="P641" i="2"/>
  <c r="P640" i="2"/>
  <c r="U640" i="2" s="1"/>
  <c r="P639" i="2"/>
  <c r="P638" i="2"/>
  <c r="P637" i="2"/>
  <c r="P636" i="2"/>
  <c r="U636" i="2" s="1"/>
  <c r="P635" i="2"/>
  <c r="P634" i="2"/>
  <c r="P633" i="2"/>
  <c r="P632" i="2"/>
  <c r="U632" i="2" s="1"/>
  <c r="P631" i="2"/>
  <c r="P630" i="2"/>
  <c r="P629" i="2"/>
  <c r="P628" i="2"/>
  <c r="U628" i="2" s="1"/>
  <c r="P627" i="2"/>
  <c r="P626" i="2"/>
  <c r="P625" i="2"/>
  <c r="P624" i="2"/>
  <c r="U624" i="2" s="1"/>
  <c r="P623" i="2"/>
  <c r="P622" i="2"/>
  <c r="P621" i="2"/>
  <c r="P620" i="2"/>
  <c r="U620" i="2" s="1"/>
  <c r="P619" i="2"/>
  <c r="P618" i="2"/>
  <c r="P617" i="2"/>
  <c r="P616" i="2"/>
  <c r="U616" i="2" s="1"/>
  <c r="P615" i="2"/>
  <c r="P614" i="2"/>
  <c r="P613" i="2"/>
  <c r="P612" i="2"/>
  <c r="U612" i="2" s="1"/>
  <c r="P611" i="2"/>
  <c r="P610" i="2"/>
  <c r="P609" i="2"/>
  <c r="P608" i="2"/>
  <c r="U608" i="2" s="1"/>
  <c r="P607" i="2"/>
  <c r="P606" i="2"/>
  <c r="P605" i="2"/>
  <c r="P604" i="2"/>
  <c r="U604" i="2" s="1"/>
  <c r="P603" i="2"/>
  <c r="P602" i="2"/>
  <c r="P601" i="2"/>
  <c r="P600" i="2"/>
  <c r="U600" i="2" s="1"/>
  <c r="P599" i="2"/>
  <c r="P598" i="2"/>
  <c r="P597" i="2"/>
  <c r="P596" i="2"/>
  <c r="U596" i="2" s="1"/>
  <c r="P595" i="2"/>
  <c r="P594" i="2"/>
  <c r="P593" i="2"/>
  <c r="P592" i="2"/>
  <c r="U592" i="2" s="1"/>
  <c r="P591" i="2"/>
  <c r="P590" i="2"/>
  <c r="P589" i="2"/>
  <c r="P588" i="2"/>
  <c r="U588" i="2" s="1"/>
  <c r="P587" i="2"/>
  <c r="P586" i="2"/>
  <c r="P585" i="2"/>
  <c r="P584" i="2"/>
  <c r="U584" i="2" s="1"/>
  <c r="P583" i="2"/>
  <c r="P582" i="2"/>
  <c r="P581" i="2"/>
  <c r="P580" i="2"/>
  <c r="U580" i="2" s="1"/>
  <c r="P579" i="2"/>
  <c r="P578" i="2"/>
  <c r="P577" i="2"/>
  <c r="P576" i="2"/>
  <c r="U576" i="2" s="1"/>
  <c r="P575" i="2"/>
  <c r="P574" i="2"/>
  <c r="P573" i="2"/>
  <c r="P572" i="2"/>
  <c r="U572" i="2" s="1"/>
  <c r="P571" i="2"/>
  <c r="P570" i="2"/>
  <c r="P569" i="2"/>
  <c r="P568" i="2"/>
  <c r="U568" i="2" s="1"/>
  <c r="P567" i="2"/>
  <c r="P566" i="2"/>
  <c r="P565" i="2"/>
  <c r="P564" i="2"/>
  <c r="U564" i="2" s="1"/>
  <c r="P563" i="2"/>
  <c r="P562" i="2"/>
  <c r="P561" i="2"/>
  <c r="P560" i="2"/>
  <c r="U560" i="2" s="1"/>
  <c r="P559" i="2"/>
  <c r="P558" i="2"/>
  <c r="P557" i="2"/>
  <c r="P556" i="2"/>
  <c r="U556" i="2" s="1"/>
  <c r="P555" i="2"/>
  <c r="P554" i="2"/>
  <c r="P553" i="2"/>
  <c r="P552" i="2"/>
  <c r="U552" i="2" s="1"/>
  <c r="P551" i="2"/>
  <c r="P550" i="2"/>
  <c r="P549" i="2"/>
  <c r="P548" i="2"/>
  <c r="U548" i="2" s="1"/>
  <c r="P547" i="2"/>
  <c r="P546" i="2"/>
  <c r="P545" i="2"/>
  <c r="P544" i="2"/>
  <c r="U544" i="2" s="1"/>
  <c r="P543" i="2"/>
  <c r="P542" i="2"/>
  <c r="P541" i="2"/>
  <c r="P540" i="2"/>
  <c r="U540" i="2" s="1"/>
  <c r="P539" i="2"/>
  <c r="P538" i="2"/>
  <c r="P537" i="2"/>
  <c r="P536" i="2"/>
  <c r="U536" i="2" s="1"/>
  <c r="P535" i="2"/>
  <c r="P534" i="2"/>
  <c r="P533" i="2"/>
  <c r="P532" i="2"/>
  <c r="U532" i="2" s="1"/>
  <c r="P531" i="2"/>
  <c r="P530" i="2"/>
  <c r="P529" i="2"/>
  <c r="P528" i="2"/>
  <c r="U528" i="2" s="1"/>
  <c r="P527" i="2"/>
  <c r="P526" i="2"/>
  <c r="P525" i="2"/>
  <c r="P524" i="2"/>
  <c r="U524" i="2" s="1"/>
  <c r="P523" i="2"/>
  <c r="P522" i="2"/>
  <c r="P521" i="2"/>
  <c r="P520" i="2"/>
  <c r="U520" i="2" s="1"/>
  <c r="P519" i="2"/>
  <c r="P518" i="2"/>
  <c r="P517" i="2"/>
  <c r="P516" i="2"/>
  <c r="U516" i="2" s="1"/>
  <c r="P515" i="2"/>
  <c r="P514" i="2"/>
  <c r="P513" i="2"/>
  <c r="P512" i="2"/>
  <c r="U512" i="2" s="1"/>
  <c r="P511" i="2"/>
  <c r="P510" i="2"/>
  <c r="P509" i="2"/>
  <c r="P508" i="2"/>
  <c r="U508" i="2" s="1"/>
  <c r="P507" i="2"/>
  <c r="P506" i="2"/>
  <c r="P505" i="2"/>
  <c r="P504" i="2"/>
  <c r="U504" i="2" s="1"/>
  <c r="P503" i="2"/>
  <c r="P502" i="2"/>
  <c r="P501" i="2"/>
  <c r="P500" i="2"/>
  <c r="U500" i="2" s="1"/>
  <c r="P499" i="2"/>
  <c r="P498" i="2"/>
  <c r="P497" i="2"/>
  <c r="P496" i="2"/>
  <c r="U496" i="2" s="1"/>
  <c r="P495" i="2"/>
  <c r="P494" i="2"/>
  <c r="P493" i="2"/>
  <c r="P492" i="2"/>
  <c r="U492" i="2" s="1"/>
  <c r="P491" i="2"/>
  <c r="P490" i="2"/>
  <c r="P489" i="2"/>
  <c r="P488" i="2"/>
  <c r="U488" i="2" s="1"/>
  <c r="P487" i="2"/>
  <c r="P486" i="2"/>
  <c r="P485" i="2"/>
  <c r="P484" i="2"/>
  <c r="U484" i="2" s="1"/>
  <c r="P483" i="2"/>
  <c r="P482" i="2"/>
  <c r="P481" i="2"/>
  <c r="P480" i="2"/>
  <c r="U480" i="2" s="1"/>
  <c r="P479" i="2"/>
  <c r="P478" i="2"/>
  <c r="P477" i="2"/>
  <c r="P476" i="2"/>
  <c r="U476" i="2" s="1"/>
  <c r="P475" i="2"/>
  <c r="P474" i="2"/>
  <c r="P473" i="2"/>
  <c r="P472" i="2"/>
  <c r="U472" i="2" s="1"/>
  <c r="P471" i="2"/>
  <c r="P470" i="2"/>
  <c r="P469" i="2"/>
  <c r="P468" i="2"/>
  <c r="U468" i="2" s="1"/>
  <c r="P467" i="2"/>
  <c r="P466" i="2"/>
  <c r="P465" i="2"/>
  <c r="P464" i="2"/>
  <c r="U464" i="2" s="1"/>
  <c r="P463" i="2"/>
  <c r="P462" i="2"/>
  <c r="P461" i="2"/>
  <c r="P460" i="2"/>
  <c r="U460" i="2" s="1"/>
  <c r="P459" i="2"/>
  <c r="P458" i="2"/>
  <c r="P457" i="2"/>
  <c r="P456" i="2"/>
  <c r="U456" i="2" s="1"/>
  <c r="P455" i="2"/>
  <c r="P454" i="2"/>
  <c r="P453" i="2"/>
  <c r="P452" i="2"/>
  <c r="U452" i="2" s="1"/>
  <c r="P451" i="2"/>
  <c r="P450" i="2"/>
  <c r="P449" i="2"/>
  <c r="P448" i="2"/>
  <c r="U448" i="2" s="1"/>
  <c r="P447" i="2"/>
  <c r="P446" i="2"/>
  <c r="P445" i="2"/>
  <c r="P444" i="2"/>
  <c r="U444" i="2" s="1"/>
  <c r="P443" i="2"/>
  <c r="P442" i="2"/>
  <c r="P441" i="2"/>
  <c r="P440" i="2"/>
  <c r="U440" i="2" s="1"/>
  <c r="P439" i="2"/>
  <c r="P438" i="2"/>
  <c r="P437" i="2"/>
  <c r="P436" i="2"/>
  <c r="U436" i="2" s="1"/>
  <c r="P435" i="2"/>
  <c r="P434" i="2"/>
  <c r="P433" i="2"/>
  <c r="P432" i="2"/>
  <c r="U432" i="2" s="1"/>
  <c r="P431" i="2"/>
  <c r="P430" i="2"/>
  <c r="P429" i="2"/>
  <c r="P428" i="2"/>
  <c r="U428" i="2" s="1"/>
  <c r="P427" i="2"/>
  <c r="P426" i="2"/>
  <c r="P425" i="2"/>
  <c r="P424" i="2"/>
  <c r="U424" i="2" s="1"/>
  <c r="P423" i="2"/>
  <c r="P422" i="2"/>
  <c r="P421" i="2"/>
  <c r="P420" i="2"/>
  <c r="U420" i="2" s="1"/>
  <c r="P419" i="2"/>
  <c r="P418" i="2"/>
  <c r="P417" i="2"/>
  <c r="P416" i="2"/>
  <c r="U416" i="2" s="1"/>
  <c r="P415" i="2"/>
  <c r="P414" i="2"/>
  <c r="P413" i="2"/>
  <c r="P412" i="2"/>
  <c r="U412" i="2" s="1"/>
  <c r="P411" i="2"/>
  <c r="P410" i="2"/>
  <c r="P409" i="2"/>
  <c r="P408" i="2"/>
  <c r="U408" i="2" s="1"/>
  <c r="P407" i="2"/>
  <c r="P406" i="2"/>
  <c r="P405" i="2"/>
  <c r="P404" i="2"/>
  <c r="U404" i="2" s="1"/>
  <c r="P403" i="2"/>
  <c r="P402" i="2"/>
  <c r="P401" i="2"/>
  <c r="P400" i="2"/>
  <c r="U400" i="2" s="1"/>
  <c r="P399" i="2"/>
  <c r="P398" i="2"/>
  <c r="P397" i="2"/>
  <c r="P396" i="2"/>
  <c r="U396" i="2" s="1"/>
  <c r="P395" i="2"/>
  <c r="P394" i="2"/>
  <c r="P393" i="2"/>
  <c r="P392" i="2"/>
  <c r="U392" i="2" s="1"/>
  <c r="P391" i="2"/>
  <c r="P390" i="2"/>
  <c r="P389" i="2"/>
  <c r="P388" i="2"/>
  <c r="U388" i="2" s="1"/>
  <c r="P387" i="2"/>
  <c r="P386" i="2"/>
  <c r="P385" i="2"/>
  <c r="P384" i="2"/>
  <c r="U384" i="2" s="1"/>
  <c r="P383" i="2"/>
  <c r="P382" i="2"/>
  <c r="P381" i="2"/>
  <c r="P380" i="2"/>
  <c r="U380" i="2" s="1"/>
  <c r="P379" i="2"/>
  <c r="P378" i="2"/>
  <c r="P377" i="2"/>
  <c r="P376" i="2"/>
  <c r="U376" i="2" s="1"/>
  <c r="P375" i="2"/>
  <c r="P374" i="2"/>
  <c r="P373" i="2"/>
  <c r="P372" i="2"/>
  <c r="U372" i="2" s="1"/>
  <c r="P371" i="2"/>
  <c r="P370" i="2"/>
  <c r="P369" i="2"/>
  <c r="P368" i="2"/>
  <c r="U368" i="2" s="1"/>
  <c r="P367" i="2"/>
  <c r="P366" i="2"/>
  <c r="P365" i="2"/>
  <c r="P364" i="2"/>
  <c r="U364" i="2" s="1"/>
  <c r="P363" i="2"/>
  <c r="P362" i="2"/>
  <c r="P361" i="2"/>
  <c r="P360" i="2"/>
  <c r="U360" i="2" s="1"/>
  <c r="P359" i="2"/>
  <c r="P358" i="2"/>
  <c r="P357" i="2"/>
  <c r="P356" i="2"/>
  <c r="U356" i="2" s="1"/>
  <c r="P355" i="2"/>
  <c r="P354" i="2"/>
  <c r="P353" i="2"/>
  <c r="P352" i="2"/>
  <c r="U352" i="2" s="1"/>
  <c r="P351" i="2"/>
  <c r="P350" i="2"/>
  <c r="P349" i="2"/>
  <c r="P348" i="2"/>
  <c r="U348" i="2" s="1"/>
  <c r="P347" i="2"/>
  <c r="P346" i="2"/>
  <c r="P345" i="2"/>
  <c r="P344" i="2"/>
  <c r="U344" i="2" s="1"/>
  <c r="P343" i="2"/>
  <c r="P342" i="2"/>
  <c r="P341" i="2"/>
  <c r="P340" i="2"/>
  <c r="U340" i="2" s="1"/>
  <c r="P339" i="2"/>
  <c r="P338" i="2"/>
  <c r="P337" i="2"/>
  <c r="P336" i="2"/>
  <c r="U336" i="2" s="1"/>
  <c r="P335" i="2"/>
  <c r="P334" i="2"/>
  <c r="P333" i="2"/>
  <c r="P332" i="2"/>
  <c r="U332" i="2" s="1"/>
  <c r="P331" i="2"/>
  <c r="P330" i="2"/>
  <c r="P329" i="2"/>
  <c r="P328" i="2"/>
  <c r="U328" i="2" s="1"/>
  <c r="P327" i="2"/>
  <c r="P326" i="2"/>
  <c r="P325" i="2"/>
  <c r="P324" i="2"/>
  <c r="U324" i="2" s="1"/>
  <c r="P323" i="2"/>
  <c r="P322" i="2"/>
  <c r="P321" i="2"/>
  <c r="P320" i="2"/>
  <c r="U320" i="2" s="1"/>
  <c r="P319" i="2"/>
  <c r="P318" i="2"/>
  <c r="P317" i="2"/>
  <c r="P316" i="2"/>
  <c r="U316" i="2" s="1"/>
  <c r="P315" i="2"/>
  <c r="P314" i="2"/>
  <c r="P313" i="2"/>
  <c r="P312" i="2"/>
  <c r="U312" i="2" s="1"/>
  <c r="P311" i="2"/>
  <c r="P310" i="2"/>
  <c r="P309" i="2"/>
  <c r="P308" i="2"/>
  <c r="U308" i="2" s="1"/>
  <c r="P307" i="2"/>
  <c r="P306" i="2"/>
  <c r="P305" i="2"/>
  <c r="P304" i="2"/>
  <c r="U304" i="2" s="1"/>
  <c r="P303" i="2"/>
  <c r="P302" i="2"/>
  <c r="P301" i="2"/>
  <c r="P300" i="2"/>
  <c r="U300" i="2" s="1"/>
  <c r="P299" i="2"/>
  <c r="P298" i="2"/>
  <c r="P297" i="2"/>
  <c r="P296" i="2"/>
  <c r="U296" i="2" s="1"/>
  <c r="P295" i="2"/>
  <c r="P294" i="2"/>
  <c r="P293" i="2"/>
  <c r="P292" i="2"/>
  <c r="U292" i="2" s="1"/>
  <c r="P291" i="2"/>
  <c r="P290" i="2"/>
  <c r="P289" i="2"/>
  <c r="P288" i="2"/>
  <c r="U288" i="2" s="1"/>
  <c r="P287" i="2"/>
  <c r="P286" i="2"/>
  <c r="P285" i="2"/>
  <c r="P284" i="2"/>
  <c r="U284" i="2" s="1"/>
  <c r="P283" i="2"/>
  <c r="P282" i="2"/>
  <c r="P281" i="2"/>
  <c r="P280" i="2"/>
  <c r="U280" i="2" s="1"/>
  <c r="P279" i="2"/>
  <c r="P278" i="2"/>
  <c r="P277" i="2"/>
  <c r="P276" i="2"/>
  <c r="U276" i="2" s="1"/>
  <c r="P275" i="2"/>
  <c r="P274" i="2"/>
  <c r="P273" i="2"/>
  <c r="P272" i="2"/>
  <c r="U272" i="2" s="1"/>
  <c r="P271" i="2"/>
  <c r="P270" i="2"/>
  <c r="P269" i="2"/>
  <c r="P268" i="2"/>
  <c r="U268" i="2" s="1"/>
  <c r="P267" i="2"/>
  <c r="P266" i="2"/>
  <c r="P265" i="2"/>
  <c r="P264" i="2"/>
  <c r="U264" i="2" s="1"/>
  <c r="P263" i="2"/>
  <c r="P262" i="2"/>
  <c r="P261" i="2"/>
  <c r="P260" i="2"/>
  <c r="U260" i="2" s="1"/>
  <c r="P259" i="2"/>
  <c r="P258" i="2"/>
  <c r="P257" i="2"/>
  <c r="P256" i="2"/>
  <c r="U256" i="2" s="1"/>
  <c r="P255" i="2"/>
  <c r="P254" i="2"/>
  <c r="P253" i="2"/>
  <c r="P252" i="2"/>
  <c r="U252" i="2" s="1"/>
  <c r="P251" i="2"/>
  <c r="P250" i="2"/>
  <c r="P249" i="2"/>
  <c r="P248" i="2"/>
  <c r="U248" i="2" s="1"/>
  <c r="P247" i="2"/>
  <c r="P246" i="2"/>
  <c r="P245" i="2"/>
  <c r="P244" i="2"/>
  <c r="U244" i="2" s="1"/>
  <c r="P243" i="2"/>
  <c r="P242" i="2"/>
  <c r="P241" i="2"/>
  <c r="P240" i="2"/>
  <c r="U240" i="2" s="1"/>
  <c r="P239" i="2"/>
  <c r="P238" i="2"/>
  <c r="P237" i="2"/>
  <c r="P236" i="2"/>
  <c r="U236" i="2" s="1"/>
  <c r="P235" i="2"/>
  <c r="P234" i="2"/>
  <c r="P233" i="2"/>
  <c r="P232" i="2"/>
  <c r="U232" i="2" s="1"/>
  <c r="P231" i="2"/>
  <c r="P230" i="2"/>
  <c r="P229" i="2"/>
  <c r="P228" i="2"/>
  <c r="U228" i="2" s="1"/>
  <c r="P227" i="2"/>
  <c r="P226" i="2"/>
  <c r="P225" i="2"/>
  <c r="P224" i="2"/>
  <c r="U224" i="2" s="1"/>
  <c r="P223" i="2"/>
  <c r="P222" i="2"/>
  <c r="P221" i="2"/>
  <c r="P220" i="2"/>
  <c r="U220" i="2" s="1"/>
  <c r="P219" i="2"/>
  <c r="P218" i="2"/>
  <c r="P217" i="2"/>
  <c r="P216" i="2"/>
  <c r="U216" i="2" s="1"/>
  <c r="P215" i="2"/>
  <c r="P214" i="2"/>
  <c r="P213" i="2"/>
  <c r="P212" i="2"/>
  <c r="U212" i="2" s="1"/>
  <c r="P211" i="2"/>
  <c r="P210" i="2"/>
  <c r="P209" i="2"/>
  <c r="P208" i="2"/>
  <c r="U208" i="2" s="1"/>
  <c r="P207" i="2"/>
  <c r="P206" i="2"/>
  <c r="P205" i="2"/>
  <c r="P204" i="2"/>
  <c r="U204" i="2" s="1"/>
  <c r="P203" i="2"/>
  <c r="P202" i="2"/>
  <c r="P201" i="2"/>
  <c r="P200" i="2"/>
  <c r="U200" i="2" s="1"/>
  <c r="P199" i="2"/>
  <c r="P198" i="2"/>
  <c r="P197" i="2"/>
  <c r="P196" i="2"/>
  <c r="U196" i="2" s="1"/>
  <c r="P195" i="2"/>
  <c r="P194" i="2"/>
  <c r="P193" i="2"/>
  <c r="P192" i="2"/>
  <c r="U192" i="2" s="1"/>
  <c r="P191" i="2"/>
  <c r="P190" i="2"/>
  <c r="P189" i="2"/>
  <c r="P188" i="2"/>
  <c r="U188" i="2" s="1"/>
  <c r="P187" i="2"/>
  <c r="P186" i="2"/>
  <c r="P185" i="2"/>
  <c r="P184" i="2"/>
  <c r="U184" i="2" s="1"/>
  <c r="P183" i="2"/>
  <c r="P182" i="2"/>
  <c r="P181" i="2"/>
  <c r="P180" i="2"/>
  <c r="U180" i="2" s="1"/>
  <c r="P179" i="2"/>
  <c r="P178" i="2"/>
  <c r="P177" i="2"/>
  <c r="P176" i="2"/>
  <c r="U176" i="2" s="1"/>
  <c r="P175" i="2"/>
  <c r="P174" i="2"/>
  <c r="P173" i="2"/>
  <c r="P172" i="2"/>
  <c r="U172" i="2" s="1"/>
  <c r="P171" i="2"/>
  <c r="P170" i="2"/>
  <c r="P169" i="2"/>
  <c r="P168" i="2"/>
  <c r="U168" i="2" s="1"/>
  <c r="P167" i="2"/>
  <c r="P166" i="2"/>
  <c r="P165" i="2"/>
  <c r="P164" i="2"/>
  <c r="U164" i="2" s="1"/>
  <c r="P163" i="2"/>
  <c r="P162" i="2"/>
  <c r="P161" i="2"/>
  <c r="P160" i="2"/>
  <c r="U160" i="2" s="1"/>
  <c r="P159" i="2"/>
  <c r="P158" i="2"/>
  <c r="P157" i="2"/>
  <c r="P156" i="2"/>
  <c r="U156" i="2" s="1"/>
  <c r="P155" i="2"/>
  <c r="P154" i="2"/>
  <c r="P153" i="2"/>
  <c r="P152" i="2"/>
  <c r="U152" i="2" s="1"/>
  <c r="P151" i="2"/>
  <c r="P150" i="2"/>
  <c r="P149" i="2"/>
  <c r="P148" i="2"/>
  <c r="U148" i="2" s="1"/>
  <c r="P147" i="2"/>
  <c r="P146" i="2"/>
  <c r="P145" i="2"/>
  <c r="P144" i="2"/>
  <c r="U144" i="2" s="1"/>
  <c r="P143" i="2"/>
  <c r="P142" i="2"/>
  <c r="P141" i="2"/>
  <c r="P140" i="2"/>
  <c r="U140" i="2" s="1"/>
  <c r="P139" i="2"/>
  <c r="P138" i="2"/>
  <c r="P137" i="2"/>
  <c r="P136" i="2"/>
  <c r="U136" i="2" s="1"/>
  <c r="P135" i="2"/>
  <c r="P134" i="2"/>
  <c r="P133" i="2"/>
  <c r="P132" i="2"/>
  <c r="U132" i="2" s="1"/>
  <c r="P131" i="2"/>
  <c r="P130" i="2"/>
  <c r="P129" i="2"/>
  <c r="P128" i="2"/>
  <c r="U128" i="2" s="1"/>
  <c r="P127" i="2"/>
  <c r="P126" i="2"/>
  <c r="P125" i="2"/>
  <c r="P124" i="2"/>
  <c r="U124" i="2" s="1"/>
  <c r="P123" i="2"/>
  <c r="P122" i="2"/>
  <c r="P121" i="2"/>
  <c r="P120" i="2"/>
  <c r="U120" i="2" s="1"/>
  <c r="P119" i="2"/>
  <c r="P118" i="2"/>
  <c r="P117" i="2"/>
  <c r="P116" i="2"/>
  <c r="U116" i="2" s="1"/>
  <c r="P115" i="2"/>
  <c r="P114" i="2"/>
  <c r="P113" i="2"/>
  <c r="P112" i="2"/>
  <c r="U112" i="2" s="1"/>
  <c r="P111" i="2"/>
  <c r="P110" i="2"/>
  <c r="P109" i="2"/>
  <c r="P108" i="2"/>
  <c r="U108" i="2" s="1"/>
  <c r="P107" i="2"/>
  <c r="P106" i="2"/>
  <c r="P105" i="2"/>
  <c r="P104" i="2"/>
  <c r="U104" i="2" s="1"/>
  <c r="P103" i="2"/>
  <c r="P102" i="2"/>
  <c r="P101" i="2"/>
  <c r="P100" i="2"/>
  <c r="U100" i="2" s="1"/>
  <c r="P99" i="2"/>
  <c r="P98" i="2"/>
  <c r="P97" i="2"/>
  <c r="P96" i="2"/>
  <c r="U96" i="2" s="1"/>
  <c r="P95" i="2"/>
  <c r="P94" i="2"/>
  <c r="P93" i="2"/>
  <c r="P92" i="2"/>
  <c r="U92" i="2" s="1"/>
  <c r="P91" i="2"/>
  <c r="P90" i="2"/>
  <c r="P89" i="2"/>
  <c r="P88" i="2"/>
  <c r="U88" i="2" s="1"/>
  <c r="P87" i="2"/>
  <c r="P86" i="2"/>
  <c r="P85" i="2"/>
  <c r="P84" i="2"/>
  <c r="U84" i="2" s="1"/>
  <c r="P83" i="2"/>
  <c r="P82" i="2"/>
  <c r="P81" i="2"/>
  <c r="P80" i="2"/>
  <c r="U80" i="2" s="1"/>
  <c r="P79" i="2"/>
  <c r="P78" i="2"/>
  <c r="P77" i="2"/>
  <c r="P76" i="2"/>
  <c r="U76" i="2" s="1"/>
  <c r="P75" i="2"/>
  <c r="P74" i="2"/>
  <c r="P73" i="2"/>
  <c r="P72" i="2"/>
  <c r="U72" i="2" s="1"/>
  <c r="P71" i="2"/>
  <c r="P70" i="2"/>
  <c r="P69" i="2"/>
  <c r="P68" i="2"/>
  <c r="U68" i="2" s="1"/>
  <c r="P67" i="2"/>
  <c r="P66" i="2"/>
  <c r="P65" i="2"/>
  <c r="P64" i="2"/>
  <c r="U64" i="2" s="1"/>
  <c r="P63" i="2"/>
  <c r="P62" i="2"/>
  <c r="P61" i="2"/>
  <c r="P60" i="2"/>
  <c r="U60" i="2" s="1"/>
  <c r="P59" i="2"/>
  <c r="P58" i="2"/>
  <c r="P57" i="2"/>
  <c r="P56" i="2"/>
  <c r="U56" i="2" s="1"/>
  <c r="P55" i="2"/>
  <c r="P54" i="2"/>
  <c r="P53" i="2"/>
  <c r="P52" i="2"/>
  <c r="U52" i="2" s="1"/>
  <c r="P51" i="2"/>
  <c r="P50" i="2"/>
  <c r="P49" i="2"/>
  <c r="P48" i="2"/>
  <c r="U48" i="2" s="1"/>
  <c r="P47" i="2"/>
  <c r="P46" i="2"/>
  <c r="P45" i="2"/>
  <c r="P44" i="2"/>
  <c r="U44" i="2" s="1"/>
  <c r="P43" i="2"/>
  <c r="P42" i="2"/>
  <c r="P41" i="2"/>
  <c r="P40" i="2"/>
  <c r="U40" i="2" s="1"/>
  <c r="P39" i="2"/>
  <c r="P38" i="2"/>
  <c r="P37" i="2"/>
  <c r="P36" i="2"/>
  <c r="U36" i="2" s="1"/>
  <c r="P35" i="2"/>
  <c r="P34" i="2"/>
  <c r="P33" i="2"/>
  <c r="P32" i="2"/>
  <c r="U32" i="2" s="1"/>
  <c r="P31" i="2"/>
  <c r="P30" i="2"/>
  <c r="P29" i="2"/>
  <c r="P28" i="2"/>
  <c r="U28" i="2" s="1"/>
  <c r="K28" i="2" s="1"/>
  <c r="P27" i="2"/>
  <c r="P26" i="2"/>
  <c r="P25" i="2"/>
  <c r="P24" i="2"/>
  <c r="U24" i="2" s="1"/>
  <c r="K24" i="2" s="1"/>
  <c r="P23" i="2"/>
  <c r="P22" i="2"/>
  <c r="P21" i="2"/>
  <c r="P20" i="2"/>
  <c r="P12" i="2"/>
  <c r="P13" i="2"/>
  <c r="P14" i="2"/>
  <c r="P15" i="2"/>
  <c r="U15" i="2" s="1"/>
  <c r="P16" i="2"/>
  <c r="P17" i="2"/>
  <c r="P18" i="2"/>
  <c r="P19" i="2"/>
  <c r="U19" i="2" s="1"/>
  <c r="P11" i="2"/>
  <c r="U11" i="2" s="1"/>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3" i="2"/>
  <c r="O274" i="2"/>
  <c r="O275" i="2"/>
  <c r="O276" i="2"/>
  <c r="O277" i="2"/>
  <c r="O278" i="2"/>
  <c r="O279" i="2"/>
  <c r="O280" i="2"/>
  <c r="O281" i="2"/>
  <c r="O282" i="2"/>
  <c r="O283" i="2"/>
  <c r="O284" i="2"/>
  <c r="O285" i="2"/>
  <c r="O286" i="2"/>
  <c r="O287" i="2"/>
  <c r="O288" i="2"/>
  <c r="O289" i="2"/>
  <c r="O290" i="2"/>
  <c r="O291" i="2"/>
  <c r="O292" i="2"/>
  <c r="O293" i="2"/>
  <c r="O294" i="2"/>
  <c r="O295" i="2"/>
  <c r="O296" i="2"/>
  <c r="O297" i="2"/>
  <c r="O298" i="2"/>
  <c r="O299" i="2"/>
  <c r="O300" i="2"/>
  <c r="O301" i="2"/>
  <c r="O302" i="2"/>
  <c r="O303" i="2"/>
  <c r="O304" i="2"/>
  <c r="O305" i="2"/>
  <c r="O306"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4" i="2"/>
  <c r="O385" i="2"/>
  <c r="O386" i="2"/>
  <c r="O387" i="2"/>
  <c r="O388" i="2"/>
  <c r="O389" i="2"/>
  <c r="O390" i="2"/>
  <c r="O391" i="2"/>
  <c r="O392" i="2"/>
  <c r="O393" i="2"/>
  <c r="O394" i="2"/>
  <c r="O395" i="2"/>
  <c r="O396" i="2"/>
  <c r="O397" i="2"/>
  <c r="O398" i="2"/>
  <c r="O399" i="2"/>
  <c r="O400" i="2"/>
  <c r="O401" i="2"/>
  <c r="O402" i="2"/>
  <c r="O403" i="2"/>
  <c r="O404" i="2"/>
  <c r="O405" i="2"/>
  <c r="O406" i="2"/>
  <c r="O407" i="2"/>
  <c r="O408" i="2"/>
  <c r="O409" i="2"/>
  <c r="O410" i="2"/>
  <c r="O411" i="2"/>
  <c r="O412" i="2"/>
  <c r="O413" i="2"/>
  <c r="O414" i="2"/>
  <c r="O415" i="2"/>
  <c r="O416" i="2"/>
  <c r="O417" i="2"/>
  <c r="O418" i="2"/>
  <c r="O419" i="2"/>
  <c r="O420" i="2"/>
  <c r="O421" i="2"/>
  <c r="O422" i="2"/>
  <c r="O423" i="2"/>
  <c r="O424" i="2"/>
  <c r="O425" i="2"/>
  <c r="O426" i="2"/>
  <c r="O427" i="2"/>
  <c r="O428" i="2"/>
  <c r="O429" i="2"/>
  <c r="O430" i="2"/>
  <c r="O431" i="2"/>
  <c r="O432" i="2"/>
  <c r="O433" i="2"/>
  <c r="O434" i="2"/>
  <c r="O435" i="2"/>
  <c r="O436" i="2"/>
  <c r="O437" i="2"/>
  <c r="O438" i="2"/>
  <c r="O439" i="2"/>
  <c r="O440" i="2"/>
  <c r="O441" i="2"/>
  <c r="O442" i="2"/>
  <c r="O443" i="2"/>
  <c r="O444" i="2"/>
  <c r="O445" i="2"/>
  <c r="O446" i="2"/>
  <c r="O447" i="2"/>
  <c r="O448" i="2"/>
  <c r="O449" i="2"/>
  <c r="O450" i="2"/>
  <c r="O451" i="2"/>
  <c r="O452" i="2"/>
  <c r="O453" i="2"/>
  <c r="O454" i="2"/>
  <c r="O455" i="2"/>
  <c r="O456" i="2"/>
  <c r="O457" i="2"/>
  <c r="O458" i="2"/>
  <c r="O459" i="2"/>
  <c r="O460" i="2"/>
  <c r="O461" i="2"/>
  <c r="O462" i="2"/>
  <c r="O463" i="2"/>
  <c r="O464" i="2"/>
  <c r="O465" i="2"/>
  <c r="O466" i="2"/>
  <c r="O467" i="2"/>
  <c r="O468" i="2"/>
  <c r="O469" i="2"/>
  <c r="O470" i="2"/>
  <c r="O471" i="2"/>
  <c r="O472" i="2"/>
  <c r="O473" i="2"/>
  <c r="O474" i="2"/>
  <c r="O475" i="2"/>
  <c r="O476" i="2"/>
  <c r="O477" i="2"/>
  <c r="O478" i="2"/>
  <c r="O479" i="2"/>
  <c r="O480" i="2"/>
  <c r="O481" i="2"/>
  <c r="O482" i="2"/>
  <c r="O483" i="2"/>
  <c r="O484" i="2"/>
  <c r="O485" i="2"/>
  <c r="O486" i="2"/>
  <c r="O487" i="2"/>
  <c r="O488" i="2"/>
  <c r="O489" i="2"/>
  <c r="O490" i="2"/>
  <c r="O491" i="2"/>
  <c r="O492" i="2"/>
  <c r="O493" i="2"/>
  <c r="O494" i="2"/>
  <c r="O495" i="2"/>
  <c r="O496" i="2"/>
  <c r="O497" i="2"/>
  <c r="O498" i="2"/>
  <c r="O499" i="2"/>
  <c r="O500" i="2"/>
  <c r="O501" i="2"/>
  <c r="O502" i="2"/>
  <c r="O503" i="2"/>
  <c r="O504" i="2"/>
  <c r="O505" i="2"/>
  <c r="O506" i="2"/>
  <c r="O507" i="2"/>
  <c r="O508" i="2"/>
  <c r="O509" i="2"/>
  <c r="O510" i="2"/>
  <c r="O511" i="2"/>
  <c r="O512" i="2"/>
  <c r="O513" i="2"/>
  <c r="O514" i="2"/>
  <c r="O515" i="2"/>
  <c r="O516" i="2"/>
  <c r="O517" i="2"/>
  <c r="O518" i="2"/>
  <c r="O519" i="2"/>
  <c r="O520" i="2"/>
  <c r="O521" i="2"/>
  <c r="O522" i="2"/>
  <c r="O523" i="2"/>
  <c r="O524" i="2"/>
  <c r="O525" i="2"/>
  <c r="O526" i="2"/>
  <c r="O527" i="2"/>
  <c r="O528" i="2"/>
  <c r="O529" i="2"/>
  <c r="O530" i="2"/>
  <c r="O531" i="2"/>
  <c r="O532" i="2"/>
  <c r="O533" i="2"/>
  <c r="O534" i="2"/>
  <c r="O535" i="2"/>
  <c r="O536" i="2"/>
  <c r="O537" i="2"/>
  <c r="O538" i="2"/>
  <c r="O539" i="2"/>
  <c r="O540" i="2"/>
  <c r="O541" i="2"/>
  <c r="O542" i="2"/>
  <c r="O543" i="2"/>
  <c r="O544" i="2"/>
  <c r="O545" i="2"/>
  <c r="O546" i="2"/>
  <c r="O547" i="2"/>
  <c r="O548" i="2"/>
  <c r="O549" i="2"/>
  <c r="O550" i="2"/>
  <c r="O551" i="2"/>
  <c r="O552" i="2"/>
  <c r="O553" i="2"/>
  <c r="O554" i="2"/>
  <c r="O555" i="2"/>
  <c r="O556" i="2"/>
  <c r="O557" i="2"/>
  <c r="O558" i="2"/>
  <c r="O559" i="2"/>
  <c r="O560" i="2"/>
  <c r="O561" i="2"/>
  <c r="O562" i="2"/>
  <c r="O563" i="2"/>
  <c r="O564" i="2"/>
  <c r="O565" i="2"/>
  <c r="O566" i="2"/>
  <c r="O567" i="2"/>
  <c r="O568" i="2"/>
  <c r="O569" i="2"/>
  <c r="O570" i="2"/>
  <c r="O571" i="2"/>
  <c r="O572" i="2"/>
  <c r="O573" i="2"/>
  <c r="O574" i="2"/>
  <c r="O575" i="2"/>
  <c r="O576" i="2"/>
  <c r="O577" i="2"/>
  <c r="O578" i="2"/>
  <c r="O579" i="2"/>
  <c r="O580" i="2"/>
  <c r="O581" i="2"/>
  <c r="O582" i="2"/>
  <c r="O583" i="2"/>
  <c r="O584" i="2"/>
  <c r="O585" i="2"/>
  <c r="O586" i="2"/>
  <c r="O587" i="2"/>
  <c r="O588" i="2"/>
  <c r="O589" i="2"/>
  <c r="O590" i="2"/>
  <c r="O591" i="2"/>
  <c r="O592" i="2"/>
  <c r="O593" i="2"/>
  <c r="O594" i="2"/>
  <c r="O595" i="2"/>
  <c r="O596" i="2"/>
  <c r="O597" i="2"/>
  <c r="O598" i="2"/>
  <c r="O599" i="2"/>
  <c r="O600" i="2"/>
  <c r="O601" i="2"/>
  <c r="O602" i="2"/>
  <c r="O603" i="2"/>
  <c r="O604" i="2"/>
  <c r="O605" i="2"/>
  <c r="O606" i="2"/>
  <c r="O607" i="2"/>
  <c r="O608" i="2"/>
  <c r="O609" i="2"/>
  <c r="O610" i="2"/>
  <c r="O611" i="2"/>
  <c r="O612" i="2"/>
  <c r="O613" i="2"/>
  <c r="O614" i="2"/>
  <c r="O615" i="2"/>
  <c r="O616" i="2"/>
  <c r="O617" i="2"/>
  <c r="O618" i="2"/>
  <c r="O619" i="2"/>
  <c r="O620" i="2"/>
  <c r="O621" i="2"/>
  <c r="O622" i="2"/>
  <c r="O623" i="2"/>
  <c r="O624" i="2"/>
  <c r="O625" i="2"/>
  <c r="O626" i="2"/>
  <c r="O627" i="2"/>
  <c r="O628" i="2"/>
  <c r="O629" i="2"/>
  <c r="O630" i="2"/>
  <c r="O631" i="2"/>
  <c r="O632" i="2"/>
  <c r="O633" i="2"/>
  <c r="O634" i="2"/>
  <c r="O635" i="2"/>
  <c r="O636" i="2"/>
  <c r="O637" i="2"/>
  <c r="O638" i="2"/>
  <c r="O639" i="2"/>
  <c r="O640" i="2"/>
  <c r="O641" i="2"/>
  <c r="O642" i="2"/>
  <c r="O643" i="2"/>
  <c r="O644" i="2"/>
  <c r="O645" i="2"/>
  <c r="O646" i="2"/>
  <c r="O647" i="2"/>
  <c r="O648" i="2"/>
  <c r="O649" i="2"/>
  <c r="O650" i="2"/>
  <c r="O651" i="2"/>
  <c r="O652" i="2"/>
  <c r="O653" i="2"/>
  <c r="O654" i="2"/>
  <c r="O655" i="2"/>
  <c r="O656" i="2"/>
  <c r="O657" i="2"/>
  <c r="O658" i="2"/>
  <c r="O659" i="2"/>
  <c r="O660" i="2"/>
  <c r="O661" i="2"/>
  <c r="O662" i="2"/>
  <c r="O663" i="2"/>
  <c r="O664" i="2"/>
  <c r="O665" i="2"/>
  <c r="O666" i="2"/>
  <c r="O667" i="2"/>
  <c r="O668" i="2"/>
  <c r="O669" i="2"/>
  <c r="O670" i="2"/>
  <c r="O671" i="2"/>
  <c r="O672" i="2"/>
  <c r="O673" i="2"/>
  <c r="O674" i="2"/>
  <c r="O675" i="2"/>
  <c r="O676" i="2"/>
  <c r="O677" i="2"/>
  <c r="O678" i="2"/>
  <c r="O679" i="2"/>
  <c r="O680" i="2"/>
  <c r="O681" i="2"/>
  <c r="O682" i="2"/>
  <c r="O683" i="2"/>
  <c r="O684" i="2"/>
  <c r="O685" i="2"/>
  <c r="O686" i="2"/>
  <c r="O687" i="2"/>
  <c r="O688" i="2"/>
  <c r="O689" i="2"/>
  <c r="O690" i="2"/>
  <c r="O691" i="2"/>
  <c r="O692" i="2"/>
  <c r="O693" i="2"/>
  <c r="O694" i="2"/>
  <c r="O695" i="2"/>
  <c r="O696" i="2"/>
  <c r="O697" i="2"/>
  <c r="O698" i="2"/>
  <c r="O699" i="2"/>
  <c r="O700" i="2"/>
  <c r="O701" i="2"/>
  <c r="O702" i="2"/>
  <c r="O703" i="2"/>
  <c r="O704" i="2"/>
  <c r="O705" i="2"/>
  <c r="O706" i="2"/>
  <c r="O707" i="2"/>
  <c r="O708" i="2"/>
  <c r="O709" i="2"/>
  <c r="O710" i="2"/>
  <c r="O711" i="2"/>
  <c r="O712" i="2"/>
  <c r="O713" i="2"/>
  <c r="O714" i="2"/>
  <c r="O715" i="2"/>
  <c r="O716" i="2"/>
  <c r="O717" i="2"/>
  <c r="O718" i="2"/>
  <c r="O719" i="2"/>
  <c r="O720" i="2"/>
  <c r="O721" i="2"/>
  <c r="O722" i="2"/>
  <c r="O723" i="2"/>
  <c r="O724" i="2"/>
  <c r="O725" i="2"/>
  <c r="O726" i="2"/>
  <c r="O727" i="2"/>
  <c r="O728" i="2"/>
  <c r="O729" i="2"/>
  <c r="O730" i="2"/>
  <c r="O731" i="2"/>
  <c r="O732" i="2"/>
  <c r="O733" i="2"/>
  <c r="O734" i="2"/>
  <c r="O735" i="2"/>
  <c r="O736" i="2"/>
  <c r="O737" i="2"/>
  <c r="O738" i="2"/>
  <c r="O739" i="2"/>
  <c r="O740" i="2"/>
  <c r="O741" i="2"/>
  <c r="O742" i="2"/>
  <c r="O743" i="2"/>
  <c r="O744" i="2"/>
  <c r="O745" i="2"/>
  <c r="O746" i="2"/>
  <c r="O747" i="2"/>
  <c r="O748" i="2"/>
  <c r="O749" i="2"/>
  <c r="O750" i="2"/>
  <c r="O751" i="2"/>
  <c r="O752" i="2"/>
  <c r="O753" i="2"/>
  <c r="O754" i="2"/>
  <c r="O755" i="2"/>
  <c r="O756" i="2"/>
  <c r="O757" i="2"/>
  <c r="O758" i="2"/>
  <c r="O759" i="2"/>
  <c r="O760" i="2"/>
  <c r="O761" i="2"/>
  <c r="O762" i="2"/>
  <c r="O763" i="2"/>
  <c r="O764" i="2"/>
  <c r="O765" i="2"/>
  <c r="O766" i="2"/>
  <c r="O767" i="2"/>
  <c r="O768" i="2"/>
  <c r="O769" i="2"/>
  <c r="O770" i="2"/>
  <c r="O771" i="2"/>
  <c r="O772" i="2"/>
  <c r="O773" i="2"/>
  <c r="O774" i="2"/>
  <c r="O775" i="2"/>
  <c r="O776" i="2"/>
  <c r="O777" i="2"/>
  <c r="O778" i="2"/>
  <c r="O779" i="2"/>
  <c r="O780" i="2"/>
  <c r="O781" i="2"/>
  <c r="O782" i="2"/>
  <c r="O783" i="2"/>
  <c r="O784" i="2"/>
  <c r="O785" i="2"/>
  <c r="O786" i="2"/>
  <c r="O787" i="2"/>
  <c r="O788" i="2"/>
  <c r="O789" i="2"/>
  <c r="O790" i="2"/>
  <c r="O791" i="2"/>
  <c r="O792" i="2"/>
  <c r="O793" i="2"/>
  <c r="O794" i="2"/>
  <c r="O795" i="2"/>
  <c r="O796" i="2"/>
  <c r="O797" i="2"/>
  <c r="O798" i="2"/>
  <c r="O799" i="2"/>
  <c r="O800" i="2"/>
  <c r="O801" i="2"/>
  <c r="O802" i="2"/>
  <c r="O803" i="2"/>
  <c r="O804" i="2"/>
  <c r="O805" i="2"/>
  <c r="O806" i="2"/>
  <c r="O807" i="2"/>
  <c r="O808" i="2"/>
  <c r="O809" i="2"/>
  <c r="O810" i="2"/>
  <c r="O811" i="2"/>
  <c r="O812" i="2"/>
  <c r="O813" i="2"/>
  <c r="O814" i="2"/>
  <c r="O815" i="2"/>
  <c r="O816" i="2"/>
  <c r="O817" i="2"/>
  <c r="O818" i="2"/>
  <c r="O819" i="2"/>
  <c r="O820" i="2"/>
  <c r="O821" i="2"/>
  <c r="O822" i="2"/>
  <c r="O823" i="2"/>
  <c r="O824" i="2"/>
  <c r="O825" i="2"/>
  <c r="O826" i="2"/>
  <c r="O827" i="2"/>
  <c r="O828" i="2"/>
  <c r="O829" i="2"/>
  <c r="O830" i="2"/>
  <c r="O831" i="2"/>
  <c r="O832" i="2"/>
  <c r="O833" i="2"/>
  <c r="O834" i="2"/>
  <c r="O835" i="2"/>
  <c r="O836" i="2"/>
  <c r="O837" i="2"/>
  <c r="O838" i="2"/>
  <c r="O839" i="2"/>
  <c r="O840" i="2"/>
  <c r="O841" i="2"/>
  <c r="O842" i="2"/>
  <c r="O843" i="2"/>
  <c r="O844" i="2"/>
  <c r="O845" i="2"/>
  <c r="O846" i="2"/>
  <c r="O847" i="2"/>
  <c r="O848" i="2"/>
  <c r="O849" i="2"/>
  <c r="O850" i="2"/>
  <c r="O851" i="2"/>
  <c r="O852" i="2"/>
  <c r="O853" i="2"/>
  <c r="O854" i="2"/>
  <c r="O855" i="2"/>
  <c r="O856" i="2"/>
  <c r="O857" i="2"/>
  <c r="O858" i="2"/>
  <c r="O859" i="2"/>
  <c r="O860" i="2"/>
  <c r="O861" i="2"/>
  <c r="O862" i="2"/>
  <c r="O863" i="2"/>
  <c r="O864" i="2"/>
  <c r="O865" i="2"/>
  <c r="O866" i="2"/>
  <c r="O867" i="2"/>
  <c r="O868" i="2"/>
  <c r="O869" i="2"/>
  <c r="O870" i="2"/>
  <c r="O871" i="2"/>
  <c r="O872" i="2"/>
  <c r="O873" i="2"/>
  <c r="O874" i="2"/>
  <c r="O875" i="2"/>
  <c r="O876" i="2"/>
  <c r="O877" i="2"/>
  <c r="O878" i="2"/>
  <c r="O879" i="2"/>
  <c r="O880" i="2"/>
  <c r="O881" i="2"/>
  <c r="O882" i="2"/>
  <c r="O883" i="2"/>
  <c r="O884" i="2"/>
  <c r="O885" i="2"/>
  <c r="O886" i="2"/>
  <c r="O887" i="2"/>
  <c r="O888" i="2"/>
  <c r="O889" i="2"/>
  <c r="O890" i="2"/>
  <c r="O891" i="2"/>
  <c r="O892" i="2"/>
  <c r="O893" i="2"/>
  <c r="O894" i="2"/>
  <c r="O895" i="2"/>
  <c r="O896" i="2"/>
  <c r="O897" i="2"/>
  <c r="O898" i="2"/>
  <c r="O899" i="2"/>
  <c r="O900" i="2"/>
  <c r="O901" i="2"/>
  <c r="O902" i="2"/>
  <c r="O903" i="2"/>
  <c r="O904" i="2"/>
  <c r="O905" i="2"/>
  <c r="O906" i="2"/>
  <c r="O907" i="2"/>
  <c r="O908" i="2"/>
  <c r="O909" i="2"/>
  <c r="O910" i="2"/>
  <c r="O911" i="2"/>
  <c r="O912" i="2"/>
  <c r="O913" i="2"/>
  <c r="O914" i="2"/>
  <c r="O915" i="2"/>
  <c r="O916" i="2"/>
  <c r="O917" i="2"/>
  <c r="O918" i="2"/>
  <c r="O919" i="2"/>
  <c r="O920" i="2"/>
  <c r="O921" i="2"/>
  <c r="O922" i="2"/>
  <c r="O923" i="2"/>
  <c r="O924" i="2"/>
  <c r="O925" i="2"/>
  <c r="O926" i="2"/>
  <c r="O927" i="2"/>
  <c r="O928" i="2"/>
  <c r="O929" i="2"/>
  <c r="O930" i="2"/>
  <c r="O931" i="2"/>
  <c r="O932" i="2"/>
  <c r="O933" i="2"/>
  <c r="O934" i="2"/>
  <c r="O935" i="2"/>
  <c r="O936" i="2"/>
  <c r="O937" i="2"/>
  <c r="O938" i="2"/>
  <c r="O939" i="2"/>
  <c r="O940" i="2"/>
  <c r="O941" i="2"/>
  <c r="O942" i="2"/>
  <c r="O943" i="2"/>
  <c r="O944" i="2"/>
  <c r="O945" i="2"/>
  <c r="O946" i="2"/>
  <c r="O947" i="2"/>
  <c r="O948" i="2"/>
  <c r="O949" i="2"/>
  <c r="O950" i="2"/>
  <c r="O951" i="2"/>
  <c r="O952" i="2"/>
  <c r="O953" i="2"/>
  <c r="O954" i="2"/>
  <c r="O955" i="2"/>
  <c r="O956" i="2"/>
  <c r="O957" i="2"/>
  <c r="O958" i="2"/>
  <c r="O959" i="2"/>
  <c r="O960" i="2"/>
  <c r="O961" i="2"/>
  <c r="O962" i="2"/>
  <c r="O963" i="2"/>
  <c r="O964" i="2"/>
  <c r="O965" i="2"/>
  <c r="O966" i="2"/>
  <c r="O967" i="2"/>
  <c r="O968" i="2"/>
  <c r="O969" i="2"/>
  <c r="O970" i="2"/>
  <c r="O971" i="2"/>
  <c r="O972" i="2"/>
  <c r="O973" i="2"/>
  <c r="O974" i="2"/>
  <c r="O975" i="2"/>
  <c r="O976" i="2"/>
  <c r="O977" i="2"/>
  <c r="O978" i="2"/>
  <c r="O979" i="2"/>
  <c r="O980" i="2"/>
  <c r="O981" i="2"/>
  <c r="O982" i="2"/>
  <c r="O983" i="2"/>
  <c r="O984" i="2"/>
  <c r="O985" i="2"/>
  <c r="O986" i="2"/>
  <c r="O987" i="2"/>
  <c r="O988" i="2"/>
  <c r="O989" i="2"/>
  <c r="O990" i="2"/>
  <c r="O991" i="2"/>
  <c r="O992" i="2"/>
  <c r="O993" i="2"/>
  <c r="O994" i="2"/>
  <c r="O995" i="2"/>
  <c r="O996" i="2"/>
  <c r="O997" i="2"/>
  <c r="O998" i="2"/>
  <c r="O999" i="2"/>
  <c r="O1000" i="2"/>
  <c r="O1001" i="2"/>
  <c r="O1002" i="2"/>
  <c r="O1003" i="2"/>
  <c r="O1004" i="2"/>
  <c r="O1005" i="2"/>
  <c r="O1006" i="2"/>
  <c r="O1007" i="2"/>
  <c r="O1008" i="2"/>
  <c r="O1009" i="2"/>
  <c r="O1010" i="2"/>
  <c r="O1011" i="2"/>
  <c r="O1012" i="2"/>
  <c r="O1013" i="2"/>
  <c r="O1014" i="2"/>
  <c r="O1015" i="2"/>
  <c r="O1016" i="2"/>
  <c r="O1017" i="2"/>
  <c r="O1018" i="2"/>
  <c r="O1019" i="2"/>
  <c r="O1020" i="2"/>
  <c r="O1021" i="2"/>
  <c r="O1022" i="2"/>
  <c r="O1023" i="2"/>
  <c r="O1024" i="2"/>
  <c r="O1025" i="2"/>
  <c r="O1026" i="2"/>
  <c r="O1027" i="2"/>
  <c r="O1028" i="2"/>
  <c r="O1029" i="2"/>
  <c r="O1030" i="2"/>
  <c r="O1031" i="2"/>
  <c r="O1032" i="2"/>
  <c r="O1033" i="2"/>
  <c r="O1034" i="2"/>
  <c r="O1035" i="2"/>
  <c r="O1036" i="2"/>
  <c r="O1037" i="2"/>
  <c r="O1038" i="2"/>
  <c r="O1039" i="2"/>
  <c r="O1040" i="2"/>
  <c r="O1041" i="2"/>
  <c r="O1042" i="2"/>
  <c r="O1043" i="2"/>
  <c r="O1044" i="2"/>
  <c r="O1045" i="2"/>
  <c r="O1046" i="2"/>
  <c r="O1047" i="2"/>
  <c r="O1048" i="2"/>
  <c r="O1049" i="2"/>
  <c r="O1050" i="2"/>
  <c r="O1051" i="2"/>
  <c r="O1052" i="2"/>
  <c r="O1053" i="2"/>
  <c r="O1054" i="2"/>
  <c r="O1055" i="2"/>
  <c r="O1056" i="2"/>
  <c r="O1057" i="2"/>
  <c r="O1058" i="2"/>
  <c r="O1059" i="2"/>
  <c r="O1060" i="2"/>
  <c r="O1061" i="2"/>
  <c r="O1062" i="2"/>
  <c r="O1063" i="2"/>
  <c r="O1064" i="2"/>
  <c r="O1065" i="2"/>
  <c r="O1066" i="2"/>
  <c r="O1067" i="2"/>
  <c r="O1068" i="2"/>
  <c r="O1069" i="2"/>
  <c r="O1070" i="2"/>
  <c r="O1071" i="2"/>
  <c r="O1072" i="2"/>
  <c r="O1073" i="2"/>
  <c r="O1074" i="2"/>
  <c r="O1075" i="2"/>
  <c r="O1076" i="2"/>
  <c r="O1077" i="2"/>
  <c r="O1078" i="2"/>
  <c r="O1079" i="2"/>
  <c r="O1080" i="2"/>
  <c r="O1081" i="2"/>
  <c r="O1082" i="2"/>
  <c r="O1083" i="2"/>
  <c r="O1084" i="2"/>
  <c r="O1085" i="2"/>
  <c r="O1086" i="2"/>
  <c r="O1087" i="2"/>
  <c r="O1088" i="2"/>
  <c r="O1089" i="2"/>
  <c r="O1090" i="2"/>
  <c r="O1091" i="2"/>
  <c r="O1092" i="2"/>
  <c r="O1093" i="2"/>
  <c r="O1094" i="2"/>
  <c r="O1095" i="2"/>
  <c r="O1096" i="2"/>
  <c r="O1097" i="2"/>
  <c r="O1098" i="2"/>
  <c r="O1099" i="2"/>
  <c r="O1100" i="2"/>
  <c r="O1101" i="2"/>
  <c r="O1102" i="2"/>
  <c r="O1103" i="2"/>
  <c r="O1104" i="2"/>
  <c r="O1105" i="2"/>
  <c r="O1106" i="2"/>
  <c r="O1107" i="2"/>
  <c r="O1108" i="2"/>
  <c r="O1109" i="2"/>
  <c r="O1110" i="2"/>
  <c r="O1111" i="2"/>
  <c r="O1112" i="2"/>
  <c r="O1113" i="2"/>
  <c r="O1114" i="2"/>
  <c r="O1115" i="2"/>
  <c r="O1116" i="2"/>
  <c r="O1117" i="2"/>
  <c r="O1118" i="2"/>
  <c r="O1119" i="2"/>
  <c r="O1120" i="2"/>
  <c r="O1121" i="2"/>
  <c r="O1122" i="2"/>
  <c r="O1123" i="2"/>
  <c r="O1124" i="2"/>
  <c r="O1125" i="2"/>
  <c r="O1126" i="2"/>
  <c r="O1127" i="2"/>
  <c r="O1128" i="2"/>
  <c r="O1129" i="2"/>
  <c r="O1130" i="2"/>
  <c r="O1131" i="2"/>
  <c r="O1132" i="2"/>
  <c r="O1133" i="2"/>
  <c r="O1134" i="2"/>
  <c r="O1135" i="2"/>
  <c r="O1136" i="2"/>
  <c r="O1137" i="2"/>
  <c r="O1138" i="2"/>
  <c r="O1139" i="2"/>
  <c r="O1140" i="2"/>
  <c r="O1141" i="2"/>
  <c r="O1142" i="2"/>
  <c r="O1143" i="2"/>
  <c r="O1144" i="2"/>
  <c r="O1145" i="2"/>
  <c r="O1146" i="2"/>
  <c r="O1147" i="2"/>
  <c r="O1148" i="2"/>
  <c r="O1149" i="2"/>
  <c r="O1150" i="2"/>
  <c r="O1151" i="2"/>
  <c r="O1152" i="2"/>
  <c r="O1153" i="2"/>
  <c r="O1154" i="2"/>
  <c r="O1155" i="2"/>
  <c r="O1156" i="2"/>
  <c r="O1157" i="2"/>
  <c r="O1158" i="2"/>
  <c r="O1159" i="2"/>
  <c r="O1160" i="2"/>
  <c r="O1161" i="2"/>
  <c r="O1162" i="2"/>
  <c r="O1163" i="2"/>
  <c r="O1164" i="2"/>
  <c r="O1165" i="2"/>
  <c r="O1166" i="2"/>
  <c r="O1167" i="2"/>
  <c r="O1168" i="2"/>
  <c r="O1169" i="2"/>
  <c r="O1170" i="2"/>
  <c r="O1171" i="2"/>
  <c r="O1172" i="2"/>
  <c r="O1173" i="2"/>
  <c r="O1174" i="2"/>
  <c r="O1175" i="2"/>
  <c r="O1176" i="2"/>
  <c r="O1177" i="2"/>
  <c r="O1178" i="2"/>
  <c r="O1179" i="2"/>
  <c r="O1180" i="2"/>
  <c r="O1181" i="2"/>
  <c r="O1182" i="2"/>
  <c r="O1183" i="2"/>
  <c r="O1184" i="2"/>
  <c r="O1185" i="2"/>
  <c r="O1186" i="2"/>
  <c r="O1187" i="2"/>
  <c r="O1188" i="2"/>
  <c r="O1189" i="2"/>
  <c r="O1190" i="2"/>
  <c r="O1191" i="2"/>
  <c r="O1192" i="2"/>
  <c r="O1193" i="2"/>
  <c r="O1194" i="2"/>
  <c r="O1195" i="2"/>
  <c r="O1196" i="2"/>
  <c r="O1197" i="2"/>
  <c r="O1198" i="2"/>
  <c r="O1199" i="2"/>
  <c r="O1200" i="2"/>
  <c r="O1201" i="2"/>
  <c r="O1202" i="2"/>
  <c r="O1203" i="2"/>
  <c r="O1204" i="2"/>
  <c r="O1205" i="2"/>
  <c r="O1206" i="2"/>
  <c r="O1207" i="2"/>
  <c r="O1208" i="2"/>
  <c r="O1209" i="2"/>
  <c r="O1210" i="2"/>
  <c r="O1211" i="2"/>
  <c r="O1212" i="2"/>
  <c r="O1213" i="2"/>
  <c r="O1214" i="2"/>
  <c r="O1215" i="2"/>
  <c r="O1216" i="2"/>
  <c r="O1217" i="2"/>
  <c r="O1218" i="2"/>
  <c r="O1219" i="2"/>
  <c r="O1220" i="2"/>
  <c r="O1221" i="2"/>
  <c r="O1222" i="2"/>
  <c r="O1223" i="2"/>
  <c r="O1224" i="2"/>
  <c r="O1225" i="2"/>
  <c r="O1226" i="2"/>
  <c r="O1227" i="2"/>
  <c r="O1228" i="2"/>
  <c r="O1229" i="2"/>
  <c r="O1230" i="2"/>
  <c r="O1231" i="2"/>
  <c r="O1232" i="2"/>
  <c r="O1233" i="2"/>
  <c r="O1234" i="2"/>
  <c r="O1235" i="2"/>
  <c r="O1236" i="2"/>
  <c r="O1237" i="2"/>
  <c r="O1238" i="2"/>
  <c r="O1239" i="2"/>
  <c r="O1240" i="2"/>
  <c r="O1241" i="2"/>
  <c r="O1242" i="2"/>
  <c r="O1243" i="2"/>
  <c r="O1244" i="2"/>
  <c r="O1245" i="2"/>
  <c r="O1246" i="2"/>
  <c r="O1247" i="2"/>
  <c r="O1248" i="2"/>
  <c r="O1249" i="2"/>
  <c r="O1250" i="2"/>
  <c r="O1251" i="2"/>
  <c r="O1252" i="2"/>
  <c r="O1253" i="2"/>
  <c r="O1254" i="2"/>
  <c r="O1255" i="2"/>
  <c r="O1256" i="2"/>
  <c r="O1257" i="2"/>
  <c r="O1258" i="2"/>
  <c r="O1259" i="2"/>
  <c r="O1260" i="2"/>
  <c r="O1261" i="2"/>
  <c r="O1262" i="2"/>
  <c r="O1263" i="2"/>
  <c r="O1264" i="2"/>
  <c r="O1265" i="2"/>
  <c r="O1266" i="2"/>
  <c r="O1267" i="2"/>
  <c r="O1268" i="2"/>
  <c r="O1269" i="2"/>
  <c r="O1270" i="2"/>
  <c r="O1271" i="2"/>
  <c r="O1272" i="2"/>
  <c r="O1273" i="2"/>
  <c r="O1274" i="2"/>
  <c r="O1275" i="2"/>
  <c r="O1276" i="2"/>
  <c r="O1277" i="2"/>
  <c r="O1278" i="2"/>
  <c r="O1279" i="2"/>
  <c r="O1280" i="2"/>
  <c r="O1281" i="2"/>
  <c r="O1282" i="2"/>
  <c r="O1283" i="2"/>
  <c r="O1284" i="2"/>
  <c r="O1285" i="2"/>
  <c r="O1286" i="2"/>
  <c r="O1287" i="2"/>
  <c r="O1288" i="2"/>
  <c r="O1289" i="2"/>
  <c r="O1290" i="2"/>
  <c r="O1291" i="2"/>
  <c r="O1292" i="2"/>
  <c r="O1293" i="2"/>
  <c r="O1294" i="2"/>
  <c r="O1295" i="2"/>
  <c r="O1296" i="2"/>
  <c r="O1297" i="2"/>
  <c r="O1298" i="2"/>
  <c r="O1299" i="2"/>
  <c r="O1300" i="2"/>
  <c r="O1301" i="2"/>
  <c r="O1302" i="2"/>
  <c r="O1303" i="2"/>
  <c r="O1304" i="2"/>
  <c r="O1305" i="2"/>
  <c r="O1306" i="2"/>
  <c r="O1307" i="2"/>
  <c r="O1308" i="2"/>
  <c r="O1309" i="2"/>
  <c r="O1310" i="2"/>
  <c r="O1311" i="2"/>
  <c r="O1312" i="2"/>
  <c r="O1313" i="2"/>
  <c r="O1314" i="2"/>
  <c r="O1315" i="2"/>
  <c r="O1316" i="2"/>
  <c r="O1317" i="2"/>
  <c r="O1318" i="2"/>
  <c r="O1319" i="2"/>
  <c r="O1320" i="2"/>
  <c r="O1321" i="2"/>
  <c r="O1322" i="2"/>
  <c r="O1323" i="2"/>
  <c r="O1324" i="2"/>
  <c r="O1325" i="2"/>
  <c r="O1326" i="2"/>
  <c r="O1327" i="2"/>
  <c r="O1328" i="2"/>
  <c r="O1329" i="2"/>
  <c r="O1330" i="2"/>
  <c r="O1331" i="2"/>
  <c r="O1332" i="2"/>
  <c r="O1333" i="2"/>
  <c r="O1334" i="2"/>
  <c r="O1335" i="2"/>
  <c r="O1336" i="2"/>
  <c r="O1337" i="2"/>
  <c r="O1338" i="2"/>
  <c r="O1339" i="2"/>
  <c r="O1340" i="2"/>
  <c r="O1341" i="2"/>
  <c r="O1342" i="2"/>
  <c r="O1343" i="2"/>
  <c r="O1344" i="2"/>
  <c r="O1345" i="2"/>
  <c r="O1346" i="2"/>
  <c r="O1347" i="2"/>
  <c r="O1348" i="2"/>
  <c r="O1349" i="2"/>
  <c r="O1350" i="2"/>
  <c r="O1351" i="2"/>
  <c r="O1352" i="2"/>
  <c r="O1353" i="2"/>
  <c r="O1354" i="2"/>
  <c r="O1355" i="2"/>
  <c r="O1356" i="2"/>
  <c r="O1357" i="2"/>
  <c r="O1358" i="2"/>
  <c r="O1359" i="2"/>
  <c r="O1360" i="2"/>
  <c r="O1361" i="2"/>
  <c r="O1362" i="2"/>
  <c r="O1363" i="2"/>
  <c r="O1364" i="2"/>
  <c r="O1365" i="2"/>
  <c r="O1366" i="2"/>
  <c r="O1367" i="2"/>
  <c r="O1368" i="2"/>
  <c r="O1369" i="2"/>
  <c r="O1370" i="2"/>
  <c r="O1371" i="2"/>
  <c r="O1372" i="2"/>
  <c r="O1373" i="2"/>
  <c r="O1374" i="2"/>
  <c r="O1375" i="2"/>
  <c r="O1376" i="2"/>
  <c r="O1377" i="2"/>
  <c r="O1378" i="2"/>
  <c r="O1379" i="2"/>
  <c r="O1380" i="2"/>
  <c r="O1381" i="2"/>
  <c r="O1382" i="2"/>
  <c r="O1383" i="2"/>
  <c r="O1384" i="2"/>
  <c r="O1385" i="2"/>
  <c r="O1386" i="2"/>
  <c r="O1387" i="2"/>
  <c r="O1388" i="2"/>
  <c r="O1389" i="2"/>
  <c r="O1390" i="2"/>
  <c r="O1391" i="2"/>
  <c r="O1392" i="2"/>
  <c r="O1393" i="2"/>
  <c r="O1394" i="2"/>
  <c r="O1395" i="2"/>
  <c r="O1396" i="2"/>
  <c r="O1397" i="2"/>
  <c r="O1398" i="2"/>
  <c r="O1399" i="2"/>
  <c r="O1400" i="2"/>
  <c r="O1401" i="2"/>
  <c r="O1402" i="2"/>
  <c r="O1403" i="2"/>
  <c r="O1404" i="2"/>
  <c r="O1405" i="2"/>
  <c r="O1406" i="2"/>
  <c r="O1407" i="2"/>
  <c r="O1408" i="2"/>
  <c r="O1409" i="2"/>
  <c r="O1410" i="2"/>
  <c r="O1411" i="2"/>
  <c r="O1412" i="2"/>
  <c r="O1413" i="2"/>
  <c r="O1414" i="2"/>
  <c r="O1415" i="2"/>
  <c r="O1416" i="2"/>
  <c r="O1417" i="2"/>
  <c r="O1418" i="2"/>
  <c r="O1419" i="2"/>
  <c r="O1420" i="2"/>
  <c r="O1421" i="2"/>
  <c r="O1422" i="2"/>
  <c r="O1423" i="2"/>
  <c r="O1424" i="2"/>
  <c r="O1425" i="2"/>
  <c r="O1426" i="2"/>
  <c r="O1427" i="2"/>
  <c r="O1428" i="2"/>
  <c r="O1429" i="2"/>
  <c r="O1430" i="2"/>
  <c r="O1431" i="2"/>
  <c r="O1432" i="2"/>
  <c r="O1433" i="2"/>
  <c r="O1434" i="2"/>
  <c r="O1435" i="2"/>
  <c r="O1436" i="2"/>
  <c r="O1437" i="2"/>
  <c r="O1438" i="2"/>
  <c r="O1439" i="2"/>
  <c r="O1440" i="2"/>
  <c r="O1441" i="2"/>
  <c r="O1442" i="2"/>
  <c r="O1443" i="2"/>
  <c r="O1444" i="2"/>
  <c r="O1445" i="2"/>
  <c r="O1446" i="2"/>
  <c r="O1447" i="2"/>
  <c r="O1448" i="2"/>
  <c r="O1449" i="2"/>
  <c r="O1450" i="2"/>
  <c r="O1451" i="2"/>
  <c r="O1452" i="2"/>
  <c r="O1453" i="2"/>
  <c r="O1454" i="2"/>
  <c r="O1455" i="2"/>
  <c r="O1456" i="2"/>
  <c r="O1457" i="2"/>
  <c r="O1458" i="2"/>
  <c r="O1459" i="2"/>
  <c r="O1460" i="2"/>
  <c r="O1461" i="2"/>
  <c r="O1462" i="2"/>
  <c r="O1463" i="2"/>
  <c r="O1464" i="2"/>
  <c r="O1465" i="2"/>
  <c r="O1466" i="2"/>
  <c r="O1467" i="2"/>
  <c r="O1468" i="2"/>
  <c r="O1469" i="2"/>
  <c r="O1470" i="2"/>
  <c r="O1471" i="2"/>
  <c r="O1472" i="2"/>
  <c r="O1473" i="2"/>
  <c r="O1474" i="2"/>
  <c r="O1475" i="2"/>
  <c r="O1476" i="2"/>
  <c r="O1477" i="2"/>
  <c r="O1478" i="2"/>
  <c r="O1479" i="2"/>
  <c r="O1480" i="2"/>
  <c r="O1481" i="2"/>
  <c r="O1482" i="2"/>
  <c r="O1483" i="2"/>
  <c r="O1484" i="2"/>
  <c r="O1485" i="2"/>
  <c r="O1486" i="2"/>
  <c r="O1487" i="2"/>
  <c r="O1488" i="2"/>
  <c r="O1489" i="2"/>
  <c r="O1490" i="2"/>
  <c r="O1491" i="2"/>
  <c r="O1492" i="2"/>
  <c r="O1493" i="2"/>
  <c r="O1494" i="2"/>
  <c r="O1495" i="2"/>
  <c r="O1496" i="2"/>
  <c r="O1497" i="2"/>
  <c r="O1498" i="2"/>
  <c r="O1499" i="2"/>
  <c r="O1500" i="2"/>
  <c r="O1501" i="2"/>
  <c r="O1502" i="2"/>
  <c r="O1503" i="2"/>
  <c r="O1504" i="2"/>
  <c r="O1505" i="2"/>
  <c r="O1506" i="2"/>
  <c r="O1507" i="2"/>
  <c r="O1508" i="2"/>
  <c r="O1509" i="2"/>
  <c r="O1510" i="2"/>
  <c r="O1511" i="2"/>
  <c r="O1512" i="2"/>
  <c r="O1513" i="2"/>
  <c r="O1514" i="2"/>
  <c r="O1515" i="2"/>
  <c r="O1516" i="2"/>
  <c r="O1517" i="2"/>
  <c r="O1518" i="2"/>
  <c r="O1519" i="2"/>
  <c r="O1520" i="2"/>
  <c r="O1521" i="2"/>
  <c r="O1522" i="2"/>
  <c r="O1523" i="2"/>
  <c r="O1524" i="2"/>
  <c r="O1525" i="2"/>
  <c r="O1526" i="2"/>
  <c r="O1527" i="2"/>
  <c r="O1528" i="2"/>
  <c r="O1529" i="2"/>
  <c r="O1530" i="2"/>
  <c r="O1531" i="2"/>
  <c r="O1532" i="2"/>
  <c r="O1533" i="2"/>
  <c r="O1534" i="2"/>
  <c r="O1535" i="2"/>
  <c r="O1536" i="2"/>
  <c r="O1537" i="2"/>
  <c r="O1538" i="2"/>
  <c r="O1539" i="2"/>
  <c r="O1540" i="2"/>
  <c r="O1541" i="2"/>
  <c r="O1542" i="2"/>
  <c r="O1543" i="2"/>
  <c r="O1544" i="2"/>
  <c r="O1545" i="2"/>
  <c r="O1546" i="2"/>
  <c r="O1547" i="2"/>
  <c r="O1548" i="2"/>
  <c r="O1549" i="2"/>
  <c r="O1550" i="2"/>
  <c r="O1551" i="2"/>
  <c r="O1552" i="2"/>
  <c r="O1553" i="2"/>
  <c r="O1554" i="2"/>
  <c r="O1555" i="2"/>
  <c r="O1556" i="2"/>
  <c r="O1557" i="2"/>
  <c r="O1558" i="2"/>
  <c r="O1559" i="2"/>
  <c r="O1560" i="2"/>
  <c r="O1561" i="2"/>
  <c r="O1562" i="2"/>
  <c r="O1563" i="2"/>
  <c r="O1564" i="2"/>
  <c r="O1565" i="2"/>
  <c r="O1566" i="2"/>
  <c r="O1567" i="2"/>
  <c r="O1568" i="2"/>
  <c r="O1569" i="2"/>
  <c r="O1570" i="2"/>
  <c r="O1571" i="2"/>
  <c r="O1572" i="2"/>
  <c r="O1573" i="2"/>
  <c r="O1574" i="2"/>
  <c r="O1575" i="2"/>
  <c r="O1576" i="2"/>
  <c r="O1577" i="2"/>
  <c r="O1578" i="2"/>
  <c r="O1579" i="2"/>
  <c r="O1580" i="2"/>
  <c r="O1581" i="2"/>
  <c r="O1582" i="2"/>
  <c r="O1583" i="2"/>
  <c r="O1584" i="2"/>
  <c r="O1585" i="2"/>
  <c r="O1586" i="2"/>
  <c r="O1587" i="2"/>
  <c r="O1588" i="2"/>
  <c r="O1589" i="2"/>
  <c r="O1590" i="2"/>
  <c r="O1591" i="2"/>
  <c r="O1592" i="2"/>
  <c r="O1593" i="2"/>
  <c r="O1594" i="2"/>
  <c r="O1595" i="2"/>
  <c r="O1596" i="2"/>
  <c r="O1597" i="2"/>
  <c r="O1598" i="2"/>
  <c r="O1599" i="2"/>
  <c r="O1600" i="2"/>
  <c r="O1601" i="2"/>
  <c r="O1602" i="2"/>
  <c r="O1603" i="2"/>
  <c r="O1604" i="2"/>
  <c r="O1605" i="2"/>
  <c r="O1606" i="2"/>
  <c r="O1607" i="2"/>
  <c r="O1608" i="2"/>
  <c r="O1609" i="2"/>
  <c r="O1610" i="2"/>
  <c r="O1611" i="2"/>
  <c r="O1612" i="2"/>
  <c r="O1613" i="2"/>
  <c r="O1614" i="2"/>
  <c r="O1615" i="2"/>
  <c r="O1616" i="2"/>
  <c r="O1617" i="2"/>
  <c r="O1618" i="2"/>
  <c r="O1619" i="2"/>
  <c r="O1620" i="2"/>
  <c r="O1621" i="2"/>
  <c r="O1622" i="2"/>
  <c r="O1623" i="2"/>
  <c r="O1624" i="2"/>
  <c r="O1625" i="2"/>
  <c r="O1626" i="2"/>
  <c r="O1627" i="2"/>
  <c r="O1628" i="2"/>
  <c r="O1629" i="2"/>
  <c r="O1630" i="2"/>
  <c r="O1631" i="2"/>
  <c r="O1632" i="2"/>
  <c r="O1633" i="2"/>
  <c r="O1634" i="2"/>
  <c r="O1635" i="2"/>
  <c r="O1636" i="2"/>
  <c r="O1637" i="2"/>
  <c r="O1638" i="2"/>
  <c r="O1639" i="2"/>
  <c r="O1640" i="2"/>
  <c r="O1641" i="2"/>
  <c r="O1642" i="2"/>
  <c r="O1643" i="2"/>
  <c r="O1644" i="2"/>
  <c r="O1645" i="2"/>
  <c r="O1646" i="2"/>
  <c r="O1647" i="2"/>
  <c r="O1648" i="2"/>
  <c r="O1649" i="2"/>
  <c r="O1650" i="2"/>
  <c r="O1651" i="2"/>
  <c r="O1652" i="2"/>
  <c r="O1653" i="2"/>
  <c r="O1654" i="2"/>
  <c r="O1655" i="2"/>
  <c r="O1656" i="2"/>
  <c r="O1657" i="2"/>
  <c r="O1658" i="2"/>
  <c r="O1659" i="2"/>
  <c r="O1660" i="2"/>
  <c r="O1661" i="2"/>
  <c r="O1662" i="2"/>
  <c r="O1663" i="2"/>
  <c r="O1664" i="2"/>
  <c r="O1665" i="2"/>
  <c r="O1666" i="2"/>
  <c r="O1667" i="2"/>
  <c r="O1668" i="2"/>
  <c r="O1669" i="2"/>
  <c r="O1670" i="2"/>
  <c r="O1671" i="2"/>
  <c r="O1672" i="2"/>
  <c r="O1673" i="2"/>
  <c r="O1674" i="2"/>
  <c r="O1675" i="2"/>
  <c r="O1676" i="2"/>
  <c r="O1677" i="2"/>
  <c r="O1678" i="2"/>
  <c r="O1679" i="2"/>
  <c r="O1680" i="2"/>
  <c r="O1681" i="2"/>
  <c r="O1682" i="2"/>
  <c r="O1683" i="2"/>
  <c r="O1684" i="2"/>
  <c r="O1685" i="2"/>
  <c r="O1686" i="2"/>
  <c r="O1687" i="2"/>
  <c r="O1688" i="2"/>
  <c r="O1689" i="2"/>
  <c r="O1690" i="2"/>
  <c r="O1691" i="2"/>
  <c r="O1692" i="2"/>
  <c r="O1693" i="2"/>
  <c r="O1694" i="2"/>
  <c r="O1695" i="2"/>
  <c r="O1696" i="2"/>
  <c r="O1697" i="2"/>
  <c r="O1698" i="2"/>
  <c r="O1699" i="2"/>
  <c r="O1700" i="2"/>
  <c r="O1701" i="2"/>
  <c r="O1702" i="2"/>
  <c r="O1703" i="2"/>
  <c r="O1704" i="2"/>
  <c r="O1705" i="2"/>
  <c r="O1706" i="2"/>
  <c r="O1707" i="2"/>
  <c r="O1708" i="2"/>
  <c r="O1709" i="2"/>
  <c r="O1710" i="2"/>
  <c r="O1711" i="2"/>
  <c r="O1712" i="2"/>
  <c r="O1713" i="2"/>
  <c r="O1714" i="2"/>
  <c r="O1715" i="2"/>
  <c r="O1716" i="2"/>
  <c r="O1717" i="2"/>
  <c r="O1718" i="2"/>
  <c r="O1719" i="2"/>
  <c r="O1720" i="2"/>
  <c r="O1721" i="2"/>
  <c r="O1722" i="2"/>
  <c r="O1723" i="2"/>
  <c r="O1724" i="2"/>
  <c r="O1725" i="2"/>
  <c r="O1726" i="2"/>
  <c r="O1727" i="2"/>
  <c r="O1728" i="2"/>
  <c r="O1729" i="2"/>
  <c r="O1730" i="2"/>
  <c r="O1731" i="2"/>
  <c r="O1732" i="2"/>
  <c r="O1733" i="2"/>
  <c r="O1734" i="2"/>
  <c r="O1735" i="2"/>
  <c r="O1736" i="2"/>
  <c r="O1737" i="2"/>
  <c r="O1738" i="2"/>
  <c r="O1739" i="2"/>
  <c r="O1740" i="2"/>
  <c r="O1741" i="2"/>
  <c r="O1742" i="2"/>
  <c r="O1743" i="2"/>
  <c r="O1744" i="2"/>
  <c r="O1745" i="2"/>
  <c r="O1746" i="2"/>
  <c r="O1747" i="2"/>
  <c r="O1748" i="2"/>
  <c r="O1749" i="2"/>
  <c r="O1750" i="2"/>
  <c r="O1751" i="2"/>
  <c r="O1752" i="2"/>
  <c r="O1753" i="2"/>
  <c r="O1754" i="2"/>
  <c r="O1755" i="2"/>
  <c r="O1756" i="2"/>
  <c r="O1757" i="2"/>
  <c r="O1758" i="2"/>
  <c r="O1759" i="2"/>
  <c r="O1760" i="2"/>
  <c r="O1761" i="2"/>
  <c r="O1762" i="2"/>
  <c r="O1763" i="2"/>
  <c r="O1764" i="2"/>
  <c r="O1765" i="2"/>
  <c r="O1766" i="2"/>
  <c r="O1767" i="2"/>
  <c r="O1768" i="2"/>
  <c r="O1769" i="2"/>
  <c r="O1770" i="2"/>
  <c r="O1771" i="2"/>
  <c r="O1772" i="2"/>
  <c r="O1773" i="2"/>
  <c r="O1774" i="2"/>
  <c r="O1775" i="2"/>
  <c r="O1776" i="2"/>
  <c r="O1777" i="2"/>
  <c r="O1778" i="2"/>
  <c r="O1779" i="2"/>
  <c r="O1780" i="2"/>
  <c r="O1781" i="2"/>
  <c r="O1782" i="2"/>
  <c r="O1783" i="2"/>
  <c r="O1784" i="2"/>
  <c r="O1785" i="2"/>
  <c r="O1786" i="2"/>
  <c r="O1787" i="2"/>
  <c r="O1788" i="2"/>
  <c r="O1789" i="2"/>
  <c r="O1790" i="2"/>
  <c r="O1791" i="2"/>
  <c r="O1792" i="2"/>
  <c r="O1793" i="2"/>
  <c r="O1794" i="2"/>
  <c r="O1795" i="2"/>
  <c r="O1796" i="2"/>
  <c r="O1797" i="2"/>
  <c r="O1798" i="2"/>
  <c r="O1799" i="2"/>
  <c r="O1800" i="2"/>
  <c r="O1801" i="2"/>
  <c r="O1802" i="2"/>
  <c r="O1803" i="2"/>
  <c r="O1804" i="2"/>
  <c r="O1805" i="2"/>
  <c r="O1806" i="2"/>
  <c r="O1807" i="2"/>
  <c r="O1808" i="2"/>
  <c r="O1809" i="2"/>
  <c r="O1810" i="2"/>
  <c r="O1811" i="2"/>
  <c r="O1812" i="2"/>
  <c r="O1813" i="2"/>
  <c r="O1814" i="2"/>
  <c r="O1815" i="2"/>
  <c r="O1816" i="2"/>
  <c r="O1817" i="2"/>
  <c r="O1818" i="2"/>
  <c r="O1819" i="2"/>
  <c r="O1820" i="2"/>
  <c r="O1821" i="2"/>
  <c r="O1822" i="2"/>
  <c r="O1823" i="2"/>
  <c r="O1824" i="2"/>
  <c r="O1825" i="2"/>
  <c r="O1826" i="2"/>
  <c r="O1827" i="2"/>
  <c r="O1828" i="2"/>
  <c r="O1829" i="2"/>
  <c r="O1830" i="2"/>
  <c r="O1831" i="2"/>
  <c r="O1832" i="2"/>
  <c r="O1833" i="2"/>
  <c r="O1834" i="2"/>
  <c r="O1835" i="2"/>
  <c r="O1836" i="2"/>
  <c r="O1837" i="2"/>
  <c r="O1838" i="2"/>
  <c r="O1839" i="2"/>
  <c r="O1840" i="2"/>
  <c r="O1841" i="2"/>
  <c r="O1842" i="2"/>
  <c r="O1843" i="2"/>
  <c r="O1844" i="2"/>
  <c r="O1845" i="2"/>
  <c r="O1846" i="2"/>
  <c r="O1847" i="2"/>
  <c r="O1848" i="2"/>
  <c r="O1849" i="2"/>
  <c r="O1850" i="2"/>
  <c r="O1851" i="2"/>
  <c r="O1852" i="2"/>
  <c r="O1853" i="2"/>
  <c r="O1854" i="2"/>
  <c r="O1855" i="2"/>
  <c r="O1856" i="2"/>
  <c r="O1857" i="2"/>
  <c r="O1858" i="2"/>
  <c r="O1859" i="2"/>
  <c r="O1860" i="2"/>
  <c r="O1861" i="2"/>
  <c r="O1862" i="2"/>
  <c r="O1863" i="2"/>
  <c r="O1864" i="2"/>
  <c r="O1865" i="2"/>
  <c r="O1866" i="2"/>
  <c r="O1867" i="2"/>
  <c r="O1868" i="2"/>
  <c r="O1869" i="2"/>
  <c r="O1870" i="2"/>
  <c r="O1871" i="2"/>
  <c r="O1872" i="2"/>
  <c r="O1873" i="2"/>
  <c r="O1874" i="2"/>
  <c r="O1875" i="2"/>
  <c r="O1876" i="2"/>
  <c r="O1877" i="2"/>
  <c r="O1878" i="2"/>
  <c r="O1879" i="2"/>
  <c r="O1880" i="2"/>
  <c r="O1881" i="2"/>
  <c r="O1882" i="2"/>
  <c r="O1883" i="2"/>
  <c r="O1884" i="2"/>
  <c r="O1885" i="2"/>
  <c r="O1886" i="2"/>
  <c r="O1887" i="2"/>
  <c r="O1888" i="2"/>
  <c r="O1889" i="2"/>
  <c r="O1890" i="2"/>
  <c r="O1891" i="2"/>
  <c r="O1892" i="2"/>
  <c r="O1893" i="2"/>
  <c r="O1894" i="2"/>
  <c r="O1895" i="2"/>
  <c r="O1896" i="2"/>
  <c r="O1897" i="2"/>
  <c r="O1898" i="2"/>
  <c r="O1899" i="2"/>
  <c r="O1900" i="2"/>
  <c r="O1901" i="2"/>
  <c r="O1902" i="2"/>
  <c r="O1903" i="2"/>
  <c r="O1904" i="2"/>
  <c r="O1905" i="2"/>
  <c r="O1906" i="2"/>
  <c r="O1907" i="2"/>
  <c r="O1908" i="2"/>
  <c r="O1909" i="2"/>
  <c r="O1910" i="2"/>
  <c r="O1911" i="2"/>
  <c r="O1912" i="2"/>
  <c r="O1913" i="2"/>
  <c r="O1914" i="2"/>
  <c r="O1915" i="2"/>
  <c r="O1916" i="2"/>
  <c r="O1917" i="2"/>
  <c r="O1918" i="2"/>
  <c r="O1919" i="2"/>
  <c r="O1920" i="2"/>
  <c r="O1921" i="2"/>
  <c r="O1922" i="2"/>
  <c r="O1923" i="2"/>
  <c r="O1924" i="2"/>
  <c r="O1925" i="2"/>
  <c r="O1926" i="2"/>
  <c r="O1927" i="2"/>
  <c r="O1928" i="2"/>
  <c r="O1929" i="2"/>
  <c r="O1930" i="2"/>
  <c r="O1931" i="2"/>
  <c r="O1932" i="2"/>
  <c r="O1933" i="2"/>
  <c r="O1934" i="2"/>
  <c r="O1935" i="2"/>
  <c r="O1936" i="2"/>
  <c r="O1937" i="2"/>
  <c r="O1938" i="2"/>
  <c r="O1939" i="2"/>
  <c r="O1940" i="2"/>
  <c r="O1941" i="2"/>
  <c r="O1942" i="2"/>
  <c r="O1943" i="2"/>
  <c r="O1944" i="2"/>
  <c r="O1945" i="2"/>
  <c r="O1946" i="2"/>
  <c r="O1947" i="2"/>
  <c r="O1948" i="2"/>
  <c r="O1949" i="2"/>
  <c r="O1950" i="2"/>
  <c r="O1951" i="2"/>
  <c r="O1952" i="2"/>
  <c r="O1953" i="2"/>
  <c r="O1954" i="2"/>
  <c r="O1955" i="2"/>
  <c r="O1956" i="2"/>
  <c r="O1957" i="2"/>
  <c r="O1958" i="2"/>
  <c r="O1959" i="2"/>
  <c r="O1960" i="2"/>
  <c r="O1961" i="2"/>
  <c r="O1962" i="2"/>
  <c r="O1963" i="2"/>
  <c r="O1964" i="2"/>
  <c r="O1965" i="2"/>
  <c r="O1966" i="2"/>
  <c r="O1967" i="2"/>
  <c r="O1968" i="2"/>
  <c r="O1969" i="2"/>
  <c r="O1970" i="2"/>
  <c r="O1971" i="2"/>
  <c r="O1972" i="2"/>
  <c r="O1973" i="2"/>
  <c r="O1974" i="2"/>
  <c r="O1975" i="2"/>
  <c r="O1976" i="2"/>
  <c r="O1977" i="2"/>
  <c r="O1978" i="2"/>
  <c r="O1979" i="2"/>
  <c r="O1980" i="2"/>
  <c r="O1981" i="2"/>
  <c r="O1982" i="2"/>
  <c r="O1983" i="2"/>
  <c r="O1984" i="2"/>
  <c r="O1985" i="2"/>
  <c r="O1986" i="2"/>
  <c r="O1987" i="2"/>
  <c r="O1988" i="2"/>
  <c r="O1989" i="2"/>
  <c r="O1990" i="2"/>
  <c r="O1991" i="2"/>
  <c r="O1992" i="2"/>
  <c r="O1993" i="2"/>
  <c r="O1994" i="2"/>
  <c r="O1995" i="2"/>
  <c r="O1996" i="2"/>
  <c r="O1997" i="2"/>
  <c r="O1998" i="2"/>
  <c r="O1999" i="2"/>
  <c r="O2000" i="2"/>
  <c r="O2001" i="2"/>
  <c r="O2002" i="2"/>
  <c r="O2003" i="2"/>
  <c r="O2004" i="2"/>
  <c r="O2005" i="2"/>
  <c r="O2006" i="2"/>
  <c r="O2007" i="2"/>
  <c r="O2008" i="2"/>
  <c r="O2009" i="2"/>
  <c r="O2010" i="2"/>
  <c r="O2011" i="2"/>
  <c r="O2012" i="2"/>
  <c r="O2013" i="2"/>
  <c r="O2014" i="2"/>
  <c r="O2015" i="2"/>
  <c r="O2016" i="2"/>
  <c r="O2017" i="2"/>
  <c r="O2018" i="2"/>
  <c r="O2019" i="2"/>
  <c r="O2020" i="2"/>
  <c r="O2021" i="2"/>
  <c r="O2022" i="2"/>
  <c r="O2023" i="2"/>
  <c r="O2024" i="2"/>
  <c r="O2025" i="2"/>
  <c r="O2026" i="2"/>
  <c r="O2027" i="2"/>
  <c r="O2028" i="2"/>
  <c r="O2029" i="2"/>
  <c r="O2030" i="2"/>
  <c r="O2031" i="2"/>
  <c r="O2032" i="2"/>
  <c r="O2033" i="2"/>
  <c r="O2034" i="2"/>
  <c r="O2035" i="2"/>
  <c r="O2036" i="2"/>
  <c r="O2037" i="2"/>
  <c r="O2038" i="2"/>
  <c r="O2039" i="2"/>
  <c r="O2040" i="2"/>
  <c r="O2041" i="2"/>
  <c r="O2042" i="2"/>
  <c r="O2043" i="2"/>
  <c r="O2044" i="2"/>
  <c r="O2045" i="2"/>
  <c r="O2046" i="2"/>
  <c r="O2047" i="2"/>
  <c r="O2048" i="2"/>
  <c r="O2049" i="2"/>
  <c r="O2050" i="2"/>
  <c r="O2051" i="2"/>
  <c r="O2052" i="2"/>
  <c r="O2053" i="2"/>
  <c r="O2054" i="2"/>
  <c r="O2055" i="2"/>
  <c r="O2056" i="2"/>
  <c r="O2057" i="2"/>
  <c r="O2058" i="2"/>
  <c r="O2059" i="2"/>
  <c r="O2060" i="2"/>
  <c r="O2061" i="2"/>
  <c r="O2062" i="2"/>
  <c r="O2063" i="2"/>
  <c r="O2064" i="2"/>
  <c r="O2065" i="2"/>
  <c r="O2066" i="2"/>
  <c r="O2067" i="2"/>
  <c r="O2068" i="2"/>
  <c r="O2069" i="2"/>
  <c r="O2070" i="2"/>
  <c r="O2071" i="2"/>
  <c r="O2072" i="2"/>
  <c r="O2073" i="2"/>
  <c r="O2074" i="2"/>
  <c r="O2075" i="2"/>
  <c r="O2076" i="2"/>
  <c r="O2077" i="2"/>
  <c r="O2078" i="2"/>
  <c r="O2079" i="2"/>
  <c r="O2080" i="2"/>
  <c r="O2081" i="2"/>
  <c r="O2082" i="2"/>
  <c r="O2083" i="2"/>
  <c r="O2084" i="2"/>
  <c r="O2085" i="2"/>
  <c r="O2086" i="2"/>
  <c r="O2087" i="2"/>
  <c r="O2088" i="2"/>
  <c r="O2089" i="2"/>
  <c r="O2090" i="2"/>
  <c r="O2091" i="2"/>
  <c r="O2092" i="2"/>
  <c r="O2093" i="2"/>
  <c r="O2094" i="2"/>
  <c r="O2095" i="2"/>
  <c r="O2096" i="2"/>
  <c r="O2097" i="2"/>
  <c r="O2098" i="2"/>
  <c r="O2099" i="2"/>
  <c r="O2100" i="2"/>
  <c r="O2101" i="2"/>
  <c r="O2102" i="2"/>
  <c r="O2103" i="2"/>
  <c r="O2104" i="2"/>
  <c r="O2105" i="2"/>
  <c r="O2106" i="2"/>
  <c r="O2107" i="2"/>
  <c r="O2108" i="2"/>
  <c r="O2109" i="2"/>
  <c r="O2110" i="2"/>
  <c r="O2111" i="2"/>
  <c r="O2112" i="2"/>
  <c r="O2113" i="2"/>
  <c r="O2114" i="2"/>
  <c r="O2115" i="2"/>
  <c r="O2116" i="2"/>
  <c r="O2117" i="2"/>
  <c r="O2118" i="2"/>
  <c r="O2119" i="2"/>
  <c r="O2120" i="2"/>
  <c r="O2121" i="2"/>
  <c r="O2122" i="2"/>
  <c r="O2123" i="2"/>
  <c r="O2124" i="2"/>
  <c r="O2125" i="2"/>
  <c r="O2126" i="2"/>
  <c r="O2127" i="2"/>
  <c r="O2128" i="2"/>
  <c r="O2129" i="2"/>
  <c r="O2130" i="2"/>
  <c r="O2131" i="2"/>
  <c r="O2132" i="2"/>
  <c r="O2133" i="2"/>
  <c r="O2134" i="2"/>
  <c r="O2135" i="2"/>
  <c r="O2136" i="2"/>
  <c r="O2137" i="2"/>
  <c r="O2138" i="2"/>
  <c r="O2139" i="2"/>
  <c r="O2140" i="2"/>
  <c r="O2141" i="2"/>
  <c r="O2142" i="2"/>
  <c r="O2143" i="2"/>
  <c r="O2144" i="2"/>
  <c r="O2145" i="2"/>
  <c r="O2146" i="2"/>
  <c r="O2147" i="2"/>
  <c r="O2148" i="2"/>
  <c r="O2149" i="2"/>
  <c r="O2150" i="2"/>
  <c r="O2151" i="2"/>
  <c r="O2152" i="2"/>
  <c r="O2153" i="2"/>
  <c r="O2154" i="2"/>
  <c r="O2155" i="2"/>
  <c r="O2156" i="2"/>
  <c r="O2157" i="2"/>
  <c r="O2158" i="2"/>
  <c r="O2159" i="2"/>
  <c r="O2160" i="2"/>
  <c r="O2161" i="2"/>
  <c r="O2162" i="2"/>
  <c r="O2163" i="2"/>
  <c r="O2164" i="2"/>
  <c r="O2165" i="2"/>
  <c r="O2166" i="2"/>
  <c r="O2167" i="2"/>
  <c r="O2168" i="2"/>
  <c r="O2169" i="2"/>
  <c r="O2170" i="2"/>
  <c r="O2171" i="2"/>
  <c r="O2172" i="2"/>
  <c r="O2173" i="2"/>
  <c r="O2174" i="2"/>
  <c r="O2175" i="2"/>
  <c r="O2176" i="2"/>
  <c r="O2177" i="2"/>
  <c r="O2178" i="2"/>
  <c r="O2179" i="2"/>
  <c r="O2180" i="2"/>
  <c r="O2181" i="2"/>
  <c r="O2182" i="2"/>
  <c r="O2183" i="2"/>
  <c r="O2184" i="2"/>
  <c r="O2185" i="2"/>
  <c r="O2186" i="2"/>
  <c r="O2187" i="2"/>
  <c r="O2188" i="2"/>
  <c r="O2189" i="2"/>
  <c r="O2190" i="2"/>
  <c r="O2191" i="2"/>
  <c r="O2192" i="2"/>
  <c r="O2193" i="2"/>
  <c r="O2194" i="2"/>
  <c r="O2195" i="2"/>
  <c r="O2196" i="2"/>
  <c r="O2197" i="2"/>
  <c r="O2198" i="2"/>
  <c r="O2199" i="2"/>
  <c r="O2200" i="2"/>
  <c r="O2201" i="2"/>
  <c r="O2202" i="2"/>
  <c r="O2203" i="2"/>
  <c r="O2204" i="2"/>
  <c r="O2205" i="2"/>
  <c r="O2206" i="2"/>
  <c r="O2207" i="2"/>
  <c r="O2208" i="2"/>
  <c r="O2209" i="2"/>
  <c r="O2210" i="2"/>
  <c r="O2211" i="2"/>
  <c r="O2212" i="2"/>
  <c r="O2213" i="2"/>
  <c r="O2214" i="2"/>
  <c r="O2215" i="2"/>
  <c r="O2216" i="2"/>
  <c r="O2217" i="2"/>
  <c r="O2218" i="2"/>
  <c r="O2219" i="2"/>
  <c r="O2220" i="2"/>
  <c r="O2221" i="2"/>
  <c r="O2222" i="2"/>
  <c r="O2223" i="2"/>
  <c r="O2224" i="2"/>
  <c r="O2225" i="2"/>
  <c r="O2226" i="2"/>
  <c r="O2227" i="2"/>
  <c r="O2228" i="2"/>
  <c r="O2229" i="2"/>
  <c r="O2230" i="2"/>
  <c r="O2231" i="2"/>
  <c r="O2232" i="2"/>
  <c r="O2233" i="2"/>
  <c r="O2234" i="2"/>
  <c r="O2235" i="2"/>
  <c r="O2236" i="2"/>
  <c r="O2237" i="2"/>
  <c r="O2238" i="2"/>
  <c r="O2239" i="2"/>
  <c r="O2240" i="2"/>
  <c r="O2241" i="2"/>
  <c r="O2242" i="2"/>
  <c r="O2243" i="2"/>
  <c r="O2244" i="2"/>
  <c r="O2245" i="2"/>
  <c r="O2246" i="2"/>
  <c r="O2247" i="2"/>
  <c r="O2248" i="2"/>
  <c r="O2249" i="2"/>
  <c r="O2250" i="2"/>
  <c r="O2251" i="2"/>
  <c r="O2252" i="2"/>
  <c r="O2253" i="2"/>
  <c r="O2254" i="2"/>
  <c r="O2255" i="2"/>
  <c r="O2256" i="2"/>
  <c r="O2257" i="2"/>
  <c r="O2258" i="2"/>
  <c r="O2259" i="2"/>
  <c r="O2260" i="2"/>
  <c r="O2261" i="2"/>
  <c r="O2262" i="2"/>
  <c r="O2263" i="2"/>
  <c r="O2264" i="2"/>
  <c r="O2265" i="2"/>
  <c r="O2266" i="2"/>
  <c r="O2267" i="2"/>
  <c r="O2268" i="2"/>
  <c r="O2269" i="2"/>
  <c r="O2270" i="2"/>
  <c r="O2271" i="2"/>
  <c r="O2272" i="2"/>
  <c r="O2273" i="2"/>
  <c r="O2274" i="2"/>
  <c r="O2275" i="2"/>
  <c r="O2276" i="2"/>
  <c r="O2277" i="2"/>
  <c r="O2278" i="2"/>
  <c r="O2279" i="2"/>
  <c r="O2280" i="2"/>
  <c r="O2281" i="2"/>
  <c r="O2282" i="2"/>
  <c r="O2283" i="2"/>
  <c r="O2284" i="2"/>
  <c r="O2285" i="2"/>
  <c r="O2286" i="2"/>
  <c r="O2287" i="2"/>
  <c r="O2288" i="2"/>
  <c r="O2289" i="2"/>
  <c r="O2290" i="2"/>
  <c r="O2291" i="2"/>
  <c r="O2292" i="2"/>
  <c r="O2293" i="2"/>
  <c r="O2294" i="2"/>
  <c r="O2295" i="2"/>
  <c r="O2296" i="2"/>
  <c r="O2297" i="2"/>
  <c r="O2298" i="2"/>
  <c r="O2299" i="2"/>
  <c r="O2300" i="2"/>
  <c r="O2301" i="2"/>
  <c r="O2302" i="2"/>
  <c r="O2303" i="2"/>
  <c r="O2304" i="2"/>
  <c r="O2305" i="2"/>
  <c r="O2306" i="2"/>
  <c r="O2307" i="2"/>
  <c r="O2308" i="2"/>
  <c r="O2309" i="2"/>
  <c r="O2310" i="2"/>
  <c r="O2311" i="2"/>
  <c r="O2312" i="2"/>
  <c r="O2313" i="2"/>
  <c r="O2314" i="2"/>
  <c r="O2315" i="2"/>
  <c r="O2316" i="2"/>
  <c r="O2317" i="2"/>
  <c r="O2318" i="2"/>
  <c r="O2319" i="2"/>
  <c r="O2320" i="2"/>
  <c r="O2321" i="2"/>
  <c r="O2322" i="2"/>
  <c r="O2323" i="2"/>
  <c r="O2324" i="2"/>
  <c r="O2325" i="2"/>
  <c r="O2326" i="2"/>
  <c r="O2327" i="2"/>
  <c r="O2328" i="2"/>
  <c r="O2329" i="2"/>
  <c r="O2330" i="2"/>
  <c r="O2331" i="2"/>
  <c r="O2332" i="2"/>
  <c r="O2333" i="2"/>
  <c r="O2334" i="2"/>
  <c r="O2335" i="2"/>
  <c r="O2336" i="2"/>
  <c r="O2337" i="2"/>
  <c r="O2338" i="2"/>
  <c r="O2339" i="2"/>
  <c r="O2340" i="2"/>
  <c r="O2341" i="2"/>
  <c r="O2342" i="2"/>
  <c r="O2343" i="2"/>
  <c r="O2344" i="2"/>
  <c r="O2345" i="2"/>
  <c r="O2346" i="2"/>
  <c r="O2347" i="2"/>
  <c r="O2348" i="2"/>
  <c r="O2349" i="2"/>
  <c r="O2350" i="2"/>
  <c r="O2351" i="2"/>
  <c r="O2352" i="2"/>
  <c r="O2353" i="2"/>
  <c r="O2354" i="2"/>
  <c r="O2355" i="2"/>
  <c r="O2356" i="2"/>
  <c r="O2357" i="2"/>
  <c r="O2358" i="2"/>
  <c r="O2359" i="2"/>
  <c r="O2360" i="2"/>
  <c r="O2361" i="2"/>
  <c r="O2362" i="2"/>
  <c r="O2363" i="2"/>
  <c r="O2364" i="2"/>
  <c r="O2365" i="2"/>
  <c r="O2366" i="2"/>
  <c r="O2367" i="2"/>
  <c r="O2368" i="2"/>
  <c r="O2369" i="2"/>
  <c r="O2370" i="2"/>
  <c r="O2371" i="2"/>
  <c r="O2372" i="2"/>
  <c r="O2373" i="2"/>
  <c r="O2374" i="2"/>
  <c r="O2375" i="2"/>
  <c r="O2376" i="2"/>
  <c r="O2377" i="2"/>
  <c r="O2378" i="2"/>
  <c r="O2379" i="2"/>
  <c r="O2380" i="2"/>
  <c r="O2381" i="2"/>
  <c r="O2382" i="2"/>
  <c r="O2383" i="2"/>
  <c r="O2384" i="2"/>
  <c r="O2385" i="2"/>
  <c r="O2386" i="2"/>
  <c r="O2387" i="2"/>
  <c r="O2388" i="2"/>
  <c r="O2389" i="2"/>
  <c r="O2390" i="2"/>
  <c r="O2391" i="2"/>
  <c r="O2392" i="2"/>
  <c r="O2393" i="2"/>
  <c r="O2394" i="2"/>
  <c r="O2395" i="2"/>
  <c r="O2396" i="2"/>
  <c r="O2397" i="2"/>
  <c r="O2398" i="2"/>
  <c r="O2399" i="2"/>
  <c r="O2400" i="2"/>
  <c r="O2401" i="2"/>
  <c r="O2402" i="2"/>
  <c r="O2403" i="2"/>
  <c r="O2404" i="2"/>
  <c r="O2405" i="2"/>
  <c r="O2406" i="2"/>
  <c r="O2407" i="2"/>
  <c r="O2408" i="2"/>
  <c r="O2409" i="2"/>
  <c r="O2410" i="2"/>
  <c r="O2411" i="2"/>
  <c r="O2412" i="2"/>
  <c r="O2413" i="2"/>
  <c r="O2414" i="2"/>
  <c r="O2415" i="2"/>
  <c r="O2416" i="2"/>
  <c r="O2417" i="2"/>
  <c r="O2418" i="2"/>
  <c r="O2419" i="2"/>
  <c r="O2420" i="2"/>
  <c r="O2421" i="2"/>
  <c r="O2422" i="2"/>
  <c r="O2423" i="2"/>
  <c r="O2424" i="2"/>
  <c r="O2425" i="2"/>
  <c r="O2426" i="2"/>
  <c r="O2427" i="2"/>
  <c r="O2428" i="2"/>
  <c r="O2429" i="2"/>
  <c r="O2430" i="2"/>
  <c r="O2431" i="2"/>
  <c r="O2432" i="2"/>
  <c r="O2433" i="2"/>
  <c r="O2434" i="2"/>
  <c r="O2435" i="2"/>
  <c r="O2436" i="2"/>
  <c r="O2437" i="2"/>
  <c r="O2438" i="2"/>
  <c r="O2439" i="2"/>
  <c r="O2440" i="2"/>
  <c r="O2441" i="2"/>
  <c r="O2442" i="2"/>
  <c r="O2443" i="2"/>
  <c r="O2444" i="2"/>
  <c r="O2445" i="2"/>
  <c r="O2446" i="2"/>
  <c r="O2447" i="2"/>
  <c r="O2448" i="2"/>
  <c r="O2449" i="2"/>
  <c r="O2450" i="2"/>
  <c r="O2451" i="2"/>
  <c r="O2452" i="2"/>
  <c r="O2453" i="2"/>
  <c r="O2454" i="2"/>
  <c r="O2455" i="2"/>
  <c r="O2456" i="2"/>
  <c r="O2457" i="2"/>
  <c r="O2458" i="2"/>
  <c r="O2459" i="2"/>
  <c r="O2460" i="2"/>
  <c r="O2461" i="2"/>
  <c r="O2462" i="2"/>
  <c r="O2463" i="2"/>
  <c r="O2464" i="2"/>
  <c r="O2465" i="2"/>
  <c r="O2466" i="2"/>
  <c r="O2467" i="2"/>
  <c r="O2468" i="2"/>
  <c r="O2469" i="2"/>
  <c r="O2470" i="2"/>
  <c r="O2471" i="2"/>
  <c r="O2472" i="2"/>
  <c r="O2473" i="2"/>
  <c r="O2474" i="2"/>
  <c r="O2475" i="2"/>
  <c r="O2476" i="2"/>
  <c r="O2477" i="2"/>
  <c r="O2478" i="2"/>
  <c r="O2479" i="2"/>
  <c r="O2480" i="2"/>
  <c r="O2481" i="2"/>
  <c r="O2482" i="2"/>
  <c r="O2483" i="2"/>
  <c r="O2484" i="2"/>
  <c r="O2485" i="2"/>
  <c r="O2486" i="2"/>
  <c r="O2487" i="2"/>
  <c r="O2488" i="2"/>
  <c r="O2489" i="2"/>
  <c r="O2490" i="2"/>
  <c r="O2491" i="2"/>
  <c r="O2492" i="2"/>
  <c r="O2493" i="2"/>
  <c r="O2494" i="2"/>
  <c r="O2495" i="2"/>
  <c r="O2496" i="2"/>
  <c r="O2497" i="2"/>
  <c r="O2498" i="2"/>
  <c r="O2499" i="2"/>
  <c r="O2500" i="2"/>
  <c r="O2501" i="2"/>
  <c r="O2502" i="2"/>
  <c r="O2503" i="2"/>
  <c r="O2504" i="2"/>
  <c r="O2505" i="2"/>
  <c r="O2506" i="2"/>
  <c r="O2507" i="2"/>
  <c r="O2508" i="2"/>
  <c r="O2509" i="2"/>
  <c r="O2510" i="2"/>
  <c r="O2511" i="2"/>
  <c r="O2512" i="2"/>
  <c r="O2513" i="2"/>
  <c r="O2514" i="2"/>
  <c r="O2515" i="2"/>
  <c r="O2516" i="2"/>
  <c r="O2517" i="2"/>
  <c r="O2518" i="2"/>
  <c r="O2519" i="2"/>
  <c r="O2520" i="2"/>
  <c r="O2521" i="2"/>
  <c r="O2522" i="2"/>
  <c r="O2523" i="2"/>
  <c r="O2524" i="2"/>
  <c r="O2525" i="2"/>
  <c r="O2526" i="2"/>
  <c r="O2527" i="2"/>
  <c r="O2528" i="2"/>
  <c r="O2529" i="2"/>
  <c r="O2530" i="2"/>
  <c r="O2531" i="2"/>
  <c r="O2532" i="2"/>
  <c r="O2533" i="2"/>
  <c r="O2534" i="2"/>
  <c r="O2535" i="2"/>
  <c r="O2536" i="2"/>
  <c r="O2537" i="2"/>
  <c r="O2538" i="2"/>
  <c r="O2539" i="2"/>
  <c r="O2540" i="2"/>
  <c r="O2541" i="2"/>
  <c r="O2542" i="2"/>
  <c r="O2543" i="2"/>
  <c r="O2544" i="2"/>
  <c r="O2545" i="2"/>
  <c r="O2546" i="2"/>
  <c r="O2547" i="2"/>
  <c r="O2548" i="2"/>
  <c r="O2549" i="2"/>
  <c r="O2550" i="2"/>
  <c r="O2551" i="2"/>
  <c r="O2552" i="2"/>
  <c r="O2553" i="2"/>
  <c r="O2554" i="2"/>
  <c r="O2555" i="2"/>
  <c r="O2556" i="2"/>
  <c r="O2557" i="2"/>
  <c r="O2558" i="2"/>
  <c r="O2559" i="2"/>
  <c r="O2560" i="2"/>
  <c r="O2561" i="2"/>
  <c r="O2562" i="2"/>
  <c r="O2563" i="2"/>
  <c r="O2564" i="2"/>
  <c r="O2565" i="2"/>
  <c r="O2566" i="2"/>
  <c r="O2567" i="2"/>
  <c r="O2568" i="2"/>
  <c r="O2569" i="2"/>
  <c r="O2570" i="2"/>
  <c r="O2571" i="2"/>
  <c r="O2572" i="2"/>
  <c r="O2573" i="2"/>
  <c r="O2574" i="2"/>
  <c r="O2575" i="2"/>
  <c r="O2576" i="2"/>
  <c r="O2577" i="2"/>
  <c r="O2578" i="2"/>
  <c r="O2579" i="2"/>
  <c r="O2580" i="2"/>
  <c r="O2581" i="2"/>
  <c r="O2582" i="2"/>
  <c r="O2583" i="2"/>
  <c r="O2584" i="2"/>
  <c r="O2585" i="2"/>
  <c r="O2586" i="2"/>
  <c r="O2587" i="2"/>
  <c r="O2588" i="2"/>
  <c r="O2589" i="2"/>
  <c r="O2590" i="2"/>
  <c r="O2591" i="2"/>
  <c r="O2592" i="2"/>
  <c r="O2593" i="2"/>
  <c r="O2594" i="2"/>
  <c r="O2595" i="2"/>
  <c r="O2596" i="2"/>
  <c r="O2597" i="2"/>
  <c r="O2598" i="2"/>
  <c r="O2599" i="2"/>
  <c r="O2600" i="2"/>
  <c r="O2601" i="2"/>
  <c r="O2602" i="2"/>
  <c r="O2603" i="2"/>
  <c r="O2604" i="2"/>
  <c r="O2605" i="2"/>
  <c r="O2606" i="2"/>
  <c r="O2607" i="2"/>
  <c r="O2608" i="2"/>
  <c r="O2609" i="2"/>
  <c r="O2610" i="2"/>
  <c r="O2611" i="2"/>
  <c r="O2612" i="2"/>
  <c r="O2613" i="2"/>
  <c r="O2614" i="2"/>
  <c r="O2615" i="2"/>
  <c r="O2616" i="2"/>
  <c r="O2617" i="2"/>
  <c r="O2618" i="2"/>
  <c r="O2619" i="2"/>
  <c r="O2620" i="2"/>
  <c r="O2621" i="2"/>
  <c r="O2622" i="2"/>
  <c r="O2623" i="2"/>
  <c r="O2624" i="2"/>
  <c r="O2625" i="2"/>
  <c r="O2626" i="2"/>
  <c r="O2627" i="2"/>
  <c r="O2628" i="2"/>
  <c r="O2629" i="2"/>
  <c r="O2630" i="2"/>
  <c r="O2631" i="2"/>
  <c r="O2632" i="2"/>
  <c r="O2633" i="2"/>
  <c r="O2634" i="2"/>
  <c r="O2635" i="2"/>
  <c r="O2636" i="2"/>
  <c r="O2637" i="2"/>
  <c r="O2638" i="2"/>
  <c r="O2639" i="2"/>
  <c r="O2640" i="2"/>
  <c r="O2641" i="2"/>
  <c r="O2642" i="2"/>
  <c r="O2643" i="2"/>
  <c r="O2644" i="2"/>
  <c r="O2645" i="2"/>
  <c r="O2646" i="2"/>
  <c r="O2647" i="2"/>
  <c r="O2648" i="2"/>
  <c r="O2649" i="2"/>
  <c r="O2650" i="2"/>
  <c r="O2651" i="2"/>
  <c r="O2652" i="2"/>
  <c r="O2653" i="2"/>
  <c r="O2654" i="2"/>
  <c r="O2655" i="2"/>
  <c r="O2656" i="2"/>
  <c r="O2657" i="2"/>
  <c r="O2658" i="2"/>
  <c r="O2659" i="2"/>
  <c r="O2660" i="2"/>
  <c r="O2661" i="2"/>
  <c r="O2662" i="2"/>
  <c r="O2663" i="2"/>
  <c r="O2664" i="2"/>
  <c r="O2665" i="2"/>
  <c r="O2666" i="2"/>
  <c r="O2667" i="2"/>
  <c r="O2668" i="2"/>
  <c r="O2669" i="2"/>
  <c r="O2670" i="2"/>
  <c r="O2671" i="2"/>
  <c r="O2672" i="2"/>
  <c r="O2673" i="2"/>
  <c r="O2674" i="2"/>
  <c r="O2675" i="2"/>
  <c r="O2676" i="2"/>
  <c r="O2677" i="2"/>
  <c r="O2678" i="2"/>
  <c r="O2679" i="2"/>
  <c r="O2680" i="2"/>
  <c r="O2681" i="2"/>
  <c r="O2682" i="2"/>
  <c r="O2683" i="2"/>
  <c r="O2684" i="2"/>
  <c r="O2685" i="2"/>
  <c r="O2686" i="2"/>
  <c r="O2687" i="2"/>
  <c r="O2688" i="2"/>
  <c r="O2689" i="2"/>
  <c r="O2690" i="2"/>
  <c r="O2691" i="2"/>
  <c r="O2692" i="2"/>
  <c r="O2693" i="2"/>
  <c r="O2694" i="2"/>
  <c r="O2695" i="2"/>
  <c r="O2696" i="2"/>
  <c r="O2697" i="2"/>
  <c r="O2698" i="2"/>
  <c r="O2699" i="2"/>
  <c r="O2700" i="2"/>
  <c r="O2701" i="2"/>
  <c r="O2702" i="2"/>
  <c r="O2703" i="2"/>
  <c r="O2704" i="2"/>
  <c r="O2705" i="2"/>
  <c r="O2706" i="2"/>
  <c r="O2707" i="2"/>
  <c r="O2708" i="2"/>
  <c r="O2709" i="2"/>
  <c r="O2710" i="2"/>
  <c r="O2711" i="2"/>
  <c r="O2712" i="2"/>
  <c r="O2713" i="2"/>
  <c r="O2714" i="2"/>
  <c r="O2715" i="2"/>
  <c r="O2716" i="2"/>
  <c r="O2717" i="2"/>
  <c r="O2718" i="2"/>
  <c r="O2719" i="2"/>
  <c r="O2720" i="2"/>
  <c r="O2721" i="2"/>
  <c r="O2722" i="2"/>
  <c r="O2723" i="2"/>
  <c r="O2724" i="2"/>
  <c r="O2725" i="2"/>
  <c r="O2726" i="2"/>
  <c r="O2727" i="2"/>
  <c r="O2728" i="2"/>
  <c r="O2729" i="2"/>
  <c r="O2730" i="2"/>
  <c r="O2731" i="2"/>
  <c r="O2732" i="2"/>
  <c r="O2733" i="2"/>
  <c r="O2734" i="2"/>
  <c r="O2735" i="2"/>
  <c r="O2736" i="2"/>
  <c r="O2737" i="2"/>
  <c r="O2738" i="2"/>
  <c r="O2739" i="2"/>
  <c r="O2740" i="2"/>
  <c r="O2741" i="2"/>
  <c r="O2742" i="2"/>
  <c r="O2743" i="2"/>
  <c r="O2744" i="2"/>
  <c r="O2745" i="2"/>
  <c r="O2746" i="2"/>
  <c r="O2747" i="2"/>
  <c r="O2748" i="2"/>
  <c r="O2749" i="2"/>
  <c r="O2750" i="2"/>
  <c r="O2751" i="2"/>
  <c r="O2752" i="2"/>
  <c r="O2753" i="2"/>
  <c r="O2754" i="2"/>
  <c r="O2755" i="2"/>
  <c r="O2756" i="2"/>
  <c r="O2757" i="2"/>
  <c r="O2758" i="2"/>
  <c r="O2759" i="2"/>
  <c r="O2760" i="2"/>
  <c r="O2761" i="2"/>
  <c r="O2762" i="2"/>
  <c r="O2763" i="2"/>
  <c r="O2764" i="2"/>
  <c r="O2765" i="2"/>
  <c r="O2766" i="2"/>
  <c r="O2767" i="2"/>
  <c r="O2768" i="2"/>
  <c r="O2769" i="2"/>
  <c r="O2770" i="2"/>
  <c r="O2771" i="2"/>
  <c r="O2772" i="2"/>
  <c r="O2773" i="2"/>
  <c r="O2774" i="2"/>
  <c r="O2775" i="2"/>
  <c r="O2776" i="2"/>
  <c r="O2777" i="2"/>
  <c r="O2778" i="2"/>
  <c r="O2779" i="2"/>
  <c r="O2780" i="2"/>
  <c r="O2781" i="2"/>
  <c r="O2782" i="2"/>
  <c r="O2783" i="2"/>
  <c r="O2784" i="2"/>
  <c r="O2785" i="2"/>
  <c r="O2786" i="2"/>
  <c r="O2787" i="2"/>
  <c r="O2788" i="2"/>
  <c r="O2789" i="2"/>
  <c r="O2790" i="2"/>
  <c r="O2791" i="2"/>
  <c r="O2792" i="2"/>
  <c r="O2793" i="2"/>
  <c r="O2794" i="2"/>
  <c r="O2795" i="2"/>
  <c r="O2796" i="2"/>
  <c r="O2797" i="2"/>
  <c r="O2798" i="2"/>
  <c r="O2799" i="2"/>
  <c r="O2800" i="2"/>
  <c r="O2801" i="2"/>
  <c r="O2802" i="2"/>
  <c r="O2803" i="2"/>
  <c r="O2804" i="2"/>
  <c r="O2805" i="2"/>
  <c r="O2806" i="2"/>
  <c r="O2807" i="2"/>
  <c r="O2808" i="2"/>
  <c r="O2809" i="2"/>
  <c r="O2810" i="2"/>
  <c r="O2811" i="2"/>
  <c r="O2812" i="2"/>
  <c r="O2813" i="2"/>
  <c r="O2814" i="2"/>
  <c r="O2815" i="2"/>
  <c r="O2816" i="2"/>
  <c r="O2817" i="2"/>
  <c r="O2818" i="2"/>
  <c r="O2819" i="2"/>
  <c r="O2820" i="2"/>
  <c r="O2821" i="2"/>
  <c r="O2822" i="2"/>
  <c r="O2823" i="2"/>
  <c r="O2824" i="2"/>
  <c r="O2825" i="2"/>
  <c r="O2826" i="2"/>
  <c r="O2827" i="2"/>
  <c r="O2828" i="2"/>
  <c r="O2829" i="2"/>
  <c r="O2830" i="2"/>
  <c r="O2831" i="2"/>
  <c r="O2832" i="2"/>
  <c r="O2833" i="2"/>
  <c r="O2834" i="2"/>
  <c r="O2835" i="2"/>
  <c r="O2836" i="2"/>
  <c r="O2837" i="2"/>
  <c r="O2838" i="2"/>
  <c r="O2839" i="2"/>
  <c r="O2840" i="2"/>
  <c r="O2841" i="2"/>
  <c r="O2842" i="2"/>
  <c r="O2843" i="2"/>
  <c r="O2844" i="2"/>
  <c r="O2845" i="2"/>
  <c r="O2846" i="2"/>
  <c r="O2847" i="2"/>
  <c r="O2848" i="2"/>
  <c r="O2849" i="2"/>
  <c r="O2850" i="2"/>
  <c r="O2851" i="2"/>
  <c r="O2852" i="2"/>
  <c r="O2853" i="2"/>
  <c r="O2854" i="2"/>
  <c r="O2855" i="2"/>
  <c r="O2856" i="2"/>
  <c r="O2857" i="2"/>
  <c r="O2858" i="2"/>
  <c r="O2859" i="2"/>
  <c r="O2860" i="2"/>
  <c r="O2861" i="2"/>
  <c r="O2862" i="2"/>
  <c r="O2863" i="2"/>
  <c r="O2864" i="2"/>
  <c r="O2865" i="2"/>
  <c r="O2866" i="2"/>
  <c r="O2867" i="2"/>
  <c r="O2868" i="2"/>
  <c r="O2869" i="2"/>
  <c r="O2870" i="2"/>
  <c r="O2871" i="2"/>
  <c r="O2872" i="2"/>
  <c r="O2873" i="2"/>
  <c r="O2874" i="2"/>
  <c r="O2875" i="2"/>
  <c r="O2876" i="2"/>
  <c r="O2877" i="2"/>
  <c r="O2878" i="2"/>
  <c r="O2879" i="2"/>
  <c r="O2880" i="2"/>
  <c r="O2881" i="2"/>
  <c r="O2882" i="2"/>
  <c r="O2883" i="2"/>
  <c r="O2884" i="2"/>
  <c r="O2885" i="2"/>
  <c r="O2886" i="2"/>
  <c r="O2887" i="2"/>
  <c r="O2888" i="2"/>
  <c r="O2889" i="2"/>
  <c r="O2890" i="2"/>
  <c r="O2891" i="2"/>
  <c r="O2892" i="2"/>
  <c r="O2893" i="2"/>
  <c r="O2894" i="2"/>
  <c r="O2895" i="2"/>
  <c r="O2896" i="2"/>
  <c r="O2897" i="2"/>
  <c r="O2898" i="2"/>
  <c r="O2899" i="2"/>
  <c r="O2900" i="2"/>
  <c r="O2901" i="2"/>
  <c r="O2902" i="2"/>
  <c r="O2903" i="2"/>
  <c r="O2904" i="2"/>
  <c r="O2905" i="2"/>
  <c r="O2906" i="2"/>
  <c r="O2907" i="2"/>
  <c r="O2908" i="2"/>
  <c r="O2909" i="2"/>
  <c r="O2910" i="2"/>
  <c r="O2911" i="2"/>
  <c r="O2912" i="2"/>
  <c r="O2913" i="2"/>
  <c r="O2914" i="2"/>
  <c r="O2915" i="2"/>
  <c r="O2916" i="2"/>
  <c r="O2917" i="2"/>
  <c r="O2918" i="2"/>
  <c r="O2919" i="2"/>
  <c r="O2920" i="2"/>
  <c r="O2921" i="2"/>
  <c r="O2922" i="2"/>
  <c r="O2923" i="2"/>
  <c r="O2924" i="2"/>
  <c r="O2925" i="2"/>
  <c r="O2926" i="2"/>
  <c r="O2927" i="2"/>
  <c r="O2928" i="2"/>
  <c r="O2929" i="2"/>
  <c r="O2930" i="2"/>
  <c r="O2931" i="2"/>
  <c r="O2932" i="2"/>
  <c r="O2933" i="2"/>
  <c r="O2934" i="2"/>
  <c r="O2935" i="2"/>
  <c r="O2936" i="2"/>
  <c r="O2937" i="2"/>
  <c r="O2938" i="2"/>
  <c r="O2939" i="2"/>
  <c r="O2940" i="2"/>
  <c r="O2941" i="2"/>
  <c r="O2942" i="2"/>
  <c r="O2943" i="2"/>
  <c r="O2944" i="2"/>
  <c r="O2945" i="2"/>
  <c r="O2946" i="2"/>
  <c r="O2947" i="2"/>
  <c r="O2948" i="2"/>
  <c r="O2949" i="2"/>
  <c r="O2950" i="2"/>
  <c r="O2951" i="2"/>
  <c r="O2952" i="2"/>
  <c r="O2953" i="2"/>
  <c r="O2954" i="2"/>
  <c r="O2955" i="2"/>
  <c r="O2956" i="2"/>
  <c r="O2957" i="2"/>
  <c r="O2958" i="2"/>
  <c r="O2959" i="2"/>
  <c r="O2960" i="2"/>
  <c r="O2961" i="2"/>
  <c r="O2962" i="2"/>
  <c r="O2963" i="2"/>
  <c r="O2964" i="2"/>
  <c r="O2965" i="2"/>
  <c r="O2966" i="2"/>
  <c r="O2967" i="2"/>
  <c r="O2968" i="2"/>
  <c r="O2969" i="2"/>
  <c r="O2970" i="2"/>
  <c r="O2971" i="2"/>
  <c r="O2972" i="2"/>
  <c r="O2973" i="2"/>
  <c r="O2974" i="2"/>
  <c r="O2975" i="2"/>
  <c r="O2976" i="2"/>
  <c r="O2977" i="2"/>
  <c r="O2978" i="2"/>
  <c r="O2979" i="2"/>
  <c r="O2980" i="2"/>
  <c r="O2981" i="2"/>
  <c r="O2982" i="2"/>
  <c r="O2983" i="2"/>
  <c r="O2984" i="2"/>
  <c r="O2985" i="2"/>
  <c r="O2986" i="2"/>
  <c r="O2987" i="2"/>
  <c r="O2988" i="2"/>
  <c r="O2989" i="2"/>
  <c r="O2990" i="2"/>
  <c r="O2991" i="2"/>
  <c r="O2992" i="2"/>
  <c r="O2993" i="2"/>
  <c r="O2994" i="2"/>
  <c r="O2995" i="2"/>
  <c r="O2996" i="2"/>
  <c r="O2997" i="2"/>
  <c r="O2998" i="2"/>
  <c r="O2999" i="2"/>
  <c r="O3000" i="2"/>
  <c r="O3001" i="2"/>
  <c r="O3002" i="2"/>
  <c r="O3003" i="2"/>
  <c r="O3004" i="2"/>
  <c r="O3005" i="2"/>
  <c r="O3006" i="2"/>
  <c r="O3007" i="2"/>
  <c r="O3008" i="2"/>
  <c r="O3009" i="2"/>
  <c r="O3010" i="2"/>
  <c r="O3011" i="2"/>
  <c r="O3012" i="2"/>
  <c r="O3013" i="2"/>
  <c r="O3014" i="2"/>
  <c r="O3015" i="2"/>
  <c r="O3016" i="2"/>
  <c r="O3017" i="2"/>
  <c r="O3018" i="2"/>
  <c r="O3019" i="2"/>
  <c r="O3020" i="2"/>
  <c r="O3021" i="2"/>
  <c r="O3022" i="2"/>
  <c r="O3023" i="2"/>
  <c r="O3024" i="2"/>
  <c r="O3025" i="2"/>
  <c r="O3026" i="2"/>
  <c r="O3027" i="2"/>
  <c r="O3028" i="2"/>
  <c r="O3029" i="2"/>
  <c r="O3030" i="2"/>
  <c r="O3031" i="2"/>
  <c r="O3032" i="2"/>
  <c r="O3033" i="2"/>
  <c r="O3034" i="2"/>
  <c r="O3035" i="2"/>
  <c r="O3036" i="2"/>
  <c r="O3037" i="2"/>
  <c r="O3038" i="2"/>
  <c r="O3039" i="2"/>
  <c r="O3040" i="2"/>
  <c r="O3041" i="2"/>
  <c r="O3042" i="2"/>
  <c r="O3043" i="2"/>
  <c r="O3044" i="2"/>
  <c r="O3045" i="2"/>
  <c r="O3046" i="2"/>
  <c r="O3047" i="2"/>
  <c r="O3048" i="2"/>
  <c r="O3049" i="2"/>
  <c r="O3050" i="2"/>
  <c r="O3051" i="2"/>
  <c r="O3052" i="2"/>
  <c r="O3053" i="2"/>
  <c r="O3054" i="2"/>
  <c r="O3055" i="2"/>
  <c r="O3056" i="2"/>
  <c r="O3057" i="2"/>
  <c r="O3058" i="2"/>
  <c r="O3059" i="2"/>
  <c r="O3060" i="2"/>
  <c r="O3061" i="2"/>
  <c r="O3062" i="2"/>
  <c r="O3063" i="2"/>
  <c r="O3064" i="2"/>
  <c r="O3065" i="2"/>
  <c r="O3066" i="2"/>
  <c r="O3067" i="2"/>
  <c r="O3068" i="2"/>
  <c r="O3069" i="2"/>
  <c r="O3070" i="2"/>
  <c r="O3071" i="2"/>
  <c r="O3072" i="2"/>
  <c r="O3073" i="2"/>
  <c r="O3074" i="2"/>
  <c r="O3075" i="2"/>
  <c r="O3076" i="2"/>
  <c r="O3077" i="2"/>
  <c r="O3078" i="2"/>
  <c r="O3079" i="2"/>
  <c r="O3080" i="2"/>
  <c r="O3081" i="2"/>
  <c r="O3082" i="2"/>
  <c r="O3083" i="2"/>
  <c r="O3084" i="2"/>
  <c r="O3085" i="2"/>
  <c r="O3086" i="2"/>
  <c r="O3087" i="2"/>
  <c r="O3088" i="2"/>
  <c r="O3089" i="2"/>
  <c r="O3090" i="2"/>
  <c r="O3091" i="2"/>
  <c r="O3092" i="2"/>
  <c r="O3093" i="2"/>
  <c r="O3094" i="2"/>
  <c r="O3095" i="2"/>
  <c r="O3096" i="2"/>
  <c r="O3097" i="2"/>
  <c r="O3098" i="2"/>
  <c r="O3099" i="2"/>
  <c r="O3100" i="2"/>
  <c r="O3101" i="2"/>
  <c r="O3102" i="2"/>
  <c r="O3103" i="2"/>
  <c r="O3104" i="2"/>
  <c r="O3105" i="2"/>
  <c r="O3106" i="2"/>
  <c r="O3107" i="2"/>
  <c r="O3108" i="2"/>
  <c r="O3109" i="2"/>
  <c r="O3110" i="2"/>
  <c r="O3111" i="2"/>
  <c r="O3112" i="2"/>
  <c r="O3113" i="2"/>
  <c r="O3114" i="2"/>
  <c r="O3115" i="2"/>
  <c r="O3116" i="2"/>
  <c r="O3117" i="2"/>
  <c r="O3118" i="2"/>
  <c r="O3119" i="2"/>
  <c r="O3120" i="2"/>
  <c r="O3121" i="2"/>
  <c r="O3122" i="2"/>
  <c r="O3123" i="2"/>
  <c r="O3124" i="2"/>
  <c r="O3125" i="2"/>
  <c r="O3126" i="2"/>
  <c r="O3127" i="2"/>
  <c r="O3128" i="2"/>
  <c r="O3129" i="2"/>
  <c r="O3130" i="2"/>
  <c r="O3131" i="2"/>
  <c r="O3132" i="2"/>
  <c r="O3133" i="2"/>
  <c r="O3134" i="2"/>
  <c r="O3135" i="2"/>
  <c r="O3136" i="2"/>
  <c r="O3137" i="2"/>
  <c r="O3138" i="2"/>
  <c r="O3139" i="2"/>
  <c r="O3140" i="2"/>
  <c r="O3141" i="2"/>
  <c r="O3142" i="2"/>
  <c r="O3143" i="2"/>
  <c r="O3144" i="2"/>
  <c r="O3145" i="2"/>
  <c r="O3146" i="2"/>
  <c r="O3147" i="2"/>
  <c r="O3148" i="2"/>
  <c r="O3149" i="2"/>
  <c r="O3150" i="2"/>
  <c r="O3151" i="2"/>
  <c r="O3152" i="2"/>
  <c r="O3153" i="2"/>
  <c r="O3154" i="2"/>
  <c r="O3155" i="2"/>
  <c r="O3156" i="2"/>
  <c r="O3157" i="2"/>
  <c r="O3158" i="2"/>
  <c r="O3159" i="2"/>
  <c r="O3160" i="2"/>
  <c r="O3161" i="2"/>
  <c r="O3162" i="2"/>
  <c r="O3163" i="2"/>
  <c r="O3164" i="2"/>
  <c r="O3165" i="2"/>
  <c r="O3166" i="2"/>
  <c r="O3167" i="2"/>
  <c r="O3168" i="2"/>
  <c r="O3169" i="2"/>
  <c r="O3170" i="2"/>
  <c r="O3171" i="2"/>
  <c r="O3172" i="2"/>
  <c r="O3173" i="2"/>
  <c r="O3174" i="2"/>
  <c r="O3175" i="2"/>
  <c r="O3176" i="2"/>
  <c r="O3177" i="2"/>
  <c r="O3178" i="2"/>
  <c r="O3179" i="2"/>
  <c r="O3180" i="2"/>
  <c r="O3181" i="2"/>
  <c r="O3182" i="2"/>
  <c r="O3183" i="2"/>
  <c r="O3184" i="2"/>
  <c r="O3185" i="2"/>
  <c r="O3186" i="2"/>
  <c r="O3187" i="2"/>
  <c r="O3188" i="2"/>
  <c r="O3189" i="2"/>
  <c r="O3190" i="2"/>
  <c r="O3191" i="2"/>
  <c r="O3192" i="2"/>
  <c r="O3193" i="2"/>
  <c r="O3194" i="2"/>
  <c r="O3195" i="2"/>
  <c r="O3196" i="2"/>
  <c r="O3197" i="2"/>
  <c r="O3198" i="2"/>
  <c r="O3199" i="2"/>
  <c r="O3200" i="2"/>
  <c r="O3201" i="2"/>
  <c r="O3202" i="2"/>
  <c r="O3203" i="2"/>
  <c r="O3204" i="2"/>
  <c r="O3205" i="2"/>
  <c r="O3206" i="2"/>
  <c r="O3207" i="2"/>
  <c r="O3208" i="2"/>
  <c r="O3209" i="2"/>
  <c r="O3210" i="2"/>
  <c r="O3211" i="2"/>
  <c r="O3212" i="2"/>
  <c r="O3213" i="2"/>
  <c r="O3214" i="2"/>
  <c r="O3215" i="2"/>
  <c r="O3216" i="2"/>
  <c r="O3217" i="2"/>
  <c r="O3218" i="2"/>
  <c r="O3219" i="2"/>
  <c r="O3220" i="2"/>
  <c r="O3221" i="2"/>
  <c r="O3222" i="2"/>
  <c r="O3223" i="2"/>
  <c r="O3224" i="2"/>
  <c r="O3225" i="2"/>
  <c r="O3226" i="2"/>
  <c r="O3227" i="2"/>
  <c r="O3228" i="2"/>
  <c r="O3229" i="2"/>
  <c r="O3230" i="2"/>
  <c r="O3231" i="2"/>
  <c r="O3232" i="2"/>
  <c r="O3233" i="2"/>
  <c r="O3234" i="2"/>
  <c r="O3235" i="2"/>
  <c r="O3236" i="2"/>
  <c r="O3237" i="2"/>
  <c r="O3238" i="2"/>
  <c r="O3239" i="2"/>
  <c r="O3240" i="2"/>
  <c r="O3241" i="2"/>
  <c r="O3242" i="2"/>
  <c r="O3243" i="2"/>
  <c r="O3244" i="2"/>
  <c r="O3245" i="2"/>
  <c r="O3246" i="2"/>
  <c r="O3247" i="2"/>
  <c r="O3248" i="2"/>
  <c r="O3249" i="2"/>
  <c r="O3250" i="2"/>
  <c r="O3251" i="2"/>
  <c r="O3252" i="2"/>
  <c r="O3253" i="2"/>
  <c r="O3254" i="2"/>
  <c r="O3255" i="2"/>
  <c r="O3256" i="2"/>
  <c r="O3257" i="2"/>
  <c r="O3258" i="2"/>
  <c r="O3259" i="2"/>
  <c r="O3260" i="2"/>
  <c r="O3261" i="2"/>
  <c r="O3262" i="2"/>
  <c r="O3263" i="2"/>
  <c r="O3264" i="2"/>
  <c r="O3265" i="2"/>
  <c r="O3266" i="2"/>
  <c r="O3267" i="2"/>
  <c r="O3268" i="2"/>
  <c r="O3269" i="2"/>
  <c r="O3270" i="2"/>
  <c r="O3271" i="2"/>
  <c r="O3272" i="2"/>
  <c r="O3273" i="2"/>
  <c r="O3274" i="2"/>
  <c r="O3275" i="2"/>
  <c r="O3276" i="2"/>
  <c r="O3277" i="2"/>
  <c r="O3278" i="2"/>
  <c r="O3279" i="2"/>
  <c r="O3280" i="2"/>
  <c r="O3281" i="2"/>
  <c r="O3282" i="2"/>
  <c r="O3283" i="2"/>
  <c r="O3284" i="2"/>
  <c r="O3285" i="2"/>
  <c r="O3286" i="2"/>
  <c r="O3287" i="2"/>
  <c r="O3288" i="2"/>
  <c r="O3289" i="2"/>
  <c r="O3290" i="2"/>
  <c r="O3291" i="2"/>
  <c r="O3292" i="2"/>
  <c r="O3293" i="2"/>
  <c r="O3294" i="2"/>
  <c r="O3295" i="2"/>
  <c r="O3296" i="2"/>
  <c r="O3297" i="2"/>
  <c r="O3298" i="2"/>
  <c r="O3299" i="2"/>
  <c r="O3300" i="2"/>
  <c r="O3301" i="2"/>
  <c r="O3302" i="2"/>
  <c r="O3303" i="2"/>
  <c r="O3304" i="2"/>
  <c r="O3305" i="2"/>
  <c r="O3306" i="2"/>
  <c r="O3307" i="2"/>
  <c r="O3308" i="2"/>
  <c r="O3309" i="2"/>
  <c r="O3310" i="2"/>
  <c r="O3311" i="2"/>
  <c r="O3312" i="2"/>
  <c r="O3313" i="2"/>
  <c r="O3314" i="2"/>
  <c r="O3315" i="2"/>
  <c r="O3316" i="2"/>
  <c r="O3317" i="2"/>
  <c r="O3318" i="2"/>
  <c r="O3319" i="2"/>
  <c r="O3320" i="2"/>
  <c r="O3321" i="2"/>
  <c r="O3322" i="2"/>
  <c r="O3323" i="2"/>
  <c r="O3324" i="2"/>
  <c r="O3325" i="2"/>
  <c r="O3326" i="2"/>
  <c r="O3327" i="2"/>
  <c r="O3328" i="2"/>
  <c r="O3329" i="2"/>
  <c r="O3330" i="2"/>
  <c r="O3331" i="2"/>
  <c r="O3332" i="2"/>
  <c r="O3333" i="2"/>
  <c r="O3334" i="2"/>
  <c r="O3335" i="2"/>
  <c r="O3336" i="2"/>
  <c r="O3337" i="2"/>
  <c r="O3338" i="2"/>
  <c r="O3339" i="2"/>
  <c r="O3340" i="2"/>
  <c r="O3341" i="2"/>
  <c r="O3342" i="2"/>
  <c r="O3343" i="2"/>
  <c r="O3344" i="2"/>
  <c r="O3345" i="2"/>
  <c r="O3346" i="2"/>
  <c r="O3347" i="2"/>
  <c r="O3348" i="2"/>
  <c r="O3349" i="2"/>
  <c r="O3350" i="2"/>
  <c r="O3351" i="2"/>
  <c r="O3352" i="2"/>
  <c r="O3353" i="2"/>
  <c r="O3354" i="2"/>
  <c r="O3355" i="2"/>
  <c r="O3356" i="2"/>
  <c r="O3357" i="2"/>
  <c r="O3358" i="2"/>
  <c r="O3359" i="2"/>
  <c r="O3360" i="2"/>
  <c r="O3361" i="2"/>
  <c r="O3362" i="2"/>
  <c r="O3363" i="2"/>
  <c r="O3364" i="2"/>
  <c r="O3365" i="2"/>
  <c r="O3366" i="2"/>
  <c r="O3367" i="2"/>
  <c r="O3368" i="2"/>
  <c r="O3369" i="2"/>
  <c r="O3370" i="2"/>
  <c r="O3371" i="2"/>
  <c r="O3372" i="2"/>
  <c r="O3373" i="2"/>
  <c r="O3374" i="2"/>
  <c r="O3375" i="2"/>
  <c r="O3376" i="2"/>
  <c r="O3377" i="2"/>
  <c r="O3378" i="2"/>
  <c r="O3379" i="2"/>
  <c r="O3380" i="2"/>
  <c r="O3381" i="2"/>
  <c r="O3382" i="2"/>
  <c r="O3383" i="2"/>
  <c r="O3384" i="2"/>
  <c r="O3385" i="2"/>
  <c r="O3386" i="2"/>
  <c r="O3387" i="2"/>
  <c r="O3388" i="2"/>
  <c r="O3389" i="2"/>
  <c r="O3390" i="2"/>
  <c r="O3391" i="2"/>
  <c r="O3392" i="2"/>
  <c r="O3393" i="2"/>
  <c r="O3394" i="2"/>
  <c r="O3395" i="2"/>
  <c r="O3396" i="2"/>
  <c r="O3397" i="2"/>
  <c r="O3398" i="2"/>
  <c r="O3399" i="2"/>
  <c r="O3400" i="2"/>
  <c r="O3401" i="2"/>
  <c r="O3402" i="2"/>
  <c r="O3403" i="2"/>
  <c r="O3404" i="2"/>
  <c r="O3405" i="2"/>
  <c r="O3406" i="2"/>
  <c r="O3407" i="2"/>
  <c r="O3408" i="2"/>
  <c r="O3409" i="2"/>
  <c r="O3410" i="2"/>
  <c r="O3411" i="2"/>
  <c r="O3412" i="2"/>
  <c r="O3413" i="2"/>
  <c r="O3414" i="2"/>
  <c r="O3415" i="2"/>
  <c r="O3416" i="2"/>
  <c r="O3417" i="2"/>
  <c r="O3418" i="2"/>
  <c r="O3419" i="2"/>
  <c r="O3420" i="2"/>
  <c r="O3421" i="2"/>
  <c r="O3422" i="2"/>
  <c r="O3423" i="2"/>
  <c r="O3424" i="2"/>
  <c r="O3425" i="2"/>
  <c r="O3426" i="2"/>
  <c r="O3427" i="2"/>
  <c r="O3428" i="2"/>
  <c r="O3429" i="2"/>
  <c r="O3430" i="2"/>
  <c r="O3431" i="2"/>
  <c r="O3432" i="2"/>
  <c r="O3433" i="2"/>
  <c r="O3434" i="2"/>
  <c r="O3435" i="2"/>
  <c r="O3436" i="2"/>
  <c r="O3437" i="2"/>
  <c r="O3438" i="2"/>
  <c r="O3439" i="2"/>
  <c r="O3440" i="2"/>
  <c r="O3441" i="2"/>
  <c r="O3442" i="2"/>
  <c r="O3443" i="2"/>
  <c r="O3444" i="2"/>
  <c r="O3445" i="2"/>
  <c r="O3446" i="2"/>
  <c r="O3447" i="2"/>
  <c r="O3448" i="2"/>
  <c r="O3449" i="2"/>
  <c r="O3450" i="2"/>
  <c r="O3451" i="2"/>
  <c r="O3452" i="2"/>
  <c r="O3453" i="2"/>
  <c r="O3454" i="2"/>
  <c r="O3455" i="2"/>
  <c r="O3456" i="2"/>
  <c r="O3457" i="2"/>
  <c r="O3458" i="2"/>
  <c r="O3459" i="2"/>
  <c r="O3460" i="2"/>
  <c r="O3461" i="2"/>
  <c r="O3462" i="2"/>
  <c r="O3463" i="2"/>
  <c r="O3464" i="2"/>
  <c r="O3465" i="2"/>
  <c r="O3466" i="2"/>
  <c r="O3467" i="2"/>
  <c r="O3468" i="2"/>
  <c r="O3469" i="2"/>
  <c r="O3470" i="2"/>
  <c r="O3471" i="2"/>
  <c r="O3472" i="2"/>
  <c r="O3473" i="2"/>
  <c r="O3474" i="2"/>
  <c r="O3475" i="2"/>
  <c r="O3476" i="2"/>
  <c r="O3477" i="2"/>
  <c r="O3478" i="2"/>
  <c r="O3479" i="2"/>
  <c r="O3480" i="2"/>
  <c r="O3481" i="2"/>
  <c r="O3482" i="2"/>
  <c r="O3483" i="2"/>
  <c r="O3484" i="2"/>
  <c r="O3485" i="2"/>
  <c r="O3486" i="2"/>
  <c r="O3487" i="2"/>
  <c r="O3488" i="2"/>
  <c r="O3489" i="2"/>
  <c r="O3490" i="2"/>
  <c r="O3491" i="2"/>
  <c r="O3492" i="2"/>
  <c r="O3493" i="2"/>
  <c r="O3494" i="2"/>
  <c r="O3495" i="2"/>
  <c r="O3496" i="2"/>
  <c r="O3497" i="2"/>
  <c r="O3498" i="2"/>
  <c r="O3499" i="2"/>
  <c r="O3500" i="2"/>
  <c r="O3501" i="2"/>
  <c r="O3502" i="2"/>
  <c r="O3503" i="2"/>
  <c r="O3504" i="2"/>
  <c r="O3505" i="2"/>
  <c r="O3506" i="2"/>
  <c r="O3507" i="2"/>
  <c r="O3508" i="2"/>
  <c r="O3509" i="2"/>
  <c r="O3510" i="2"/>
  <c r="O11" i="2"/>
  <c r="U17" i="2" l="1"/>
  <c r="U13" i="2"/>
  <c r="U22" i="2"/>
  <c r="K22" i="2" s="1"/>
  <c r="U26" i="2"/>
  <c r="K26" i="2" s="1"/>
  <c r="U30" i="2"/>
  <c r="K30" i="2" s="1"/>
  <c r="U34" i="2"/>
  <c r="U38" i="2"/>
  <c r="U42" i="2"/>
  <c r="U46" i="2"/>
  <c r="U50" i="2"/>
  <c r="U54" i="2"/>
  <c r="U58" i="2"/>
  <c r="U62" i="2"/>
  <c r="U66" i="2"/>
  <c r="U70" i="2"/>
  <c r="U74" i="2"/>
  <c r="U78" i="2"/>
  <c r="U82" i="2"/>
  <c r="U86" i="2"/>
  <c r="U90" i="2"/>
  <c r="U94" i="2"/>
  <c r="U98" i="2"/>
  <c r="U102" i="2"/>
  <c r="U106" i="2"/>
  <c r="U110" i="2"/>
  <c r="U114" i="2"/>
  <c r="U118" i="2"/>
  <c r="U122" i="2"/>
  <c r="U126" i="2"/>
  <c r="U130" i="2"/>
  <c r="U134" i="2"/>
  <c r="U138" i="2"/>
  <c r="U142" i="2"/>
  <c r="U146" i="2"/>
  <c r="U150" i="2"/>
  <c r="U154" i="2"/>
  <c r="U158" i="2"/>
  <c r="U162" i="2"/>
  <c r="U166" i="2"/>
  <c r="U170" i="2"/>
  <c r="U174" i="2"/>
  <c r="U178" i="2"/>
  <c r="U182" i="2"/>
  <c r="U186" i="2"/>
  <c r="U190" i="2"/>
  <c r="U194" i="2"/>
  <c r="U198" i="2"/>
  <c r="U202" i="2"/>
  <c r="U206" i="2"/>
  <c r="U210" i="2"/>
  <c r="U214" i="2"/>
  <c r="U218" i="2"/>
  <c r="U222" i="2"/>
  <c r="U226" i="2"/>
  <c r="U230" i="2"/>
  <c r="U234" i="2"/>
  <c r="U238" i="2"/>
  <c r="U242" i="2"/>
  <c r="U246" i="2"/>
  <c r="U250" i="2"/>
  <c r="U254" i="2"/>
  <c r="U258" i="2"/>
  <c r="U262" i="2"/>
  <c r="U266" i="2"/>
  <c r="U270" i="2"/>
  <c r="U274" i="2"/>
  <c r="U278" i="2"/>
  <c r="U282" i="2"/>
  <c r="U286" i="2"/>
  <c r="U290" i="2"/>
  <c r="U294" i="2"/>
  <c r="U298" i="2"/>
  <c r="U302" i="2"/>
  <c r="U306" i="2"/>
  <c r="U310" i="2"/>
  <c r="U314" i="2"/>
  <c r="U318" i="2"/>
  <c r="U322" i="2"/>
  <c r="U326" i="2"/>
  <c r="U330" i="2"/>
  <c r="U334" i="2"/>
  <c r="U338" i="2"/>
  <c r="U342" i="2"/>
  <c r="U346" i="2"/>
  <c r="U350" i="2"/>
  <c r="U354" i="2"/>
  <c r="U358" i="2"/>
  <c r="U362" i="2"/>
  <c r="U366" i="2"/>
  <c r="U370" i="2"/>
  <c r="U374" i="2"/>
  <c r="U378" i="2"/>
  <c r="U382" i="2"/>
  <c r="U386" i="2"/>
  <c r="U390" i="2"/>
  <c r="U394" i="2"/>
  <c r="U398" i="2"/>
  <c r="U402" i="2"/>
  <c r="U406" i="2"/>
  <c r="U410" i="2"/>
  <c r="U414" i="2"/>
  <c r="U418" i="2"/>
  <c r="U422" i="2"/>
  <c r="U426" i="2"/>
  <c r="U430" i="2"/>
  <c r="U434" i="2"/>
  <c r="U438" i="2"/>
  <c r="U442" i="2"/>
  <c r="U446" i="2"/>
  <c r="U450" i="2"/>
  <c r="U454" i="2"/>
  <c r="U458" i="2"/>
  <c r="U462" i="2"/>
  <c r="U466" i="2"/>
  <c r="U470" i="2"/>
  <c r="U474" i="2"/>
  <c r="U478" i="2"/>
  <c r="U482" i="2"/>
  <c r="U486" i="2"/>
  <c r="U490" i="2"/>
  <c r="U494" i="2"/>
  <c r="U498" i="2"/>
  <c r="U502" i="2"/>
  <c r="U506" i="2"/>
  <c r="U510" i="2"/>
  <c r="U514" i="2"/>
  <c r="U518" i="2"/>
  <c r="U522" i="2"/>
  <c r="U526" i="2"/>
  <c r="U530" i="2"/>
  <c r="U534" i="2"/>
  <c r="U538" i="2"/>
  <c r="U542" i="2"/>
  <c r="U546" i="2"/>
  <c r="U550" i="2"/>
  <c r="U554" i="2"/>
  <c r="U558" i="2"/>
  <c r="U562" i="2"/>
  <c r="U566" i="2"/>
  <c r="U570" i="2"/>
  <c r="U574" i="2"/>
  <c r="U578" i="2"/>
  <c r="U582" i="2"/>
  <c r="U586" i="2"/>
  <c r="U590" i="2"/>
  <c r="U594" i="2"/>
  <c r="U598" i="2"/>
  <c r="U602" i="2"/>
  <c r="U606" i="2"/>
  <c r="U610" i="2"/>
  <c r="U614" i="2"/>
  <c r="U618" i="2"/>
  <c r="U622" i="2"/>
  <c r="U626" i="2"/>
  <c r="U630" i="2"/>
  <c r="U634" i="2"/>
  <c r="U638" i="2"/>
  <c r="U642" i="2"/>
  <c r="U646" i="2"/>
  <c r="U650" i="2"/>
  <c r="U654" i="2"/>
  <c r="U658" i="2"/>
  <c r="U662" i="2"/>
  <c r="U666" i="2"/>
  <c r="U670" i="2"/>
  <c r="U674" i="2"/>
  <c r="U678" i="2"/>
  <c r="U682" i="2"/>
  <c r="U686" i="2"/>
  <c r="U690" i="2"/>
  <c r="U694" i="2"/>
  <c r="U698" i="2"/>
  <c r="U702" i="2"/>
  <c r="U706" i="2"/>
  <c r="U710" i="2"/>
  <c r="U714" i="2"/>
  <c r="U718" i="2"/>
  <c r="U722" i="2"/>
  <c r="U726" i="2"/>
  <c r="U730" i="2"/>
  <c r="U734" i="2"/>
  <c r="U738" i="2"/>
  <c r="U742" i="2"/>
  <c r="U746" i="2"/>
  <c r="U750" i="2"/>
  <c r="U754" i="2"/>
  <c r="U758" i="2"/>
  <c r="U762" i="2"/>
  <c r="U766" i="2"/>
  <c r="U770" i="2"/>
  <c r="U774" i="2"/>
  <c r="U778" i="2"/>
  <c r="U782" i="2"/>
  <c r="U786" i="2"/>
  <c r="U790" i="2"/>
  <c r="U794" i="2"/>
  <c r="U798" i="2"/>
  <c r="U802" i="2"/>
  <c r="U806" i="2"/>
  <c r="U810" i="2"/>
  <c r="U814" i="2"/>
  <c r="U818" i="2"/>
  <c r="U822" i="2"/>
  <c r="U826" i="2"/>
  <c r="U830" i="2"/>
  <c r="U834" i="2"/>
  <c r="U838" i="2"/>
  <c r="U842" i="2"/>
  <c r="U846" i="2"/>
  <c r="U850" i="2"/>
  <c r="U854" i="2"/>
  <c r="U858" i="2"/>
  <c r="U862" i="2"/>
  <c r="U866" i="2"/>
  <c r="U870" i="2"/>
  <c r="U874" i="2"/>
  <c r="U878" i="2"/>
  <c r="U882" i="2"/>
  <c r="U886" i="2"/>
  <c r="U890" i="2"/>
  <c r="U894" i="2"/>
  <c r="U898" i="2"/>
  <c r="U902" i="2"/>
  <c r="U906" i="2"/>
  <c r="U910" i="2"/>
  <c r="U914" i="2"/>
  <c r="U918" i="2"/>
  <c r="U922" i="2"/>
  <c r="U926" i="2"/>
  <c r="U930" i="2"/>
  <c r="U934" i="2"/>
  <c r="U938" i="2"/>
  <c r="U942" i="2"/>
  <c r="U946" i="2"/>
  <c r="U950" i="2"/>
  <c r="U954" i="2"/>
  <c r="U958" i="2"/>
  <c r="U962" i="2"/>
  <c r="U966" i="2"/>
  <c r="U970" i="2"/>
  <c r="U974" i="2"/>
  <c r="U978" i="2"/>
  <c r="U982" i="2"/>
  <c r="U986" i="2"/>
  <c r="U990" i="2"/>
  <c r="U994" i="2"/>
  <c r="U998" i="2"/>
  <c r="U1002" i="2"/>
  <c r="U1006" i="2"/>
  <c r="U1010" i="2"/>
  <c r="U1014" i="2"/>
  <c r="U1018" i="2"/>
  <c r="U1022" i="2"/>
  <c r="U1026" i="2"/>
  <c r="U1030" i="2"/>
  <c r="U1034" i="2"/>
  <c r="U1038" i="2"/>
  <c r="U1042" i="2"/>
  <c r="U1046" i="2"/>
  <c r="U1050" i="2"/>
  <c r="U1054" i="2"/>
  <c r="U1058" i="2"/>
  <c r="U1062" i="2"/>
  <c r="U1066" i="2"/>
  <c r="U1070" i="2"/>
  <c r="U1074" i="2"/>
  <c r="U1078" i="2"/>
  <c r="U1082" i="2"/>
  <c r="U1086" i="2"/>
  <c r="U1090" i="2"/>
  <c r="U1094" i="2"/>
  <c r="U1098" i="2"/>
  <c r="U1102" i="2"/>
  <c r="U1106" i="2"/>
  <c r="U1110" i="2"/>
  <c r="U1114" i="2"/>
  <c r="U1118" i="2"/>
  <c r="U1122" i="2"/>
  <c r="U1126" i="2"/>
  <c r="U1130" i="2"/>
  <c r="U1134" i="2"/>
  <c r="U1138" i="2"/>
  <c r="U1142" i="2"/>
  <c r="U1146" i="2"/>
  <c r="U1150" i="2"/>
  <c r="U1154" i="2"/>
  <c r="U1158" i="2"/>
  <c r="U1162" i="2"/>
  <c r="U1166" i="2"/>
  <c r="U1170" i="2"/>
  <c r="U1174" i="2"/>
  <c r="U1178" i="2"/>
  <c r="U1182" i="2"/>
  <c r="U1186" i="2"/>
  <c r="U1190" i="2"/>
  <c r="U1194" i="2"/>
  <c r="U1198" i="2"/>
  <c r="U1202" i="2"/>
  <c r="U1206" i="2"/>
  <c r="U1210" i="2"/>
  <c r="U1214" i="2"/>
  <c r="U1218" i="2"/>
  <c r="U1222" i="2"/>
  <c r="U1226" i="2"/>
  <c r="U1230" i="2"/>
  <c r="U1234" i="2"/>
  <c r="U1238" i="2"/>
  <c r="U1242" i="2"/>
  <c r="U1246" i="2"/>
  <c r="U1250" i="2"/>
  <c r="U1254" i="2"/>
  <c r="U1258" i="2"/>
  <c r="U1262" i="2"/>
  <c r="U1266" i="2"/>
  <c r="U1270" i="2"/>
  <c r="U1274" i="2"/>
  <c r="U1278" i="2"/>
  <c r="U1282" i="2"/>
  <c r="U1286" i="2"/>
  <c r="U1290" i="2"/>
  <c r="U1294" i="2"/>
  <c r="U1298" i="2"/>
  <c r="U1302" i="2"/>
  <c r="U1306" i="2"/>
  <c r="U1310" i="2"/>
  <c r="U1314" i="2"/>
  <c r="U1318" i="2"/>
  <c r="U1322" i="2"/>
  <c r="U1326" i="2"/>
  <c r="U1330" i="2"/>
  <c r="U1334" i="2"/>
  <c r="U1338" i="2"/>
  <c r="U1342" i="2"/>
  <c r="U1346" i="2"/>
  <c r="U1350" i="2"/>
  <c r="U1354" i="2"/>
  <c r="U1358" i="2"/>
  <c r="U1362" i="2"/>
  <c r="U1366" i="2"/>
  <c r="U1370" i="2"/>
  <c r="U1374" i="2"/>
  <c r="U1378" i="2"/>
  <c r="U1382" i="2"/>
  <c r="U1386" i="2"/>
  <c r="U1390" i="2"/>
  <c r="U1394" i="2"/>
  <c r="U1398" i="2"/>
  <c r="U1402" i="2"/>
  <c r="U1406" i="2"/>
  <c r="U1410" i="2"/>
  <c r="U1414" i="2"/>
  <c r="U1418" i="2"/>
  <c r="U1422" i="2"/>
  <c r="U1426" i="2"/>
  <c r="U1430" i="2"/>
  <c r="U1434" i="2"/>
  <c r="U1438" i="2"/>
  <c r="U1442" i="2"/>
  <c r="U1446" i="2"/>
  <c r="U1450" i="2"/>
  <c r="U1454" i="2"/>
  <c r="U1458" i="2"/>
  <c r="U1462" i="2"/>
  <c r="U1466" i="2"/>
  <c r="U1470" i="2"/>
  <c r="U1474" i="2"/>
  <c r="U1478" i="2"/>
  <c r="U1482" i="2"/>
  <c r="U1486" i="2"/>
  <c r="U1490" i="2"/>
  <c r="U1494" i="2"/>
  <c r="U1498" i="2"/>
  <c r="U1502" i="2"/>
  <c r="U1506" i="2"/>
  <c r="U1510" i="2"/>
  <c r="U1514" i="2"/>
  <c r="U1518" i="2"/>
  <c r="U1522" i="2"/>
  <c r="U1526" i="2"/>
  <c r="U1530" i="2"/>
  <c r="U1534" i="2"/>
  <c r="U1538" i="2"/>
  <c r="U1542" i="2"/>
  <c r="U1546" i="2"/>
  <c r="U1550" i="2"/>
  <c r="U1554" i="2"/>
  <c r="U1558" i="2"/>
  <c r="U1562" i="2"/>
  <c r="U1566" i="2"/>
  <c r="U1570" i="2"/>
  <c r="U1574" i="2"/>
  <c r="U1578" i="2"/>
  <c r="U1582" i="2"/>
  <c r="U1586" i="2"/>
  <c r="U1590" i="2"/>
  <c r="U1594" i="2"/>
  <c r="U1598" i="2"/>
  <c r="U1602" i="2"/>
  <c r="U1606" i="2"/>
  <c r="U1610" i="2"/>
  <c r="U1614" i="2"/>
  <c r="U1618" i="2"/>
  <c r="U1622" i="2"/>
  <c r="U1626" i="2"/>
  <c r="U1630" i="2"/>
  <c r="U1634" i="2"/>
  <c r="U1638" i="2"/>
  <c r="U1642" i="2"/>
  <c r="U1646" i="2"/>
  <c r="U1650" i="2"/>
  <c r="U1654" i="2"/>
  <c r="U1658" i="2"/>
  <c r="U1662" i="2"/>
  <c r="U1666" i="2"/>
  <c r="U1670" i="2"/>
  <c r="U1674" i="2"/>
  <c r="U1678" i="2"/>
  <c r="U1682" i="2"/>
  <c r="U1686" i="2"/>
  <c r="U1690" i="2"/>
  <c r="U1694" i="2"/>
  <c r="U1698" i="2"/>
  <c r="U1702" i="2"/>
  <c r="U1706" i="2"/>
  <c r="U1710" i="2"/>
  <c r="U1714" i="2"/>
  <c r="U1718" i="2"/>
  <c r="U1722" i="2"/>
  <c r="U1726" i="2"/>
  <c r="U1730" i="2"/>
  <c r="U1734" i="2"/>
  <c r="U1738" i="2"/>
  <c r="U1742" i="2"/>
  <c r="U1746" i="2"/>
  <c r="U1750" i="2"/>
  <c r="U1754" i="2"/>
  <c r="U1758" i="2"/>
  <c r="U1762" i="2"/>
  <c r="U1766" i="2"/>
  <c r="U1770" i="2"/>
  <c r="U1774" i="2"/>
  <c r="U1778" i="2"/>
  <c r="U1782" i="2"/>
  <c r="U1786" i="2"/>
  <c r="U1790" i="2"/>
  <c r="U1794" i="2"/>
  <c r="U1798" i="2"/>
  <c r="U1802" i="2"/>
  <c r="U2770" i="2"/>
  <c r="M28" i="3"/>
  <c r="BF31" i="3"/>
  <c r="U14" i="2"/>
  <c r="K14" i="2" s="1"/>
  <c r="U1273" i="2"/>
  <c r="K13" i="2"/>
  <c r="K11" i="2"/>
  <c r="U16" i="2"/>
  <c r="K16" i="2" s="1"/>
  <c r="U12" i="2"/>
  <c r="K12" i="2" s="1"/>
  <c r="U31" i="2"/>
  <c r="U63" i="2"/>
  <c r="U79" i="2"/>
  <c r="U95" i="2"/>
  <c r="U127" i="2"/>
  <c r="U143" i="2"/>
  <c r="U159" i="2"/>
  <c r="U191" i="2"/>
  <c r="U207" i="2"/>
  <c r="U223" i="2"/>
  <c r="U299" i="2"/>
  <c r="U363" i="2"/>
  <c r="U427" i="2"/>
  <c r="U555" i="2"/>
  <c r="U619" i="2"/>
  <c r="U683" i="2"/>
  <c r="U1807" i="2"/>
  <c r="U1811" i="2"/>
  <c r="U1815" i="2"/>
  <c r="U1819" i="2"/>
  <c r="U1823" i="2"/>
  <c r="U1827" i="2"/>
  <c r="U1831" i="2"/>
  <c r="U1835" i="2"/>
  <c r="U1839" i="2"/>
  <c r="U1843" i="2"/>
  <c r="U1847" i="2"/>
  <c r="U1851" i="2"/>
  <c r="U1855" i="2"/>
  <c r="U1859" i="2"/>
  <c r="U1863" i="2"/>
  <c r="U1867" i="2"/>
  <c r="U1871" i="2"/>
  <c r="U1875" i="2"/>
  <c r="U1879" i="2"/>
  <c r="U1883" i="2"/>
  <c r="U1887" i="2"/>
  <c r="U1891" i="2"/>
  <c r="U1895" i="2"/>
  <c r="U1899" i="2"/>
  <c r="U1903" i="2"/>
  <c r="U1907" i="2"/>
  <c r="U1911" i="2"/>
  <c r="U1915" i="2"/>
  <c r="U1919" i="2"/>
  <c r="U1923" i="2"/>
  <c r="U1927" i="2"/>
  <c r="U1931" i="2"/>
  <c r="U1935" i="2"/>
  <c r="U1939" i="2"/>
  <c r="U1943" i="2"/>
  <c r="U1947" i="2"/>
  <c r="U1951" i="2"/>
  <c r="U1955" i="2"/>
  <c r="U1959" i="2"/>
  <c r="U1963" i="2"/>
  <c r="U1967" i="2"/>
  <c r="U1971" i="2"/>
  <c r="U1975" i="2"/>
  <c r="U1979" i="2"/>
  <c r="U1983" i="2"/>
  <c r="U1987" i="2"/>
  <c r="U1991" i="2"/>
  <c r="U1995" i="2"/>
  <c r="U1999" i="2"/>
  <c r="U2003" i="2"/>
  <c r="U2007" i="2"/>
  <c r="U2011" i="2"/>
  <c r="U2015" i="2"/>
  <c r="U2019" i="2"/>
  <c r="U2023" i="2"/>
  <c r="U2027" i="2"/>
  <c r="U2031" i="2"/>
  <c r="U2035" i="2"/>
  <c r="U2039" i="2"/>
  <c r="U2043" i="2"/>
  <c r="U2047" i="2"/>
  <c r="U2051" i="2"/>
  <c r="U2055" i="2"/>
  <c r="U2059" i="2"/>
  <c r="U2063" i="2"/>
  <c r="U2067" i="2"/>
  <c r="U2071" i="2"/>
  <c r="U2075" i="2"/>
  <c r="U2079" i="2"/>
  <c r="U2083" i="2"/>
  <c r="U2087" i="2"/>
  <c r="U2091" i="2"/>
  <c r="U2095" i="2"/>
  <c r="U2099" i="2"/>
  <c r="U2103" i="2"/>
  <c r="U2107" i="2"/>
  <c r="U2111" i="2"/>
  <c r="U2115" i="2"/>
  <c r="U2119" i="2"/>
  <c r="U2123" i="2"/>
  <c r="U2127" i="2"/>
  <c r="U2131" i="2"/>
  <c r="U2135" i="2"/>
  <c r="U2139" i="2"/>
  <c r="U2143" i="2"/>
  <c r="U2147" i="2"/>
  <c r="U2151" i="2"/>
  <c r="U2155" i="2"/>
  <c r="K15" i="2"/>
  <c r="U1920" i="2"/>
  <c r="U1924" i="2"/>
  <c r="U1928" i="2"/>
  <c r="U1932" i="2"/>
  <c r="U1936" i="2"/>
  <c r="U1940" i="2"/>
  <c r="U1944" i="2"/>
  <c r="U1948" i="2"/>
  <c r="U1952" i="2"/>
  <c r="U1956" i="2"/>
  <c r="U1960" i="2"/>
  <c r="U1964" i="2"/>
  <c r="U1968" i="2"/>
  <c r="U1972" i="2"/>
  <c r="U1976" i="2"/>
  <c r="U1980" i="2"/>
  <c r="U1984" i="2"/>
  <c r="U1988" i="2"/>
  <c r="U1992" i="2"/>
  <c r="U1996" i="2"/>
  <c r="U2000" i="2"/>
  <c r="U2004" i="2"/>
  <c r="U2008" i="2"/>
  <c r="U2012" i="2"/>
  <c r="U2016" i="2"/>
  <c r="U2020" i="2"/>
  <c r="U2024" i="2"/>
  <c r="U2028" i="2"/>
  <c r="U2032" i="2"/>
  <c r="U2036" i="2"/>
  <c r="U2040" i="2"/>
  <c r="U2044" i="2"/>
  <c r="U2048" i="2"/>
  <c r="U2052" i="2"/>
  <c r="U2056" i="2"/>
  <c r="U2060" i="2"/>
  <c r="U2064" i="2"/>
  <c r="U2068" i="2"/>
  <c r="U2072" i="2"/>
  <c r="U2076" i="2"/>
  <c r="U2080" i="2"/>
  <c r="U2084" i="2"/>
  <c r="U2088" i="2"/>
  <c r="U2092" i="2"/>
  <c r="U2096" i="2"/>
  <c r="U2100" i="2"/>
  <c r="U2104" i="2"/>
  <c r="U2108" i="2"/>
  <c r="U2112" i="2"/>
  <c r="U2116" i="2"/>
  <c r="U2120" i="2"/>
  <c r="U2124" i="2"/>
  <c r="U2159" i="2"/>
  <c r="U2163" i="2"/>
  <c r="U2167" i="2"/>
  <c r="U2171" i="2"/>
  <c r="U2175" i="2"/>
  <c r="U2179" i="2"/>
  <c r="U2183" i="2"/>
  <c r="U2187" i="2"/>
  <c r="U2191" i="2"/>
  <c r="U2195" i="2"/>
  <c r="U2199" i="2"/>
  <c r="U2203" i="2"/>
  <c r="U2207" i="2"/>
  <c r="U2211" i="2"/>
  <c r="U2215" i="2"/>
  <c r="U2219" i="2"/>
  <c r="U2223" i="2"/>
  <c r="U2227" i="2"/>
  <c r="U2231" i="2"/>
  <c r="U2235" i="2"/>
  <c r="U2239" i="2"/>
  <c r="U2243" i="2"/>
  <c r="U2247" i="2"/>
  <c r="U2251" i="2"/>
  <c r="U2255" i="2"/>
  <c r="U2259" i="2"/>
  <c r="U2263" i="2"/>
  <c r="U2267" i="2"/>
  <c r="U2271" i="2"/>
  <c r="U2275" i="2"/>
  <c r="U2279" i="2"/>
  <c r="U2283" i="2"/>
  <c r="U2287" i="2"/>
  <c r="U2291" i="2"/>
  <c r="U2295" i="2"/>
  <c r="U2299" i="2"/>
  <c r="U2303" i="2"/>
  <c r="U2307" i="2"/>
  <c r="U2311" i="2"/>
  <c r="U2315" i="2"/>
  <c r="U2319" i="2"/>
  <c r="U2323" i="2"/>
  <c r="U2327" i="2"/>
  <c r="U2331" i="2"/>
  <c r="U2335" i="2"/>
  <c r="U2339" i="2"/>
  <c r="U2343" i="2"/>
  <c r="U2347" i="2"/>
  <c r="U2351" i="2"/>
  <c r="U2355" i="2"/>
  <c r="U2359" i="2"/>
  <c r="U2363" i="2"/>
  <c r="U2367" i="2"/>
  <c r="U2371" i="2"/>
  <c r="U2375" i="2"/>
  <c r="U2379" i="2"/>
  <c r="U2383" i="2"/>
  <c r="U2387" i="2"/>
  <c r="U2391" i="2"/>
  <c r="U2395" i="2"/>
  <c r="U2399" i="2"/>
  <c r="U2403" i="2"/>
  <c r="U2407" i="2"/>
  <c r="U2411" i="2"/>
  <c r="U2415" i="2"/>
  <c r="U2419" i="2"/>
  <c r="U2423" i="2"/>
  <c r="U2427" i="2"/>
  <c r="U2431" i="2"/>
  <c r="U2435" i="2"/>
  <c r="U2439" i="2"/>
  <c r="U2443" i="2"/>
  <c r="U2447" i="2"/>
  <c r="U2451" i="2"/>
  <c r="U2455" i="2"/>
  <c r="U2459" i="2"/>
  <c r="U2463" i="2"/>
  <c r="U2467" i="2"/>
  <c r="U2471" i="2"/>
  <c r="U2475" i="2"/>
  <c r="U2479" i="2"/>
  <c r="U2483" i="2"/>
  <c r="U2487" i="2"/>
  <c r="U2491" i="2"/>
  <c r="U2495" i="2"/>
  <c r="U2499" i="2"/>
  <c r="U2503" i="2"/>
  <c r="U2507" i="2"/>
  <c r="U2511" i="2"/>
  <c r="U2515" i="2"/>
  <c r="U2519" i="2"/>
  <c r="U2523" i="2"/>
  <c r="U2527" i="2"/>
  <c r="U2531" i="2"/>
  <c r="U2535" i="2"/>
  <c r="U2539" i="2"/>
  <c r="U2543" i="2"/>
  <c r="U2547" i="2"/>
  <c r="U2551" i="2"/>
  <c r="U2555" i="2"/>
  <c r="U2559" i="2"/>
  <c r="U2563" i="2"/>
  <c r="U2567" i="2"/>
  <c r="U2571" i="2"/>
  <c r="U2575" i="2"/>
  <c r="U2579" i="2"/>
  <c r="U2583" i="2"/>
  <c r="U2587" i="2"/>
  <c r="U2591" i="2"/>
  <c r="U2595" i="2"/>
  <c r="U2599" i="2"/>
  <c r="U2603" i="2"/>
  <c r="U2607" i="2"/>
  <c r="U2611" i="2"/>
  <c r="U2615" i="2"/>
  <c r="U2619" i="2"/>
  <c r="U2623" i="2"/>
  <c r="U2627" i="2"/>
  <c r="U2631" i="2"/>
  <c r="U2635" i="2"/>
  <c r="U2639" i="2"/>
  <c r="U2643" i="2"/>
  <c r="U2647" i="2"/>
  <c r="U2651" i="2"/>
  <c r="U2655" i="2"/>
  <c r="U2659" i="2"/>
  <c r="U2663" i="2"/>
  <c r="U2667" i="2"/>
  <c r="U2671" i="2"/>
  <c r="U2675" i="2"/>
  <c r="U2679" i="2"/>
  <c r="U2683" i="2"/>
  <c r="U2687" i="2"/>
  <c r="U2691" i="2"/>
  <c r="U2695" i="2"/>
  <c r="U2699" i="2"/>
  <c r="U2703" i="2"/>
  <c r="U2707" i="2"/>
  <c r="U2711" i="2"/>
  <c r="U2715" i="2"/>
  <c r="U2719" i="2"/>
  <c r="U2723" i="2"/>
  <c r="U2727" i="2"/>
  <c r="U2731" i="2"/>
  <c r="U2735" i="2"/>
  <c r="U2739" i="2"/>
  <c r="U2743" i="2"/>
  <c r="U2747" i="2"/>
  <c r="U2751" i="2"/>
  <c r="U2755" i="2"/>
  <c r="U2759" i="2"/>
  <c r="U2763" i="2"/>
  <c r="U2767" i="2"/>
  <c r="U2771" i="2"/>
  <c r="U2775" i="2"/>
  <c r="U2779" i="2"/>
  <c r="U2783" i="2"/>
  <c r="U2787" i="2"/>
  <c r="U2791" i="2"/>
  <c r="U2795" i="2"/>
  <c r="U2799" i="2"/>
  <c r="U2803" i="2"/>
  <c r="U2807" i="2"/>
  <c r="U2811" i="2"/>
  <c r="U2815" i="2"/>
  <c r="U2819" i="2"/>
  <c r="U2823" i="2"/>
  <c r="U2827" i="2"/>
  <c r="U2831" i="2"/>
  <c r="U2835" i="2"/>
  <c r="U2839" i="2"/>
  <c r="U2843" i="2"/>
  <c r="U2847" i="2"/>
  <c r="U2851" i="2"/>
  <c r="U2855" i="2"/>
  <c r="U2859" i="2"/>
  <c r="U2863" i="2"/>
  <c r="U2867" i="2"/>
  <c r="U2871" i="2"/>
  <c r="U2875" i="2"/>
  <c r="U2879" i="2"/>
  <c r="U2883" i="2"/>
  <c r="U2887" i="2"/>
  <c r="U2891" i="2"/>
  <c r="U2895" i="2"/>
  <c r="U2899" i="2"/>
  <c r="U2903" i="2"/>
  <c r="U2907" i="2"/>
  <c r="U2911" i="2"/>
  <c r="U2915" i="2"/>
  <c r="U2919" i="2"/>
  <c r="U2923" i="2"/>
  <c r="U2927" i="2"/>
  <c r="U2931" i="2"/>
  <c r="U2935" i="2"/>
  <c r="U2939" i="2"/>
  <c r="U2943" i="2"/>
  <c r="U2947" i="2"/>
  <c r="U2951" i="2"/>
  <c r="U2955" i="2"/>
  <c r="U2959" i="2"/>
  <c r="U2963" i="2"/>
  <c r="U2967" i="2"/>
  <c r="U2971" i="2"/>
  <c r="U2975" i="2"/>
  <c r="U2979" i="2"/>
  <c r="U2983" i="2"/>
  <c r="U2987" i="2"/>
  <c r="U2991" i="2"/>
  <c r="U2995" i="2"/>
  <c r="U2999" i="2"/>
  <c r="U3003" i="2"/>
  <c r="U3007" i="2"/>
  <c r="U3011" i="2"/>
  <c r="U3015" i="2"/>
  <c r="U3019" i="2"/>
  <c r="U3023" i="2"/>
  <c r="U3027" i="2"/>
  <c r="U3031" i="2"/>
  <c r="U3035" i="2"/>
  <c r="U3039" i="2"/>
  <c r="U3043" i="2"/>
  <c r="U3047" i="2"/>
  <c r="U3051" i="2"/>
  <c r="U3055" i="2"/>
  <c r="U3059" i="2"/>
  <c r="U3063" i="2"/>
  <c r="U3067" i="2"/>
  <c r="U3071" i="2"/>
  <c r="U3075" i="2"/>
  <c r="U3079" i="2"/>
  <c r="U3083" i="2"/>
  <c r="U3087" i="2"/>
  <c r="U3091" i="2"/>
  <c r="U3095" i="2"/>
  <c r="U3099" i="2"/>
  <c r="U3103" i="2"/>
  <c r="U3107" i="2"/>
  <c r="U3111" i="2"/>
  <c r="U3115" i="2"/>
  <c r="U3119" i="2"/>
  <c r="U3123" i="2"/>
  <c r="U3127" i="2"/>
  <c r="U3131" i="2"/>
  <c r="U3135" i="2"/>
  <c r="U3139" i="2"/>
  <c r="U3143" i="2"/>
  <c r="U3147" i="2"/>
  <c r="U3151" i="2"/>
  <c r="U3155" i="2"/>
  <c r="U3159" i="2"/>
  <c r="U3163" i="2"/>
  <c r="U3167" i="2"/>
  <c r="U3171" i="2"/>
  <c r="U3175" i="2"/>
  <c r="U3179" i="2"/>
  <c r="U3183" i="2"/>
  <c r="U3187" i="2"/>
  <c r="U3191" i="2"/>
  <c r="U3195" i="2"/>
  <c r="U3199" i="2"/>
  <c r="U3203" i="2"/>
  <c r="U3207" i="2"/>
  <c r="U3211" i="2"/>
  <c r="U3215" i="2"/>
  <c r="U3219" i="2"/>
  <c r="U3223" i="2"/>
  <c r="U3227" i="2"/>
  <c r="U3231" i="2"/>
  <c r="U3235" i="2"/>
  <c r="U3239" i="2"/>
  <c r="U3243" i="2"/>
  <c r="U3247" i="2"/>
  <c r="U3251" i="2"/>
  <c r="U3255" i="2"/>
  <c r="U3259" i="2"/>
  <c r="U3263" i="2"/>
  <c r="U3267" i="2"/>
  <c r="U3271" i="2"/>
  <c r="U3275" i="2"/>
  <c r="U3279" i="2"/>
  <c r="U3283" i="2"/>
  <c r="U3287" i="2"/>
  <c r="U3291" i="2"/>
  <c r="U3295" i="2"/>
  <c r="U3299" i="2"/>
  <c r="U3303" i="2"/>
  <c r="U3307" i="2"/>
  <c r="U3311" i="2"/>
  <c r="U3315" i="2"/>
  <c r="U3319" i="2"/>
  <c r="U3323" i="2"/>
  <c r="U3327" i="2"/>
  <c r="U3331" i="2"/>
  <c r="U3335" i="2"/>
  <c r="U3339" i="2"/>
  <c r="U3343" i="2"/>
  <c r="U3347" i="2"/>
  <c r="U3351" i="2"/>
  <c r="U3355" i="2"/>
  <c r="U3359" i="2"/>
  <c r="U3363" i="2"/>
  <c r="U3367" i="2"/>
  <c r="U3371" i="2"/>
  <c r="U3375" i="2"/>
  <c r="U3379" i="2"/>
  <c r="U3383" i="2"/>
  <c r="U3387" i="2"/>
  <c r="U3391" i="2"/>
  <c r="U3395" i="2"/>
  <c r="U3399" i="2"/>
  <c r="U3403" i="2"/>
  <c r="U3407" i="2"/>
  <c r="U3411" i="2"/>
  <c r="U3415" i="2"/>
  <c r="U3419" i="2"/>
  <c r="U3423" i="2"/>
  <c r="U3427" i="2"/>
  <c r="U3431" i="2"/>
  <c r="U3435" i="2"/>
  <c r="U3439" i="2"/>
  <c r="U3443" i="2"/>
  <c r="U3447" i="2"/>
  <c r="U3451" i="2"/>
  <c r="U3455" i="2"/>
  <c r="U3459" i="2"/>
  <c r="U3463" i="2"/>
  <c r="U3467" i="2"/>
  <c r="U3471" i="2"/>
  <c r="U3475" i="2"/>
  <c r="U3479" i="2"/>
  <c r="U3483" i="2"/>
  <c r="U3487" i="2"/>
  <c r="U3491" i="2"/>
  <c r="U3495" i="2"/>
  <c r="U3499" i="2"/>
  <c r="U3503" i="2"/>
  <c r="U3507" i="2"/>
  <c r="U2128" i="2"/>
  <c r="U2132" i="2"/>
  <c r="U2136" i="2"/>
  <c r="U2140" i="2"/>
  <c r="U2144" i="2"/>
  <c r="U2148" i="2"/>
  <c r="U2152" i="2"/>
  <c r="U2156" i="2"/>
  <c r="U2160" i="2"/>
  <c r="U2164" i="2"/>
  <c r="U2168" i="2"/>
  <c r="U2172" i="2"/>
  <c r="U2176" i="2"/>
  <c r="U2180" i="2"/>
  <c r="U2184" i="2"/>
  <c r="U2188" i="2"/>
  <c r="U2192" i="2"/>
  <c r="U2196" i="2"/>
  <c r="U2200" i="2"/>
  <c r="U2204" i="2"/>
  <c r="U2208" i="2"/>
  <c r="U2212" i="2"/>
  <c r="U2216" i="2"/>
  <c r="U2220" i="2"/>
  <c r="U2224" i="2"/>
  <c r="U2228" i="2"/>
  <c r="U2232" i="2"/>
  <c r="U2236" i="2"/>
  <c r="U2240" i="2"/>
  <c r="U2244" i="2"/>
  <c r="U2248" i="2"/>
  <c r="U2252" i="2"/>
  <c r="U2256" i="2"/>
  <c r="U2260" i="2"/>
  <c r="U2264" i="2"/>
  <c r="U2268" i="2"/>
  <c r="U2272" i="2"/>
  <c r="U2276" i="2"/>
  <c r="U2280" i="2"/>
  <c r="U2284" i="2"/>
  <c r="U2288" i="2"/>
  <c r="U2292" i="2"/>
  <c r="U2296" i="2"/>
  <c r="U2300" i="2"/>
  <c r="U2304" i="2"/>
  <c r="U2308" i="2"/>
  <c r="U2312" i="2"/>
  <c r="U2316" i="2"/>
  <c r="U2320" i="2"/>
  <c r="U2324" i="2"/>
  <c r="U2328" i="2"/>
  <c r="U2332" i="2"/>
  <c r="U2336" i="2"/>
  <c r="U2340" i="2"/>
  <c r="U2344" i="2"/>
  <c r="U2348" i="2"/>
  <c r="U2352" i="2"/>
  <c r="U2356" i="2"/>
  <c r="U3465" i="2"/>
  <c r="U3469" i="2"/>
  <c r="U3473" i="2"/>
  <c r="U3477" i="2"/>
  <c r="U3481" i="2"/>
  <c r="U3485" i="2"/>
  <c r="U3489" i="2"/>
  <c r="U3493" i="2"/>
  <c r="U3497" i="2"/>
  <c r="U3501" i="2"/>
  <c r="U3505" i="2"/>
  <c r="U3509" i="2"/>
  <c r="U277" i="2"/>
  <c r="U341" i="2"/>
  <c r="U405" i="2"/>
  <c r="U469" i="2"/>
  <c r="U533" i="2"/>
  <c r="U597" i="2"/>
  <c r="U661" i="2"/>
  <c r="U725" i="2"/>
  <c r="U761" i="2"/>
  <c r="U825" i="2"/>
  <c r="U889" i="2"/>
  <c r="U953" i="2"/>
  <c r="U1017" i="2"/>
  <c r="U1081" i="2"/>
  <c r="U1145" i="2"/>
  <c r="U1209" i="2"/>
  <c r="U1337" i="2"/>
  <c r="U1769" i="2"/>
  <c r="U2969" i="2"/>
  <c r="U2973" i="2"/>
  <c r="U2977" i="2"/>
  <c r="U2981" i="2"/>
  <c r="U2985" i="2"/>
  <c r="U2989" i="2"/>
  <c r="U2993" i="2"/>
  <c r="U2997" i="2"/>
  <c r="U3001" i="2"/>
  <c r="U3005" i="2"/>
  <c r="U3009" i="2"/>
  <c r="U3013" i="2"/>
  <c r="U3017" i="2"/>
  <c r="U3021" i="2"/>
  <c r="U3025" i="2"/>
  <c r="U3029" i="2"/>
  <c r="U3033" i="2"/>
  <c r="U3037" i="2"/>
  <c r="U3041" i="2"/>
  <c r="U3045" i="2"/>
  <c r="U3049" i="2"/>
  <c r="U3053" i="2"/>
  <c r="U3057" i="2"/>
  <c r="U3061" i="2"/>
  <c r="U3065" i="2"/>
  <c r="U3069" i="2"/>
  <c r="U3073" i="2"/>
  <c r="U3077" i="2"/>
  <c r="U3081" i="2"/>
  <c r="U3085" i="2"/>
  <c r="U3089" i="2"/>
  <c r="U3093" i="2"/>
  <c r="U3097" i="2"/>
  <c r="U3101" i="2"/>
  <c r="U3105" i="2"/>
  <c r="U3109" i="2"/>
  <c r="U3113" i="2"/>
  <c r="U3117" i="2"/>
  <c r="U3121" i="2"/>
  <c r="U3125" i="2"/>
  <c r="U3129" i="2"/>
  <c r="U2632" i="2"/>
  <c r="U2636" i="2"/>
  <c r="U2640" i="2"/>
  <c r="U2644" i="2"/>
  <c r="U2648" i="2"/>
  <c r="U2652" i="2"/>
  <c r="U2656" i="2"/>
  <c r="U2660" i="2"/>
  <c r="U2664" i="2"/>
  <c r="U2668" i="2"/>
  <c r="U2672" i="2"/>
  <c r="U2676" i="2"/>
  <c r="U2680" i="2"/>
  <c r="U2684" i="2"/>
  <c r="U2688" i="2"/>
  <c r="U2692" i="2"/>
  <c r="U2696" i="2"/>
  <c r="U2700" i="2"/>
  <c r="U2704" i="2"/>
  <c r="U2708" i="2"/>
  <c r="U2712" i="2"/>
  <c r="U2716" i="2"/>
  <c r="U2720" i="2"/>
  <c r="U2724" i="2"/>
  <c r="U2728" i="2"/>
  <c r="U2732" i="2"/>
  <c r="U2736" i="2"/>
  <c r="U2740" i="2"/>
  <c r="U2744" i="2"/>
  <c r="U2748" i="2"/>
  <c r="U2752" i="2"/>
  <c r="U2756" i="2"/>
  <c r="U2760" i="2"/>
  <c r="U2764" i="2"/>
  <c r="U2768" i="2"/>
  <c r="U2772" i="2"/>
  <c r="U2776" i="2"/>
  <c r="U2780" i="2"/>
  <c r="U2784" i="2"/>
  <c r="U2788" i="2"/>
  <c r="U2792" i="2"/>
  <c r="U2796" i="2"/>
  <c r="U2800" i="2"/>
  <c r="U2804" i="2"/>
  <c r="U2808" i="2"/>
  <c r="U2812" i="2"/>
  <c r="U2816" i="2"/>
  <c r="U2820" i="2"/>
  <c r="U2824" i="2"/>
  <c r="U2828" i="2"/>
  <c r="U2832" i="2"/>
  <c r="U2836" i="2"/>
  <c r="U2840" i="2"/>
  <c r="U2844" i="2"/>
  <c r="U2848" i="2"/>
  <c r="U2852" i="2"/>
  <c r="U2856" i="2"/>
  <c r="U2860" i="2"/>
  <c r="U2864" i="2"/>
  <c r="U2868" i="2"/>
  <c r="U2872" i="2"/>
  <c r="U2876" i="2"/>
  <c r="U2880" i="2"/>
  <c r="U2884" i="2"/>
  <c r="U2888" i="2"/>
  <c r="U2892" i="2"/>
  <c r="U2896" i="2"/>
  <c r="U2900" i="2"/>
  <c r="U2904" i="2"/>
  <c r="U2908" i="2"/>
  <c r="U2912" i="2"/>
  <c r="U2916" i="2"/>
  <c r="U2920" i="2"/>
  <c r="U2924" i="2"/>
  <c r="U2928" i="2"/>
  <c r="U2932" i="2"/>
  <c r="U2936" i="2"/>
  <c r="U2940" i="2"/>
  <c r="U2944" i="2"/>
  <c r="U2948" i="2"/>
  <c r="U2952" i="2"/>
  <c r="U2956" i="2"/>
  <c r="U2960" i="2"/>
  <c r="U2964" i="2"/>
  <c r="U3052" i="2"/>
  <c r="U3133" i="2"/>
  <c r="U3137" i="2"/>
  <c r="U3141" i="2"/>
  <c r="U3145" i="2"/>
  <c r="U3149" i="2"/>
  <c r="U3153" i="2"/>
  <c r="U3157" i="2"/>
  <c r="U3161" i="2"/>
  <c r="U3165" i="2"/>
  <c r="U3169" i="2"/>
  <c r="U3173" i="2"/>
  <c r="U3177" i="2"/>
  <c r="U3181" i="2"/>
  <c r="U3185" i="2"/>
  <c r="U3189" i="2"/>
  <c r="U3193" i="2"/>
  <c r="U3197" i="2"/>
  <c r="U3201" i="2"/>
  <c r="U3205" i="2"/>
  <c r="U3209" i="2"/>
  <c r="U3213" i="2"/>
  <c r="U3217" i="2"/>
  <c r="U3221" i="2"/>
  <c r="U3225" i="2"/>
  <c r="U3229" i="2"/>
  <c r="U3233" i="2"/>
  <c r="U3237" i="2"/>
  <c r="U3241" i="2"/>
  <c r="U3245" i="2"/>
  <c r="U3249" i="2"/>
  <c r="U3253" i="2"/>
  <c r="U3257" i="2"/>
  <c r="U3261" i="2"/>
  <c r="U3265" i="2"/>
  <c r="U3269" i="2"/>
  <c r="U3273" i="2"/>
  <c r="U3277" i="2"/>
  <c r="U3281" i="2"/>
  <c r="U3285" i="2"/>
  <c r="U3289" i="2"/>
  <c r="U3293" i="2"/>
  <c r="U3297" i="2"/>
  <c r="U3301" i="2"/>
  <c r="U3305" i="2"/>
  <c r="U3309" i="2"/>
  <c r="U3313" i="2"/>
  <c r="U3317" i="2"/>
  <c r="U3321" i="2"/>
  <c r="U3325" i="2"/>
  <c r="U3329" i="2"/>
  <c r="U3333" i="2"/>
  <c r="U3337" i="2"/>
  <c r="U3341" i="2"/>
  <c r="U3345" i="2"/>
  <c r="U3349" i="2"/>
  <c r="U3353" i="2"/>
  <c r="U3357" i="2"/>
  <c r="U3361" i="2"/>
  <c r="U3365" i="2"/>
  <c r="U3369" i="2"/>
  <c r="U3373" i="2"/>
  <c r="U3377" i="2"/>
  <c r="U3381" i="2"/>
  <c r="U3385" i="2"/>
  <c r="U3389" i="2"/>
  <c r="U3393" i="2"/>
  <c r="U3397" i="2"/>
  <c r="U3401" i="2"/>
  <c r="U3405" i="2"/>
  <c r="U3409" i="2"/>
  <c r="U3413" i="2"/>
  <c r="U3417" i="2"/>
  <c r="U3421" i="2"/>
  <c r="U3425" i="2"/>
  <c r="U3429" i="2"/>
  <c r="U3433" i="2"/>
  <c r="U3437" i="2"/>
  <c r="U3441" i="2"/>
  <c r="U3445" i="2"/>
  <c r="U3449" i="2"/>
  <c r="U3453" i="2"/>
  <c r="U3457" i="2"/>
  <c r="U3461" i="2"/>
  <c r="K17" i="2"/>
  <c r="U23" i="2"/>
  <c r="K23" i="2" s="1"/>
  <c r="U27" i="2"/>
  <c r="K27" i="2" s="1"/>
  <c r="U35" i="2"/>
  <c r="U39" i="2"/>
  <c r="U43" i="2"/>
  <c r="U51" i="2"/>
  <c r="U55" i="2"/>
  <c r="U59" i="2"/>
  <c r="U67" i="2"/>
  <c r="U71" i="2"/>
  <c r="U75" i="2"/>
  <c r="U83" i="2"/>
  <c r="U87" i="2"/>
  <c r="U91" i="2"/>
  <c r="U99" i="2"/>
  <c r="U103" i="2"/>
  <c r="U107" i="2"/>
  <c r="U115" i="2"/>
  <c r="U119" i="2"/>
  <c r="U123" i="2"/>
  <c r="U131" i="2"/>
  <c r="U135" i="2"/>
  <c r="U139" i="2"/>
  <c r="U147" i="2"/>
  <c r="U151" i="2"/>
  <c r="U155" i="2"/>
  <c r="U163" i="2"/>
  <c r="U167" i="2"/>
  <c r="U171" i="2"/>
  <c r="U179" i="2"/>
  <c r="U183" i="2"/>
  <c r="U187" i="2"/>
  <c r="U195" i="2"/>
  <c r="U199" i="2"/>
  <c r="U203" i="2"/>
  <c r="U211" i="2"/>
  <c r="U215" i="2"/>
  <c r="U219" i="2"/>
  <c r="U227" i="2"/>
  <c r="U231" i="2"/>
  <c r="U235" i="2"/>
  <c r="U243" i="2"/>
  <c r="U247" i="2"/>
  <c r="U251" i="2"/>
  <c r="U255" i="2"/>
  <c r="U259" i="2"/>
  <c r="U263" i="2"/>
  <c r="U267" i="2"/>
  <c r="U271" i="2"/>
  <c r="U275" i="2"/>
  <c r="U279" i="2"/>
  <c r="U283" i="2"/>
  <c r="U287" i="2"/>
  <c r="U291" i="2"/>
  <c r="U295" i="2"/>
  <c r="U303" i="2"/>
  <c r="U307" i="2"/>
  <c r="U311" i="2"/>
  <c r="U315" i="2"/>
  <c r="U319" i="2"/>
  <c r="U323" i="2"/>
  <c r="U327" i="2"/>
  <c r="U331" i="2"/>
  <c r="U335" i="2"/>
  <c r="U339" i="2"/>
  <c r="U343" i="2"/>
  <c r="U347" i="2"/>
  <c r="U351" i="2"/>
  <c r="U355" i="2"/>
  <c r="U359" i="2"/>
  <c r="U367" i="2"/>
  <c r="U371" i="2"/>
  <c r="U375" i="2"/>
  <c r="U379" i="2"/>
  <c r="U383" i="2"/>
  <c r="U387" i="2"/>
  <c r="U391" i="2"/>
  <c r="U395" i="2"/>
  <c r="U399" i="2"/>
  <c r="U403" i="2"/>
  <c r="U407" i="2"/>
  <c r="U411" i="2"/>
  <c r="U415" i="2"/>
  <c r="U419" i="2"/>
  <c r="U423" i="2"/>
  <c r="U431" i="2"/>
  <c r="U435" i="2"/>
  <c r="U439" i="2"/>
  <c r="U443" i="2"/>
  <c r="U447" i="2"/>
  <c r="U451" i="2"/>
  <c r="U455" i="2"/>
  <c r="U459" i="2"/>
  <c r="U463" i="2"/>
  <c r="U467" i="2"/>
  <c r="U471" i="2"/>
  <c r="U475" i="2"/>
  <c r="U479" i="2"/>
  <c r="U483" i="2"/>
  <c r="U487" i="2"/>
  <c r="U495" i="2"/>
  <c r="U499" i="2"/>
  <c r="U503" i="2"/>
  <c r="U507" i="2"/>
  <c r="U511" i="2"/>
  <c r="U515" i="2"/>
  <c r="U519" i="2"/>
  <c r="U523" i="2"/>
  <c r="U527" i="2"/>
  <c r="U531" i="2"/>
  <c r="U535" i="2"/>
  <c r="U539" i="2"/>
  <c r="U543" i="2"/>
  <c r="U547" i="2"/>
  <c r="U551" i="2"/>
  <c r="U559" i="2"/>
  <c r="U563" i="2"/>
  <c r="U567" i="2"/>
  <c r="U571" i="2"/>
  <c r="U575" i="2"/>
  <c r="U579" i="2"/>
  <c r="U583" i="2"/>
  <c r="U587" i="2"/>
  <c r="U591" i="2"/>
  <c r="U595" i="2"/>
  <c r="U599" i="2"/>
  <c r="U603" i="2"/>
  <c r="U607" i="2"/>
  <c r="U611" i="2"/>
  <c r="U615" i="2"/>
  <c r="U623" i="2"/>
  <c r="U627" i="2"/>
  <c r="U631" i="2"/>
  <c r="U635" i="2"/>
  <c r="U639" i="2"/>
  <c r="U643" i="2"/>
  <c r="U647" i="2"/>
  <c r="U651" i="2"/>
  <c r="U655" i="2"/>
  <c r="U659" i="2"/>
  <c r="U663" i="2"/>
  <c r="U667" i="2"/>
  <c r="U671" i="2"/>
  <c r="U675" i="2"/>
  <c r="U679" i="2"/>
  <c r="U687" i="2"/>
  <c r="U691" i="2"/>
  <c r="U695" i="2"/>
  <c r="U699" i="2"/>
  <c r="U703" i="2"/>
  <c r="U707" i="2"/>
  <c r="U711" i="2"/>
  <c r="U715" i="2"/>
  <c r="U719" i="2"/>
  <c r="U723" i="2"/>
  <c r="U727" i="2"/>
  <c r="U731" i="2"/>
  <c r="U735" i="2"/>
  <c r="U739" i="2"/>
  <c r="U743" i="2"/>
  <c r="U747" i="2"/>
  <c r="U751" i="2"/>
  <c r="U755" i="2"/>
  <c r="U759" i="2"/>
  <c r="U763" i="2"/>
  <c r="U767" i="2"/>
  <c r="U771" i="2"/>
  <c r="U775" i="2"/>
  <c r="U779" i="2"/>
  <c r="U783" i="2"/>
  <c r="U787" i="2"/>
  <c r="U791" i="2"/>
  <c r="U795" i="2"/>
  <c r="U799" i="2"/>
  <c r="U803" i="2"/>
  <c r="U807" i="2"/>
  <c r="U811" i="2"/>
  <c r="U815" i="2"/>
  <c r="U819" i="2"/>
  <c r="U823" i="2"/>
  <c r="U827" i="2"/>
  <c r="U831" i="2"/>
  <c r="U835" i="2"/>
  <c r="U839" i="2"/>
  <c r="U843" i="2"/>
  <c r="U847" i="2"/>
  <c r="U851" i="2"/>
  <c r="U855" i="2"/>
  <c r="U859" i="2"/>
  <c r="U863" i="2"/>
  <c r="U867" i="2"/>
  <c r="U871" i="2"/>
  <c r="U875" i="2"/>
  <c r="U879" i="2"/>
  <c r="U883" i="2"/>
  <c r="U887" i="2"/>
  <c r="U891" i="2"/>
  <c r="U895" i="2"/>
  <c r="U899" i="2"/>
  <c r="U903" i="2"/>
  <c r="U907" i="2"/>
  <c r="U911" i="2"/>
  <c r="U915" i="2"/>
  <c r="U919" i="2"/>
  <c r="U923" i="2"/>
  <c r="U927" i="2"/>
  <c r="U931" i="2"/>
  <c r="U935" i="2"/>
  <c r="U939" i="2"/>
  <c r="U943" i="2"/>
  <c r="U947" i="2"/>
  <c r="U951" i="2"/>
  <c r="U955" i="2"/>
  <c r="U959" i="2"/>
  <c r="U963" i="2"/>
  <c r="U967" i="2"/>
  <c r="U971" i="2"/>
  <c r="U975" i="2"/>
  <c r="U979" i="2"/>
  <c r="U983" i="2"/>
  <c r="U987" i="2"/>
  <c r="U991" i="2"/>
  <c r="U995" i="2"/>
  <c r="U999" i="2"/>
  <c r="U1003" i="2"/>
  <c r="U1007" i="2"/>
  <c r="U1011" i="2"/>
  <c r="U1015" i="2"/>
  <c r="U1019" i="2"/>
  <c r="U1023" i="2"/>
  <c r="U1027" i="2"/>
  <c r="U1031" i="2"/>
  <c r="U1035" i="2"/>
  <c r="U1039" i="2"/>
  <c r="U1043" i="2"/>
  <c r="U1047" i="2"/>
  <c r="U1051" i="2"/>
  <c r="U1055" i="2"/>
  <c r="U1059" i="2"/>
  <c r="U1063" i="2"/>
  <c r="U1067" i="2"/>
  <c r="U1071" i="2"/>
  <c r="U1075" i="2"/>
  <c r="U1079" i="2"/>
  <c r="U1083" i="2"/>
  <c r="U1087" i="2"/>
  <c r="U1091" i="2"/>
  <c r="U1095" i="2"/>
  <c r="U1099" i="2"/>
  <c r="U1103" i="2"/>
  <c r="U1107" i="2"/>
  <c r="U1111" i="2"/>
  <c r="U1115" i="2"/>
  <c r="U1119" i="2"/>
  <c r="U1123" i="2"/>
  <c r="U1127" i="2"/>
  <c r="U1131" i="2"/>
  <c r="U1135" i="2"/>
  <c r="U1139" i="2"/>
  <c r="U1143" i="2"/>
  <c r="U1147" i="2"/>
  <c r="U1151" i="2"/>
  <c r="U1155" i="2"/>
  <c r="U1159" i="2"/>
  <c r="U1163" i="2"/>
  <c r="U1167" i="2"/>
  <c r="U1171" i="2"/>
  <c r="U1175" i="2"/>
  <c r="U1179" i="2"/>
  <c r="U1183" i="2"/>
  <c r="U1187" i="2"/>
  <c r="U1191" i="2"/>
  <c r="U1195" i="2"/>
  <c r="U1199" i="2"/>
  <c r="U1203" i="2"/>
  <c r="U1207" i="2"/>
  <c r="U1211" i="2"/>
  <c r="U1215" i="2"/>
  <c r="U1219" i="2"/>
  <c r="U1223" i="2"/>
  <c r="U1227" i="2"/>
  <c r="U1231" i="2"/>
  <c r="U1235" i="2"/>
  <c r="U1239" i="2"/>
  <c r="U1243" i="2"/>
  <c r="U1247" i="2"/>
  <c r="U1251" i="2"/>
  <c r="U1255" i="2"/>
  <c r="U1259" i="2"/>
  <c r="U1263" i="2"/>
  <c r="U1267" i="2"/>
  <c r="U1271" i="2"/>
  <c r="U1275" i="2"/>
  <c r="U1279" i="2"/>
  <c r="U1283" i="2"/>
  <c r="U1287" i="2"/>
  <c r="U1291" i="2"/>
  <c r="U1295" i="2"/>
  <c r="U1299" i="2"/>
  <c r="U1303" i="2"/>
  <c r="U1307" i="2"/>
  <c r="U1311" i="2"/>
  <c r="U1315" i="2"/>
  <c r="U1319" i="2"/>
  <c r="U1323" i="2"/>
  <c r="U1327" i="2"/>
  <c r="U1331" i="2"/>
  <c r="U1335" i="2"/>
  <c r="U1339" i="2"/>
  <c r="U1343" i="2"/>
  <c r="U1347" i="2"/>
  <c r="U1351" i="2"/>
  <c r="U1355" i="2"/>
  <c r="U1359" i="2"/>
  <c r="U1363" i="2"/>
  <c r="U1367" i="2"/>
  <c r="U1371" i="2"/>
  <c r="U1375" i="2"/>
  <c r="U1379" i="2"/>
  <c r="U1383" i="2"/>
  <c r="U1387" i="2"/>
  <c r="U1391" i="2"/>
  <c r="U1395" i="2"/>
  <c r="U1399" i="2"/>
  <c r="U1403" i="2"/>
  <c r="U1407" i="2"/>
  <c r="U1411" i="2"/>
  <c r="U1415" i="2"/>
  <c r="U1419" i="2"/>
  <c r="U1423" i="2"/>
  <c r="U1427" i="2"/>
  <c r="U1431" i="2"/>
  <c r="U1435" i="2"/>
  <c r="U1439" i="2"/>
  <c r="U1443" i="2"/>
  <c r="U1447" i="2"/>
  <c r="U1451" i="2"/>
  <c r="U1455" i="2"/>
  <c r="U1459" i="2"/>
  <c r="U1463" i="2"/>
  <c r="U1467" i="2"/>
  <c r="U1471" i="2"/>
  <c r="U1475" i="2"/>
  <c r="U1479" i="2"/>
  <c r="U1483" i="2"/>
  <c r="U1487" i="2"/>
  <c r="U1491" i="2"/>
  <c r="U1495" i="2"/>
  <c r="U1499" i="2"/>
  <c r="U1503" i="2"/>
  <c r="U1507" i="2"/>
  <c r="U1511" i="2"/>
  <c r="U1515" i="2"/>
  <c r="U1519" i="2"/>
  <c r="U1523" i="2"/>
  <c r="U1527" i="2"/>
  <c r="U1531" i="2"/>
  <c r="U1535" i="2"/>
  <c r="U1539" i="2"/>
  <c r="U1543" i="2"/>
  <c r="U1547" i="2"/>
  <c r="U1551" i="2"/>
  <c r="U1555" i="2"/>
  <c r="U1559" i="2"/>
  <c r="U1563" i="2"/>
  <c r="U1567" i="2"/>
  <c r="U1571" i="2"/>
  <c r="U1575" i="2"/>
  <c r="U1579" i="2"/>
  <c r="U1583" i="2"/>
  <c r="U1587" i="2"/>
  <c r="U1591" i="2"/>
  <c r="U1595" i="2"/>
  <c r="U1599" i="2"/>
  <c r="U1603" i="2"/>
  <c r="U1607" i="2"/>
  <c r="U1611" i="2"/>
  <c r="U1615" i="2"/>
  <c r="U1619" i="2"/>
  <c r="U1623" i="2"/>
  <c r="U1627" i="2"/>
  <c r="U1631" i="2"/>
  <c r="U1635" i="2"/>
  <c r="U1639" i="2"/>
  <c r="U1643" i="2"/>
  <c r="U1647" i="2"/>
  <c r="U1651" i="2"/>
  <c r="U1655" i="2"/>
  <c r="U1659" i="2"/>
  <c r="U1663" i="2"/>
  <c r="U1667" i="2"/>
  <c r="U1671" i="2"/>
  <c r="U1675" i="2"/>
  <c r="U1679" i="2"/>
  <c r="U1683" i="2"/>
  <c r="U1687" i="2"/>
  <c r="U1691" i="2"/>
  <c r="U1695" i="2"/>
  <c r="U1699" i="2"/>
  <c r="U1703" i="2"/>
  <c r="U1707" i="2"/>
  <c r="U1711" i="2"/>
  <c r="U1715" i="2"/>
  <c r="U1719" i="2"/>
  <c r="U1723" i="2"/>
  <c r="U1727" i="2"/>
  <c r="U1731" i="2"/>
  <c r="U1735" i="2"/>
  <c r="U1739" i="2"/>
  <c r="U1743" i="2"/>
  <c r="U1747" i="2"/>
  <c r="U1751" i="2"/>
  <c r="U1755" i="2"/>
  <c r="U1759" i="2"/>
  <c r="U1763" i="2"/>
  <c r="U1767" i="2"/>
  <c r="U1771" i="2"/>
  <c r="U1775" i="2"/>
  <c r="U1779" i="2"/>
  <c r="U1783" i="2"/>
  <c r="U1787" i="2"/>
  <c r="U1791" i="2"/>
  <c r="U1795" i="2"/>
  <c r="U1799" i="2"/>
  <c r="U1803" i="2"/>
  <c r="U2337" i="2"/>
  <c r="U47" i="2"/>
  <c r="U111" i="2"/>
  <c r="U175" i="2"/>
  <c r="U239" i="2"/>
  <c r="U491" i="2"/>
  <c r="K19" i="2"/>
  <c r="U20" i="2"/>
  <c r="U18" i="2"/>
  <c r="U21" i="2"/>
  <c r="U25" i="2"/>
  <c r="K25" i="2" s="1"/>
  <c r="U29" i="2"/>
  <c r="K29" i="2" s="1"/>
  <c r="U33" i="2"/>
  <c r="U37" i="2"/>
  <c r="U41" i="2"/>
  <c r="U45" i="2"/>
  <c r="U49" i="2"/>
  <c r="U53" i="2"/>
  <c r="U57" i="2"/>
  <c r="U61" i="2"/>
  <c r="U65" i="2"/>
  <c r="U69" i="2"/>
  <c r="U73" i="2"/>
  <c r="U77" i="2"/>
  <c r="U81" i="2"/>
  <c r="U85" i="2"/>
  <c r="U89" i="2"/>
  <c r="U93" i="2"/>
  <c r="U97" i="2"/>
  <c r="U101" i="2"/>
  <c r="U105" i="2"/>
  <c r="U109" i="2"/>
  <c r="U113" i="2"/>
  <c r="U117" i="2"/>
  <c r="U121" i="2"/>
  <c r="U125" i="2"/>
  <c r="U129" i="2"/>
  <c r="U133" i="2"/>
  <c r="U137" i="2"/>
  <c r="U141" i="2"/>
  <c r="U145" i="2"/>
  <c r="U149" i="2"/>
  <c r="U153" i="2"/>
  <c r="U157" i="2"/>
  <c r="U161" i="2"/>
  <c r="U165" i="2"/>
  <c r="U169" i="2"/>
  <c r="U173" i="2"/>
  <c r="U177" i="2"/>
  <c r="U181" i="2"/>
  <c r="U185" i="2"/>
  <c r="U189" i="2"/>
  <c r="U193" i="2"/>
  <c r="U197" i="2"/>
  <c r="U201" i="2"/>
  <c r="U205" i="2"/>
  <c r="U209" i="2"/>
  <c r="U213" i="2"/>
  <c r="U217" i="2"/>
  <c r="U221" i="2"/>
  <c r="U225" i="2"/>
  <c r="U229" i="2"/>
  <c r="U233" i="2"/>
  <c r="U237" i="2"/>
  <c r="U241" i="2"/>
  <c r="U245" i="2"/>
  <c r="U249" i="2"/>
  <c r="U253" i="2"/>
  <c r="U257" i="2"/>
  <c r="U261" i="2"/>
  <c r="U265" i="2"/>
  <c r="U269" i="2"/>
  <c r="U273" i="2"/>
  <c r="U281" i="2"/>
  <c r="U285" i="2"/>
  <c r="U289" i="2"/>
  <c r="U293" i="2"/>
  <c r="U297" i="2"/>
  <c r="U301" i="2"/>
  <c r="U305" i="2"/>
  <c r="U309" i="2"/>
  <c r="U313" i="2"/>
  <c r="U317" i="2"/>
  <c r="U321" i="2"/>
  <c r="U325" i="2"/>
  <c r="U329" i="2"/>
  <c r="U333" i="2"/>
  <c r="U337" i="2"/>
  <c r="U345" i="2"/>
  <c r="U349" i="2"/>
  <c r="U353" i="2"/>
  <c r="U357" i="2"/>
  <c r="U361" i="2"/>
  <c r="U365" i="2"/>
  <c r="U369" i="2"/>
  <c r="U373" i="2"/>
  <c r="U377" i="2"/>
  <c r="U381" i="2"/>
  <c r="U385" i="2"/>
  <c r="U389" i="2"/>
  <c r="U393" i="2"/>
  <c r="U397" i="2"/>
  <c r="U401" i="2"/>
  <c r="U409" i="2"/>
  <c r="U413" i="2"/>
  <c r="U417" i="2"/>
  <c r="U421" i="2"/>
  <c r="U425" i="2"/>
  <c r="U429" i="2"/>
  <c r="U433" i="2"/>
  <c r="U437" i="2"/>
  <c r="U441" i="2"/>
  <c r="U445" i="2"/>
  <c r="U449" i="2"/>
  <c r="U453" i="2"/>
  <c r="U457" i="2"/>
  <c r="U461" i="2"/>
  <c r="U465" i="2"/>
  <c r="U473" i="2"/>
  <c r="U477" i="2"/>
  <c r="U481" i="2"/>
  <c r="U485" i="2"/>
  <c r="U489" i="2"/>
  <c r="U493" i="2"/>
  <c r="U497" i="2"/>
  <c r="U501" i="2"/>
  <c r="U505" i="2"/>
  <c r="U509" i="2"/>
  <c r="U513" i="2"/>
  <c r="U517" i="2"/>
  <c r="U521" i="2"/>
  <c r="U525" i="2"/>
  <c r="U529" i="2"/>
  <c r="U537" i="2"/>
  <c r="U541" i="2"/>
  <c r="U545" i="2"/>
  <c r="U549" i="2"/>
  <c r="U553" i="2"/>
  <c r="U557" i="2"/>
  <c r="U561" i="2"/>
  <c r="U565" i="2"/>
  <c r="U569" i="2"/>
  <c r="U573" i="2"/>
  <c r="U577" i="2"/>
  <c r="U581" i="2"/>
  <c r="U585" i="2"/>
  <c r="U589" i="2"/>
  <c r="U593" i="2"/>
  <c r="U601" i="2"/>
  <c r="U605" i="2"/>
  <c r="U609" i="2"/>
  <c r="U613" i="2"/>
  <c r="U617" i="2"/>
  <c r="U621" i="2"/>
  <c r="U625" i="2"/>
  <c r="U629" i="2"/>
  <c r="U633" i="2"/>
  <c r="U637" i="2"/>
  <c r="U641" i="2"/>
  <c r="U645" i="2"/>
  <c r="U649" i="2"/>
  <c r="U653" i="2"/>
  <c r="U657" i="2"/>
  <c r="U665" i="2"/>
  <c r="U669" i="2"/>
  <c r="U673" i="2"/>
  <c r="U677" i="2"/>
  <c r="U681" i="2"/>
  <c r="U685" i="2"/>
  <c r="U689" i="2"/>
  <c r="U693" i="2"/>
  <c r="U697" i="2"/>
  <c r="U701" i="2"/>
  <c r="U705" i="2"/>
  <c r="U709" i="2"/>
  <c r="U713" i="2"/>
  <c r="U717" i="2"/>
  <c r="U721" i="2"/>
  <c r="U729" i="2"/>
  <c r="U733" i="2"/>
  <c r="U737" i="2"/>
  <c r="U741" i="2"/>
  <c r="U745" i="2"/>
  <c r="U749" i="2"/>
  <c r="U753" i="2"/>
  <c r="U757" i="2"/>
  <c r="U765" i="2"/>
  <c r="U769" i="2"/>
  <c r="U773" i="2"/>
  <c r="U777" i="2"/>
  <c r="U781" i="2"/>
  <c r="U785" i="2"/>
  <c r="U789" i="2"/>
  <c r="U793" i="2"/>
  <c r="U797" i="2"/>
  <c r="U801" i="2"/>
  <c r="U805" i="2"/>
  <c r="U809" i="2"/>
  <c r="U813" i="2"/>
  <c r="U817" i="2"/>
  <c r="U821" i="2"/>
  <c r="U829" i="2"/>
  <c r="U833" i="2"/>
  <c r="U837" i="2"/>
  <c r="U841" i="2"/>
  <c r="U845" i="2"/>
  <c r="U849" i="2"/>
  <c r="U853" i="2"/>
  <c r="U857" i="2"/>
  <c r="U861" i="2"/>
  <c r="U865" i="2"/>
  <c r="U869" i="2"/>
  <c r="U873" i="2"/>
  <c r="U877" i="2"/>
  <c r="U881" i="2"/>
  <c r="U885" i="2"/>
  <c r="U893" i="2"/>
  <c r="U897" i="2"/>
  <c r="U901" i="2"/>
  <c r="U905" i="2"/>
  <c r="U909" i="2"/>
  <c r="U913" i="2"/>
  <c r="U917" i="2"/>
  <c r="U921" i="2"/>
  <c r="U925" i="2"/>
  <c r="U929" i="2"/>
  <c r="U933" i="2"/>
  <c r="U937" i="2"/>
  <c r="U941" i="2"/>
  <c r="U945" i="2"/>
  <c r="U949" i="2"/>
  <c r="U957" i="2"/>
  <c r="U961" i="2"/>
  <c r="U965" i="2"/>
  <c r="U969" i="2"/>
  <c r="U973" i="2"/>
  <c r="U977" i="2"/>
  <c r="U981" i="2"/>
  <c r="U985" i="2"/>
  <c r="U989" i="2"/>
  <c r="U993" i="2"/>
  <c r="U997" i="2"/>
  <c r="U1001" i="2"/>
  <c r="U1005" i="2"/>
  <c r="U1009" i="2"/>
  <c r="U1013" i="2"/>
  <c r="U1021" i="2"/>
  <c r="U1025" i="2"/>
  <c r="U1029" i="2"/>
  <c r="U1033" i="2"/>
  <c r="U1037" i="2"/>
  <c r="U1041" i="2"/>
  <c r="U1045" i="2"/>
  <c r="U1049" i="2"/>
  <c r="U1053" i="2"/>
  <c r="U1057" i="2"/>
  <c r="U1061" i="2"/>
  <c r="U1065" i="2"/>
  <c r="U1069" i="2"/>
  <c r="U1073" i="2"/>
  <c r="U1077" i="2"/>
  <c r="U1085" i="2"/>
  <c r="U1089" i="2"/>
  <c r="U1093" i="2"/>
  <c r="U1097" i="2"/>
  <c r="U1101" i="2"/>
  <c r="U1105" i="2"/>
  <c r="U1109" i="2"/>
  <c r="U1113" i="2"/>
  <c r="U1117" i="2"/>
  <c r="U1121" i="2"/>
  <c r="U1125" i="2"/>
  <c r="U1129" i="2"/>
  <c r="U1133" i="2"/>
  <c r="U1137" i="2"/>
  <c r="U1141" i="2"/>
  <c r="U1149" i="2"/>
  <c r="U1153" i="2"/>
  <c r="U1157" i="2"/>
  <c r="U1161" i="2"/>
  <c r="U1165" i="2"/>
  <c r="U1169" i="2"/>
  <c r="U1173" i="2"/>
  <c r="U1177" i="2"/>
  <c r="U1181" i="2"/>
  <c r="U1185" i="2"/>
  <c r="U1189" i="2"/>
  <c r="U1193" i="2"/>
  <c r="U1197" i="2"/>
  <c r="U1201" i="2"/>
  <c r="U1205" i="2"/>
  <c r="U1213" i="2"/>
  <c r="U1217" i="2"/>
  <c r="U1221" i="2"/>
  <c r="U1225" i="2"/>
  <c r="U1229" i="2"/>
  <c r="U1233" i="2"/>
  <c r="U1237" i="2"/>
  <c r="U1241" i="2"/>
  <c r="U1245" i="2"/>
  <c r="U1249" i="2"/>
  <c r="U1253" i="2"/>
  <c r="U1257" i="2"/>
  <c r="U1261" i="2"/>
  <c r="U1265" i="2"/>
  <c r="U1269" i="2"/>
  <c r="U1277" i="2"/>
  <c r="U1281" i="2"/>
  <c r="U1285" i="2"/>
  <c r="U1289" i="2"/>
  <c r="U1293" i="2"/>
  <c r="U1297" i="2"/>
  <c r="U1301" i="2"/>
  <c r="U1305" i="2"/>
  <c r="U1309" i="2"/>
  <c r="U1313" i="2"/>
  <c r="U1317" i="2"/>
  <c r="U1321" i="2"/>
  <c r="U1325" i="2"/>
  <c r="U1329" i="2"/>
  <c r="U1333" i="2"/>
  <c r="U1341" i="2"/>
  <c r="U1345" i="2"/>
  <c r="U1349" i="2"/>
  <c r="U1353" i="2"/>
  <c r="U1357" i="2"/>
  <c r="U1361" i="2"/>
  <c r="U1365" i="2"/>
  <c r="U1369" i="2"/>
  <c r="U1373" i="2"/>
  <c r="U1377" i="2"/>
  <c r="U1381" i="2"/>
  <c r="U1385" i="2"/>
  <c r="U1389" i="2"/>
  <c r="U1393" i="2"/>
  <c r="U1397" i="2"/>
  <c r="U1401" i="2"/>
  <c r="U1405" i="2"/>
  <c r="U1409" i="2"/>
  <c r="U1413" i="2"/>
  <c r="U1417" i="2"/>
  <c r="U1421" i="2"/>
  <c r="U1425" i="2"/>
  <c r="U1429" i="2"/>
  <c r="U1433" i="2"/>
  <c r="U1437" i="2"/>
  <c r="U1441" i="2"/>
  <c r="U1445" i="2"/>
  <c r="U1449" i="2"/>
  <c r="U1453" i="2"/>
  <c r="U1457" i="2"/>
  <c r="U1461" i="2"/>
  <c r="U1465" i="2"/>
  <c r="U1469" i="2"/>
  <c r="U1473" i="2"/>
  <c r="U1477" i="2"/>
  <c r="U1481" i="2"/>
  <c r="U1485" i="2"/>
  <c r="U1489" i="2"/>
  <c r="U1493" i="2"/>
  <c r="U1497" i="2"/>
  <c r="U1501" i="2"/>
  <c r="U1505" i="2"/>
  <c r="U1509" i="2"/>
  <c r="U1513" i="2"/>
  <c r="U1517" i="2"/>
  <c r="U1521" i="2"/>
  <c r="U1525" i="2"/>
  <c r="U1529" i="2"/>
  <c r="U1533" i="2"/>
  <c r="U1537" i="2"/>
  <c r="U1541" i="2"/>
  <c r="U1545" i="2"/>
  <c r="U1549" i="2"/>
  <c r="U1553" i="2"/>
  <c r="U1557" i="2"/>
  <c r="U1561" i="2"/>
  <c r="U1565" i="2"/>
  <c r="U1569" i="2"/>
  <c r="U1573" i="2"/>
  <c r="U1577" i="2"/>
  <c r="U1581" i="2"/>
  <c r="U1585" i="2"/>
  <c r="U1589" i="2"/>
  <c r="U1593" i="2"/>
  <c r="U1597" i="2"/>
  <c r="U1601" i="2"/>
  <c r="U1605" i="2"/>
  <c r="U1609" i="2"/>
  <c r="U1613" i="2"/>
  <c r="U1617" i="2"/>
  <c r="U1621" i="2"/>
  <c r="U1625" i="2"/>
  <c r="U1629" i="2"/>
  <c r="U1633" i="2"/>
  <c r="U1637" i="2"/>
  <c r="U1641" i="2"/>
  <c r="U1645" i="2"/>
  <c r="U1649" i="2"/>
  <c r="U1653" i="2"/>
  <c r="U1657" i="2"/>
  <c r="U1661" i="2"/>
  <c r="U1665" i="2"/>
  <c r="U1669" i="2"/>
  <c r="U1673" i="2"/>
  <c r="U1677" i="2"/>
  <c r="U1681" i="2"/>
  <c r="U1685" i="2"/>
  <c r="U1689" i="2"/>
  <c r="U1693" i="2"/>
  <c r="U1697" i="2"/>
  <c r="U1701" i="2"/>
  <c r="U1705" i="2"/>
  <c r="U1709" i="2"/>
  <c r="U1713" i="2"/>
  <c r="U1717" i="2"/>
  <c r="U1721" i="2"/>
  <c r="U1725" i="2"/>
  <c r="U1729" i="2"/>
  <c r="U1733" i="2"/>
  <c r="U1737" i="2"/>
  <c r="U1741" i="2"/>
  <c r="U1745" i="2"/>
  <c r="U1749" i="2"/>
  <c r="U1753" i="2"/>
  <c r="U1757" i="2"/>
  <c r="U1761" i="2"/>
  <c r="U1765" i="2"/>
  <c r="U1773" i="2"/>
  <c r="U1777" i="2"/>
  <c r="U1781" i="2"/>
  <c r="U1785" i="2"/>
  <c r="U1789" i="2"/>
  <c r="U1793" i="2"/>
  <c r="U1797" i="2"/>
  <c r="U1801" i="2"/>
  <c r="U1805" i="2"/>
  <c r="U1809" i="2"/>
  <c r="U1813" i="2"/>
  <c r="U1817" i="2"/>
  <c r="U1821" i="2"/>
  <c r="U1825" i="2"/>
  <c r="U1829" i="2"/>
  <c r="U1833" i="2"/>
  <c r="U1837" i="2"/>
  <c r="U1841" i="2"/>
  <c r="U2081" i="2"/>
  <c r="U1845" i="2"/>
  <c r="U1849" i="2"/>
  <c r="U1853" i="2"/>
  <c r="U1857" i="2"/>
  <c r="U1861" i="2"/>
  <c r="U1865" i="2"/>
  <c r="U1869" i="2"/>
  <c r="U1873" i="2"/>
  <c r="U1877" i="2"/>
  <c r="U1881" i="2"/>
  <c r="U1885" i="2"/>
  <c r="U1889" i="2"/>
  <c r="U1893" i="2"/>
  <c r="U1897" i="2"/>
  <c r="U1901" i="2"/>
  <c r="U1905" i="2"/>
  <c r="U1909" i="2"/>
  <c r="U1913" i="2"/>
  <c r="U1917" i="2"/>
  <c r="U1921" i="2"/>
  <c r="U1925" i="2"/>
  <c r="U1929" i="2"/>
  <c r="U1933" i="2"/>
  <c r="U1937" i="2"/>
  <c r="U1941" i="2"/>
  <c r="U1945" i="2"/>
  <c r="U1949" i="2"/>
  <c r="U1953" i="2"/>
  <c r="U1957" i="2"/>
  <c r="U1961" i="2"/>
  <c r="U1965" i="2"/>
  <c r="U1969" i="2"/>
  <c r="U1973" i="2"/>
  <c r="U1977" i="2"/>
  <c r="U1981" i="2"/>
  <c r="U1985" i="2"/>
  <c r="U1989" i="2"/>
  <c r="U1993" i="2"/>
  <c r="U1997" i="2"/>
  <c r="U2001" i="2"/>
  <c r="U2005" i="2"/>
  <c r="U2009" i="2"/>
  <c r="U2013" i="2"/>
  <c r="U2017" i="2"/>
  <c r="U2021" i="2"/>
  <c r="U2025" i="2"/>
  <c r="U2029" i="2"/>
  <c r="U2033" i="2"/>
  <c r="U2037" i="2"/>
  <c r="U2041" i="2"/>
  <c r="U2045" i="2"/>
  <c r="U2049" i="2"/>
  <c r="U2053" i="2"/>
  <c r="U2057" i="2"/>
  <c r="U2061" i="2"/>
  <c r="U2065" i="2"/>
  <c r="U2069" i="2"/>
  <c r="U2073" i="2"/>
  <c r="U2077" i="2"/>
  <c r="U2085" i="2"/>
  <c r="U2089" i="2"/>
  <c r="U2093" i="2"/>
  <c r="U2097" i="2"/>
  <c r="U2101" i="2"/>
  <c r="U2105" i="2"/>
  <c r="U2109" i="2"/>
  <c r="U2113" i="2"/>
  <c r="U2117" i="2"/>
  <c r="U2121" i="2"/>
  <c r="U2125" i="2"/>
  <c r="U2129" i="2"/>
  <c r="U2133" i="2"/>
  <c r="U2137" i="2"/>
  <c r="U2141" i="2"/>
  <c r="U2145" i="2"/>
  <c r="U2149" i="2"/>
  <c r="U2153" i="2"/>
  <c r="U2157" i="2"/>
  <c r="U2161" i="2"/>
  <c r="U2165" i="2"/>
  <c r="U2169" i="2"/>
  <c r="U2173" i="2"/>
  <c r="U2177" i="2"/>
  <c r="U2181" i="2"/>
  <c r="U2185" i="2"/>
  <c r="U2189" i="2"/>
  <c r="U2193" i="2"/>
  <c r="U2197" i="2"/>
  <c r="U2201" i="2"/>
  <c r="U2205" i="2"/>
  <c r="U2209" i="2"/>
  <c r="U2213" i="2"/>
  <c r="U2217" i="2"/>
  <c r="U2221" i="2"/>
  <c r="U2225" i="2"/>
  <c r="U2229" i="2"/>
  <c r="U2233" i="2"/>
  <c r="U2237" i="2"/>
  <c r="U2241" i="2"/>
  <c r="U2245" i="2"/>
  <c r="U2249" i="2"/>
  <c r="U2253" i="2"/>
  <c r="U2257" i="2"/>
  <c r="U2261" i="2"/>
  <c r="U2265" i="2"/>
  <c r="U2269" i="2"/>
  <c r="U2273" i="2"/>
  <c r="U2277" i="2"/>
  <c r="U2281" i="2"/>
  <c r="U2285" i="2"/>
  <c r="U2289" i="2"/>
  <c r="U2293" i="2"/>
  <c r="U2297" i="2"/>
  <c r="U2301" i="2"/>
  <c r="U2305" i="2"/>
  <c r="U2309" i="2"/>
  <c r="U2313" i="2"/>
  <c r="U2317" i="2"/>
  <c r="U2321" i="2"/>
  <c r="U2325" i="2"/>
  <c r="U2329" i="2"/>
  <c r="U2333" i="2"/>
  <c r="U2341" i="2"/>
  <c r="U2345" i="2"/>
  <c r="U2349" i="2"/>
  <c r="U2353" i="2"/>
  <c r="U2357" i="2"/>
  <c r="U2361" i="2"/>
  <c r="U2365" i="2"/>
  <c r="U2369" i="2"/>
  <c r="U2373" i="2"/>
  <c r="U2377" i="2"/>
  <c r="U2381" i="2"/>
  <c r="U2385" i="2"/>
  <c r="U2389" i="2"/>
  <c r="U2393" i="2"/>
  <c r="U2397" i="2"/>
  <c r="U2401" i="2"/>
  <c r="U2405" i="2"/>
  <c r="U2409" i="2"/>
  <c r="U2413" i="2"/>
  <c r="U2417" i="2"/>
  <c r="U2421" i="2"/>
  <c r="U2425" i="2"/>
  <c r="U2429" i="2"/>
  <c r="U2433" i="2"/>
  <c r="U2437" i="2"/>
  <c r="U2441" i="2"/>
  <c r="U2445" i="2"/>
  <c r="U2449" i="2"/>
  <c r="U2453" i="2"/>
  <c r="U2457" i="2"/>
  <c r="U2461" i="2"/>
  <c r="U2465" i="2"/>
  <c r="U2469" i="2"/>
  <c r="U2473" i="2"/>
  <c r="U2477" i="2"/>
  <c r="U2481" i="2"/>
  <c r="U2485" i="2"/>
  <c r="U2489" i="2"/>
  <c r="U2493" i="2"/>
  <c r="U2497" i="2"/>
  <c r="U2501" i="2"/>
  <c r="U2505" i="2"/>
  <c r="U2509" i="2"/>
  <c r="U2513" i="2"/>
  <c r="U2517" i="2"/>
  <c r="U2521" i="2"/>
  <c r="U2525" i="2"/>
  <c r="U2529" i="2"/>
  <c r="U2533" i="2"/>
  <c r="U2537" i="2"/>
  <c r="U2541" i="2"/>
  <c r="U2545" i="2"/>
  <c r="U2549" i="2"/>
  <c r="U2553" i="2"/>
  <c r="U2557" i="2"/>
  <c r="U2561" i="2"/>
  <c r="U2565" i="2"/>
  <c r="U2569" i="2"/>
  <c r="U2573" i="2"/>
  <c r="U2577" i="2"/>
  <c r="U2581" i="2"/>
  <c r="U2585" i="2"/>
  <c r="U2589" i="2"/>
  <c r="U2593" i="2"/>
  <c r="U2597" i="2"/>
  <c r="U2601" i="2"/>
  <c r="U2605" i="2"/>
  <c r="U2609" i="2"/>
  <c r="U2613" i="2"/>
  <c r="U2617" i="2"/>
  <c r="U2621" i="2"/>
  <c r="U2625" i="2"/>
  <c r="U2629" i="2"/>
  <c r="U2633" i="2"/>
  <c r="U2637" i="2"/>
  <c r="U2641" i="2"/>
  <c r="U2645" i="2"/>
  <c r="U2649" i="2"/>
  <c r="U2653" i="2"/>
  <c r="U2657" i="2"/>
  <c r="U2661" i="2"/>
  <c r="U2665" i="2"/>
  <c r="U2669" i="2"/>
  <c r="U2673" i="2"/>
  <c r="U2677" i="2"/>
  <c r="U2681" i="2"/>
  <c r="U2685" i="2"/>
  <c r="U2689" i="2"/>
  <c r="U2693" i="2"/>
  <c r="U2697" i="2"/>
  <c r="U2701" i="2"/>
  <c r="U2705" i="2"/>
  <c r="U2709" i="2"/>
  <c r="U2713" i="2"/>
  <c r="U2717" i="2"/>
  <c r="U2721" i="2"/>
  <c r="U2725" i="2"/>
  <c r="U2729" i="2"/>
  <c r="U2733" i="2"/>
  <c r="U2737" i="2"/>
  <c r="U2741" i="2"/>
  <c r="U2745" i="2"/>
  <c r="U2749" i="2"/>
  <c r="U2753" i="2"/>
  <c r="U2757" i="2"/>
  <c r="U2761" i="2"/>
  <c r="U2765" i="2"/>
  <c r="U2769" i="2"/>
  <c r="U2773" i="2"/>
  <c r="U2777" i="2"/>
  <c r="U2781" i="2"/>
  <c r="U2785" i="2"/>
  <c r="U2789" i="2"/>
  <c r="U2793" i="2"/>
  <c r="U2797" i="2"/>
  <c r="U2801" i="2"/>
  <c r="U2805" i="2"/>
  <c r="U2809" i="2"/>
  <c r="U2813" i="2"/>
  <c r="U2817" i="2"/>
  <c r="U2821" i="2"/>
  <c r="U2825" i="2"/>
  <c r="U2829" i="2"/>
  <c r="U2833" i="2"/>
  <c r="U2837" i="2"/>
  <c r="U2841" i="2"/>
  <c r="U2845" i="2"/>
  <c r="U2849" i="2"/>
  <c r="U2853" i="2"/>
  <c r="U2857" i="2"/>
  <c r="U2861" i="2"/>
  <c r="U2865" i="2"/>
  <c r="U2869" i="2"/>
  <c r="U2873" i="2"/>
  <c r="U2877" i="2"/>
  <c r="U2881" i="2"/>
  <c r="U2885" i="2"/>
  <c r="U2889" i="2"/>
  <c r="U2893" i="2"/>
  <c r="U2897" i="2"/>
  <c r="U2901" i="2"/>
  <c r="U2905" i="2"/>
  <c r="U2909" i="2"/>
  <c r="U2913" i="2"/>
  <c r="U2917" i="2"/>
  <c r="U2921" i="2"/>
  <c r="U2925" i="2"/>
  <c r="U2929" i="2"/>
  <c r="U2933" i="2"/>
  <c r="U2937" i="2"/>
  <c r="U2941" i="2"/>
  <c r="U2945" i="2"/>
  <c r="U2949" i="2"/>
  <c r="U2953" i="2"/>
  <c r="U2957" i="2"/>
  <c r="U2961" i="2"/>
  <c r="U2965" i="2"/>
  <c r="U1806" i="2"/>
  <c r="U1810" i="2"/>
  <c r="U1814" i="2"/>
  <c r="U1818" i="2"/>
  <c r="U1822" i="2"/>
  <c r="U1826" i="2"/>
  <c r="U1830" i="2"/>
  <c r="U1834" i="2"/>
  <c r="U1838" i="2"/>
  <c r="U1842" i="2"/>
  <c r="U1846" i="2"/>
  <c r="U1850" i="2"/>
  <c r="U1854" i="2"/>
  <c r="U1858" i="2"/>
  <c r="U1862" i="2"/>
  <c r="U1866" i="2"/>
  <c r="U1870" i="2"/>
  <c r="U1874" i="2"/>
  <c r="U1878" i="2"/>
  <c r="U1882" i="2"/>
  <c r="U1886" i="2"/>
  <c r="U1890" i="2"/>
  <c r="U1894" i="2"/>
  <c r="U1898" i="2"/>
  <c r="U1902" i="2"/>
  <c r="U1906" i="2"/>
  <c r="U1910" i="2"/>
  <c r="U1914" i="2"/>
  <c r="U1918" i="2"/>
  <c r="U1922" i="2"/>
  <c r="U1926" i="2"/>
  <c r="U1930" i="2"/>
  <c r="U1934" i="2"/>
  <c r="U1938" i="2"/>
  <c r="U1942" i="2"/>
  <c r="U1946" i="2"/>
  <c r="U1950" i="2"/>
  <c r="U1954" i="2"/>
  <c r="U1958" i="2"/>
  <c r="U1962" i="2"/>
  <c r="U1966" i="2"/>
  <c r="U1970" i="2"/>
  <c r="U1974" i="2"/>
  <c r="U1978" i="2"/>
  <c r="U1982" i="2"/>
  <c r="U1986" i="2"/>
  <c r="U1990" i="2"/>
  <c r="U1994" i="2"/>
  <c r="U1998" i="2"/>
  <c r="U2002" i="2"/>
  <c r="U2006" i="2"/>
  <c r="U2010" i="2"/>
  <c r="U2014" i="2"/>
  <c r="U2018" i="2"/>
  <c r="U2022" i="2"/>
  <c r="U2026" i="2"/>
  <c r="U2030" i="2"/>
  <c r="U2034" i="2"/>
  <c r="U2038" i="2"/>
  <c r="U2042" i="2"/>
  <c r="U2046" i="2"/>
  <c r="U2050" i="2"/>
  <c r="U2054" i="2"/>
  <c r="U2058" i="2"/>
  <c r="U2062" i="2"/>
  <c r="U2066" i="2"/>
  <c r="U2070" i="2"/>
  <c r="U2074" i="2"/>
  <c r="U2078" i="2"/>
  <c r="U2082" i="2"/>
  <c r="U2086" i="2"/>
  <c r="U2090" i="2"/>
  <c r="U2094" i="2"/>
  <c r="U2098" i="2"/>
  <c r="U2102" i="2"/>
  <c r="U2106" i="2"/>
  <c r="U2110" i="2"/>
  <c r="U2114" i="2"/>
  <c r="U2118" i="2"/>
  <c r="U2122" i="2"/>
  <c r="U2126" i="2"/>
  <c r="U2130" i="2"/>
  <c r="U2134" i="2"/>
  <c r="U2138" i="2"/>
  <c r="U2142" i="2"/>
  <c r="U2146" i="2"/>
  <c r="U2150" i="2"/>
  <c r="U2154" i="2"/>
  <c r="U2158" i="2"/>
  <c r="U2162" i="2"/>
  <c r="U2166" i="2"/>
  <c r="U2170" i="2"/>
  <c r="U2174" i="2"/>
  <c r="U2178" i="2"/>
  <c r="U2182" i="2"/>
  <c r="U2186" i="2"/>
  <c r="U2190" i="2"/>
  <c r="U2194" i="2"/>
  <c r="U2198" i="2"/>
  <c r="U2202" i="2"/>
  <c r="U2206" i="2"/>
  <c r="U2210" i="2"/>
  <c r="U2214" i="2"/>
  <c r="U2218" i="2"/>
  <c r="U2222" i="2"/>
  <c r="U2226" i="2"/>
  <c r="U2230" i="2"/>
  <c r="U2234" i="2"/>
  <c r="U2238" i="2"/>
  <c r="U2242" i="2"/>
  <c r="U2246" i="2"/>
  <c r="U2250" i="2"/>
  <c r="U2254" i="2"/>
  <c r="U2258" i="2"/>
  <c r="U2262" i="2"/>
  <c r="U2266" i="2"/>
  <c r="U2270" i="2"/>
  <c r="U2274" i="2"/>
  <c r="U2278" i="2"/>
  <c r="U2282" i="2"/>
  <c r="U2286" i="2"/>
  <c r="U2290" i="2"/>
  <c r="U2294" i="2"/>
  <c r="U2298" i="2"/>
  <c r="U2302" i="2"/>
  <c r="U2306" i="2"/>
  <c r="U2310" i="2"/>
  <c r="U2314" i="2"/>
  <c r="U2318" i="2"/>
  <c r="U2322" i="2"/>
  <c r="U2326" i="2"/>
  <c r="U2330" i="2"/>
  <c r="U2334" i="2"/>
  <c r="U2338" i="2"/>
  <c r="U2342" i="2"/>
  <c r="U2346" i="2"/>
  <c r="U2350" i="2"/>
  <c r="U2354" i="2"/>
  <c r="U2358" i="2"/>
  <c r="U2362" i="2"/>
  <c r="U2366" i="2"/>
  <c r="U2370" i="2"/>
  <c r="U2374" i="2"/>
  <c r="U2378" i="2"/>
  <c r="U2382" i="2"/>
  <c r="U2386" i="2"/>
  <c r="U2390" i="2"/>
  <c r="U2394" i="2"/>
  <c r="U2398" i="2"/>
  <c r="U2402" i="2"/>
  <c r="U2406" i="2"/>
  <c r="U2410" i="2"/>
  <c r="U2414" i="2"/>
  <c r="U2418" i="2"/>
  <c r="U2422" i="2"/>
  <c r="U2426" i="2"/>
  <c r="U2430" i="2"/>
  <c r="U2434" i="2"/>
  <c r="U2438" i="2"/>
  <c r="U2442" i="2"/>
  <c r="U2446" i="2"/>
  <c r="U2450" i="2"/>
  <c r="U2454" i="2"/>
  <c r="U2458" i="2"/>
  <c r="U2462" i="2"/>
  <c r="U2466" i="2"/>
  <c r="U2470" i="2"/>
  <c r="U2474" i="2"/>
  <c r="U2478" i="2"/>
  <c r="U2482" i="2"/>
  <c r="U2486" i="2"/>
  <c r="U2490" i="2"/>
  <c r="U2494" i="2"/>
  <c r="U2498" i="2"/>
  <c r="U2502" i="2"/>
  <c r="U2506" i="2"/>
  <c r="U2510" i="2"/>
  <c r="U2514" i="2"/>
  <c r="U2518" i="2"/>
  <c r="U2522" i="2"/>
  <c r="U2526" i="2"/>
  <c r="U2530" i="2"/>
  <c r="U2534" i="2"/>
  <c r="U2538" i="2"/>
  <c r="U2542" i="2"/>
  <c r="U2546" i="2"/>
  <c r="U2550" i="2"/>
  <c r="U2554" i="2"/>
  <c r="U2558" i="2"/>
  <c r="U2562" i="2"/>
  <c r="U2566" i="2"/>
  <c r="U2570" i="2"/>
  <c r="U2574" i="2"/>
  <c r="U2578" i="2"/>
  <c r="U2582" i="2"/>
  <c r="U2586" i="2"/>
  <c r="U2590" i="2"/>
  <c r="U2594" i="2"/>
  <c r="U2598" i="2"/>
  <c r="U2602" i="2"/>
  <c r="U2606" i="2"/>
  <c r="U2610" i="2"/>
  <c r="U2614" i="2"/>
  <c r="U2618" i="2"/>
  <c r="U2622" i="2"/>
  <c r="U2626" i="2"/>
  <c r="U2630" i="2"/>
  <c r="U2634" i="2"/>
  <c r="U2638" i="2"/>
  <c r="U2642" i="2"/>
  <c r="U2646" i="2"/>
  <c r="U2650" i="2"/>
  <c r="U2654" i="2"/>
  <c r="U2658" i="2"/>
  <c r="U2662" i="2"/>
  <c r="U2666" i="2"/>
  <c r="U2670" i="2"/>
  <c r="U2674" i="2"/>
  <c r="U2678" i="2"/>
  <c r="U2682" i="2"/>
  <c r="U2686" i="2"/>
  <c r="U2690" i="2"/>
  <c r="U2694" i="2"/>
  <c r="U2698" i="2"/>
  <c r="U2702" i="2"/>
  <c r="U2706" i="2"/>
  <c r="U2710" i="2"/>
  <c r="U2714" i="2"/>
  <c r="U2718" i="2"/>
  <c r="U2722" i="2"/>
  <c r="U2726" i="2"/>
  <c r="U2730" i="2"/>
  <c r="U2734" i="2"/>
  <c r="U2738" i="2"/>
  <c r="U2742" i="2"/>
  <c r="U2746" i="2"/>
  <c r="U2750" i="2"/>
  <c r="U2754" i="2"/>
  <c r="U2758" i="2"/>
  <c r="U2762" i="2"/>
  <c r="U2766" i="2"/>
  <c r="U2774" i="2"/>
  <c r="U2778" i="2"/>
  <c r="U2782" i="2"/>
  <c r="U2786" i="2"/>
  <c r="U2790" i="2"/>
  <c r="U2794" i="2"/>
  <c r="U2798" i="2"/>
  <c r="U2802" i="2"/>
  <c r="U2806" i="2"/>
  <c r="U2810" i="2"/>
  <c r="U2814" i="2"/>
  <c r="U2818" i="2"/>
  <c r="U2822" i="2"/>
  <c r="U2826" i="2"/>
  <c r="U2830" i="2"/>
  <c r="U2834" i="2"/>
  <c r="U2838" i="2"/>
  <c r="U2842" i="2"/>
  <c r="U2846" i="2"/>
  <c r="U2850" i="2"/>
  <c r="U2854" i="2"/>
  <c r="U2858" i="2"/>
  <c r="U2862" i="2"/>
  <c r="U2866" i="2"/>
  <c r="U2870" i="2"/>
  <c r="U2874" i="2"/>
  <c r="U2878" i="2"/>
  <c r="U2882" i="2"/>
  <c r="U2886" i="2"/>
  <c r="U2890" i="2"/>
  <c r="U2894" i="2"/>
  <c r="U2898" i="2"/>
  <c r="U2902" i="2"/>
  <c r="U2906" i="2"/>
  <c r="U2910" i="2"/>
  <c r="U2914" i="2"/>
  <c r="U2918" i="2"/>
  <c r="U2922" i="2"/>
  <c r="U2926" i="2"/>
  <c r="U2930" i="2"/>
  <c r="U2934" i="2"/>
  <c r="U2938" i="2"/>
  <c r="U2942" i="2"/>
  <c r="U2946" i="2"/>
  <c r="U2950" i="2"/>
  <c r="U2954" i="2"/>
  <c r="U2958" i="2"/>
  <c r="U2962" i="2"/>
  <c r="U2966" i="2"/>
  <c r="U2968" i="2"/>
  <c r="U2972" i="2"/>
  <c r="U2976" i="2"/>
  <c r="U2980" i="2"/>
  <c r="U2984" i="2"/>
  <c r="U2988" i="2"/>
  <c r="U2992" i="2"/>
  <c r="U2996" i="2"/>
  <c r="U3000" i="2"/>
  <c r="U3004" i="2"/>
  <c r="U3008" i="2"/>
  <c r="U3012" i="2"/>
  <c r="U3016" i="2"/>
  <c r="U3020" i="2"/>
  <c r="U3024" i="2"/>
  <c r="U3028" i="2"/>
  <c r="U3032" i="2"/>
  <c r="U3036" i="2"/>
  <c r="U3040" i="2"/>
  <c r="U3044" i="2"/>
  <c r="U3048" i="2"/>
  <c r="U3056" i="2"/>
  <c r="U3060" i="2"/>
  <c r="U3064" i="2"/>
  <c r="U3068" i="2"/>
  <c r="U3072" i="2"/>
  <c r="U3076" i="2"/>
  <c r="U3080" i="2"/>
  <c r="U3084" i="2"/>
  <c r="U3088" i="2"/>
  <c r="U3092" i="2"/>
  <c r="U3096" i="2"/>
  <c r="U3100" i="2"/>
  <c r="U3104" i="2"/>
  <c r="U3108" i="2"/>
  <c r="U3112" i="2"/>
  <c r="U3116" i="2"/>
  <c r="U3120" i="2"/>
  <c r="U3124" i="2"/>
  <c r="U3128" i="2"/>
  <c r="U3132" i="2"/>
  <c r="U3136" i="2"/>
  <c r="U3140" i="2"/>
  <c r="U3144" i="2"/>
  <c r="U3148" i="2"/>
  <c r="U3152" i="2"/>
  <c r="U3156" i="2"/>
  <c r="U3160" i="2"/>
  <c r="U3164" i="2"/>
  <c r="U3168" i="2"/>
  <c r="U3172" i="2"/>
  <c r="U3176" i="2"/>
  <c r="U3180" i="2"/>
  <c r="U3184" i="2"/>
  <c r="U3188" i="2"/>
  <c r="U3192" i="2"/>
  <c r="U3196" i="2"/>
  <c r="U3200" i="2"/>
  <c r="U3204" i="2"/>
  <c r="U3208" i="2"/>
  <c r="U3212" i="2"/>
  <c r="U3216" i="2"/>
  <c r="U3220" i="2"/>
  <c r="U3224" i="2"/>
  <c r="U3228" i="2"/>
  <c r="U3232" i="2"/>
  <c r="U3236" i="2"/>
  <c r="U3240" i="2"/>
  <c r="U3244" i="2"/>
  <c r="U3248" i="2"/>
  <c r="U3252" i="2"/>
  <c r="U3256" i="2"/>
  <c r="U3260" i="2"/>
  <c r="U3264" i="2"/>
  <c r="U3268" i="2"/>
  <c r="U3272" i="2"/>
  <c r="U3276" i="2"/>
  <c r="U3280" i="2"/>
  <c r="U3284" i="2"/>
  <c r="U3288" i="2"/>
  <c r="U3292" i="2"/>
  <c r="U3296" i="2"/>
  <c r="U3300" i="2"/>
  <c r="U3304" i="2"/>
  <c r="U3308" i="2"/>
  <c r="U3312" i="2"/>
  <c r="U3316" i="2"/>
  <c r="U3320" i="2"/>
  <c r="U3324" i="2"/>
  <c r="U3328" i="2"/>
  <c r="U3332" i="2"/>
  <c r="U3336" i="2"/>
  <c r="U3340" i="2"/>
  <c r="U3344" i="2"/>
  <c r="U3348" i="2"/>
  <c r="U3352" i="2"/>
  <c r="U3356" i="2"/>
  <c r="U3360" i="2"/>
  <c r="U3364" i="2"/>
  <c r="U3368" i="2"/>
  <c r="U3372" i="2"/>
  <c r="U3376" i="2"/>
  <c r="U3380" i="2"/>
  <c r="U3384" i="2"/>
  <c r="U3388" i="2"/>
  <c r="U3392" i="2"/>
  <c r="U3396" i="2"/>
  <c r="U3400" i="2"/>
  <c r="U3404" i="2"/>
  <c r="U3408" i="2"/>
  <c r="U3412" i="2"/>
  <c r="U3416" i="2"/>
  <c r="U3420" i="2"/>
  <c r="U3424" i="2"/>
  <c r="U3428" i="2"/>
  <c r="U3432" i="2"/>
  <c r="U3436" i="2"/>
  <c r="U3440" i="2"/>
  <c r="U3444" i="2"/>
  <c r="U3448" i="2"/>
  <c r="U3452" i="2"/>
  <c r="U3456" i="2"/>
  <c r="U3460" i="2"/>
  <c r="U3464" i="2"/>
  <c r="U3468" i="2"/>
  <c r="U3472" i="2"/>
  <c r="U3476" i="2"/>
  <c r="U3480" i="2"/>
  <c r="U3484" i="2"/>
  <c r="U3488" i="2"/>
  <c r="U3492" i="2"/>
  <c r="U3496" i="2"/>
  <c r="U3500" i="2"/>
  <c r="U3504" i="2"/>
  <c r="U3508" i="2"/>
  <c r="U2970" i="2"/>
  <c r="U2974" i="2"/>
  <c r="U2978" i="2"/>
  <c r="U2982" i="2"/>
  <c r="U2986" i="2"/>
  <c r="U2990" i="2"/>
  <c r="U2994" i="2"/>
  <c r="U2998" i="2"/>
  <c r="U3002" i="2"/>
  <c r="U3006" i="2"/>
  <c r="U3010" i="2"/>
  <c r="U3014" i="2"/>
  <c r="U3018" i="2"/>
  <c r="U3022" i="2"/>
  <c r="U3026" i="2"/>
  <c r="U3030" i="2"/>
  <c r="U3034" i="2"/>
  <c r="U3038" i="2"/>
  <c r="U3042" i="2"/>
  <c r="U3046" i="2"/>
  <c r="U3050" i="2"/>
  <c r="U3054" i="2"/>
  <c r="U3058" i="2"/>
  <c r="U3062" i="2"/>
  <c r="U3066" i="2"/>
  <c r="U3070" i="2"/>
  <c r="U3074" i="2"/>
  <c r="U3078" i="2"/>
  <c r="U3082" i="2"/>
  <c r="U3086" i="2"/>
  <c r="U3090" i="2"/>
  <c r="U3094" i="2"/>
  <c r="U3098" i="2"/>
  <c r="U3102" i="2"/>
  <c r="U3106" i="2"/>
  <c r="U3110" i="2"/>
  <c r="U3114" i="2"/>
  <c r="U3118" i="2"/>
  <c r="U3122" i="2"/>
  <c r="U3126" i="2"/>
  <c r="U3130" i="2"/>
  <c r="U3134" i="2"/>
  <c r="U3138" i="2"/>
  <c r="U3142" i="2"/>
  <c r="U3146" i="2"/>
  <c r="U3150" i="2"/>
  <c r="U3154" i="2"/>
  <c r="U3158" i="2"/>
  <c r="U3162" i="2"/>
  <c r="U3166" i="2"/>
  <c r="U3170" i="2"/>
  <c r="U3174" i="2"/>
  <c r="U3178" i="2"/>
  <c r="U3182" i="2"/>
  <c r="U3186" i="2"/>
  <c r="U3190" i="2"/>
  <c r="U3194" i="2"/>
  <c r="U3198" i="2"/>
  <c r="U3202" i="2"/>
  <c r="U3206" i="2"/>
  <c r="U3210" i="2"/>
  <c r="U3214" i="2"/>
  <c r="U3218" i="2"/>
  <c r="U3222" i="2"/>
  <c r="U3226" i="2"/>
  <c r="U3230" i="2"/>
  <c r="U3234" i="2"/>
  <c r="U3238" i="2"/>
  <c r="U3242" i="2"/>
  <c r="U3246" i="2"/>
  <c r="U3250" i="2"/>
  <c r="U3254" i="2"/>
  <c r="U3258" i="2"/>
  <c r="U3262" i="2"/>
  <c r="U3266" i="2"/>
  <c r="U3270" i="2"/>
  <c r="U3274" i="2"/>
  <c r="U3278" i="2"/>
  <c r="U3282" i="2"/>
  <c r="U3286" i="2"/>
  <c r="U3290" i="2"/>
  <c r="U3294" i="2"/>
  <c r="U3298" i="2"/>
  <c r="U3302" i="2"/>
  <c r="U3306" i="2"/>
  <c r="U3310" i="2"/>
  <c r="U3314" i="2"/>
  <c r="U3318" i="2"/>
  <c r="U3322" i="2"/>
  <c r="U3326" i="2"/>
  <c r="U3330" i="2"/>
  <c r="U3334" i="2"/>
  <c r="U3338" i="2"/>
  <c r="U3342" i="2"/>
  <c r="U3346" i="2"/>
  <c r="U3350" i="2"/>
  <c r="U3354" i="2"/>
  <c r="U3358" i="2"/>
  <c r="U3362" i="2"/>
  <c r="U3366" i="2"/>
  <c r="U3370" i="2"/>
  <c r="U3374" i="2"/>
  <c r="U3378" i="2"/>
  <c r="U3382" i="2"/>
  <c r="U3386" i="2"/>
  <c r="U3390" i="2"/>
  <c r="U3394" i="2"/>
  <c r="U3398" i="2"/>
  <c r="U3402" i="2"/>
  <c r="U3406" i="2"/>
  <c r="U3410" i="2"/>
  <c r="U3414" i="2"/>
  <c r="U3418" i="2"/>
  <c r="U3422" i="2"/>
  <c r="U3426" i="2"/>
  <c r="U3430" i="2"/>
  <c r="U3434" i="2"/>
  <c r="U3438" i="2"/>
  <c r="U3442" i="2"/>
  <c r="U3446" i="2"/>
  <c r="U3450" i="2"/>
  <c r="U3454" i="2"/>
  <c r="U3458" i="2"/>
  <c r="U3462" i="2"/>
  <c r="U3466" i="2"/>
  <c r="U3470" i="2"/>
  <c r="U3474" i="2"/>
  <c r="U3478" i="2"/>
  <c r="U3482" i="2"/>
  <c r="U3486" i="2"/>
  <c r="U3490" i="2"/>
  <c r="U3494" i="2"/>
  <c r="U3498" i="2"/>
  <c r="U3502" i="2"/>
  <c r="U3506" i="2"/>
  <c r="U3510" i="2"/>
  <c r="AZ33" i="3"/>
  <c r="BA32" i="3"/>
  <c r="J41" i="3"/>
  <c r="M37" i="3"/>
  <c r="B8" i="2"/>
  <c r="I5" i="2"/>
  <c r="P28" i="3" l="1"/>
  <c r="BF32" i="3"/>
  <c r="K21" i="2"/>
  <c r="K20" i="2"/>
  <c r="K18" i="2"/>
  <c r="P37" i="3"/>
  <c r="AZ34" i="3"/>
  <c r="BA33" i="3"/>
  <c r="M41" i="3"/>
  <c r="S28" i="3" l="1"/>
  <c r="BF33" i="3"/>
  <c r="J2" i="2"/>
  <c r="S37" i="3"/>
  <c r="AZ35" i="3"/>
  <c r="BA34" i="3"/>
  <c r="P41" i="3"/>
  <c r="V28" i="3" l="1"/>
  <c r="BF34" i="3"/>
  <c r="AZ36" i="3"/>
  <c r="BA35" i="3"/>
  <c r="V37" i="3"/>
  <c r="S41" i="3"/>
  <c r="Y28" i="3" l="1"/>
  <c r="BF35" i="3"/>
  <c r="AZ37" i="3"/>
  <c r="BA36" i="3"/>
  <c r="Y37" i="3"/>
  <c r="V41" i="3"/>
  <c r="AB28" i="3" l="1"/>
  <c r="BF36" i="3"/>
  <c r="Y41" i="3"/>
  <c r="AB37" i="3"/>
  <c r="AZ38" i="3"/>
  <c r="BA37" i="3"/>
  <c r="AE28" i="3" l="1"/>
  <c r="BF37" i="3"/>
  <c r="AE37" i="3"/>
  <c r="AB41" i="3"/>
  <c r="AZ39" i="3"/>
  <c r="BA38" i="3"/>
  <c r="AH28" i="3" l="1"/>
  <c r="BF38" i="3"/>
  <c r="AE41" i="3"/>
  <c r="AH37" i="3"/>
  <c r="BA39" i="3"/>
  <c r="AZ40" i="3"/>
  <c r="AK28" i="3" l="1"/>
  <c r="BF39" i="3"/>
  <c r="AK37" i="3"/>
  <c r="BA40" i="3"/>
  <c r="AZ41" i="3"/>
  <c r="AH41" i="3"/>
  <c r="Y30" i="2" l="1"/>
  <c r="AC30" i="2" s="1"/>
  <c r="Y26" i="2"/>
  <c r="AC26" i="2" s="1"/>
  <c r="Y22" i="2"/>
  <c r="AC22" i="2" s="1"/>
  <c r="Y18" i="2"/>
  <c r="AC18" i="2" s="1"/>
  <c r="Y14" i="2"/>
  <c r="AC14" i="2" s="1"/>
  <c r="Y23" i="2"/>
  <c r="AC23" i="2" s="1"/>
  <c r="Y15" i="2"/>
  <c r="AC15" i="2" s="1"/>
  <c r="Y29" i="2"/>
  <c r="AC29" i="2" s="1"/>
  <c r="Y25" i="2"/>
  <c r="AC25" i="2" s="1"/>
  <c r="Y21" i="2"/>
  <c r="AC21" i="2" s="1"/>
  <c r="Y17" i="2"/>
  <c r="AC17" i="2" s="1"/>
  <c r="Y13" i="2"/>
  <c r="AC13" i="2" s="1"/>
  <c r="Y28" i="2"/>
  <c r="AC28" i="2" s="1"/>
  <c r="Y20" i="2"/>
  <c r="AC20" i="2" s="1"/>
  <c r="Y12" i="2"/>
  <c r="AC12" i="2" s="1"/>
  <c r="Y19" i="2"/>
  <c r="AC19" i="2" s="1"/>
  <c r="Y24" i="2"/>
  <c r="AC24" i="2" s="1"/>
  <c r="Y16" i="2"/>
  <c r="AC16" i="2" s="1"/>
  <c r="Y27" i="2"/>
  <c r="AC27" i="2" s="1"/>
  <c r="Y11" i="2"/>
  <c r="AK64" i="3" s="1"/>
  <c r="AN28" i="3"/>
  <c r="BF40" i="3"/>
  <c r="AK41" i="3"/>
  <c r="AN37" i="3"/>
  <c r="BC40" i="3" l="1"/>
  <c r="AC11" i="2"/>
  <c r="BC29" i="3"/>
  <c r="G30" i="3" s="1"/>
  <c r="BB29" i="3"/>
  <c r="G29" i="3" s="1"/>
  <c r="G32" i="3" s="1"/>
  <c r="BB30" i="3"/>
  <c r="J29" i="3" s="1"/>
  <c r="G65" i="3"/>
  <c r="BC30" i="3"/>
  <c r="J30" i="3" s="1"/>
  <c r="G64" i="3"/>
  <c r="J65" i="3"/>
  <c r="BD31" i="3"/>
  <c r="M38" i="3" s="1"/>
  <c r="BD29" i="3"/>
  <c r="G38" i="3" s="1"/>
  <c r="BE29" i="3"/>
  <c r="G39" i="3" s="1"/>
  <c r="BE31" i="3"/>
  <c r="M39" i="3" s="1"/>
  <c r="J64" i="3"/>
  <c r="BD30" i="3"/>
  <c r="J38" i="3" s="1"/>
  <c r="BC31" i="3"/>
  <c r="M30" i="3" s="1"/>
  <c r="BB31" i="3"/>
  <c r="M29" i="3" s="1"/>
  <c r="BE30" i="3"/>
  <c r="J39" i="3" s="1"/>
  <c r="BC32" i="3"/>
  <c r="P30" i="3" s="1"/>
  <c r="BE33" i="3"/>
  <c r="S39" i="3" s="1"/>
  <c r="M64" i="3"/>
  <c r="BD32" i="3"/>
  <c r="P38" i="3" s="1"/>
  <c r="M65" i="3"/>
  <c r="BB32" i="3"/>
  <c r="P29" i="3" s="1"/>
  <c r="BE32" i="3"/>
  <c r="P39" i="3" s="1"/>
  <c r="BB33" i="3"/>
  <c r="S29" i="3" s="1"/>
  <c r="P64" i="3"/>
  <c r="BD33" i="3"/>
  <c r="S38" i="3" s="1"/>
  <c r="P65" i="3"/>
  <c r="BC33" i="3"/>
  <c r="S30" i="3" s="1"/>
  <c r="BB34" i="3"/>
  <c r="V29" i="3" s="1"/>
  <c r="BD34" i="3"/>
  <c r="V38" i="3" s="1"/>
  <c r="BE34" i="3"/>
  <c r="V39" i="3" s="1"/>
  <c r="BC34" i="3"/>
  <c r="V30" i="3" s="1"/>
  <c r="S65" i="3"/>
  <c r="S64" i="3"/>
  <c r="BB35" i="3"/>
  <c r="Y29" i="3" s="1"/>
  <c r="BC35" i="3"/>
  <c r="Y30" i="3" s="1"/>
  <c r="BD35" i="3"/>
  <c r="Y38" i="3" s="1"/>
  <c r="V64" i="3"/>
  <c r="V65" i="3"/>
  <c r="BE35" i="3"/>
  <c r="Y39" i="3" s="1"/>
  <c r="Y65" i="3"/>
  <c r="BB36" i="3"/>
  <c r="AB29" i="3" s="1"/>
  <c r="BC36" i="3"/>
  <c r="AB30" i="3" s="1"/>
  <c r="BD36" i="3"/>
  <c r="AB38" i="3" s="1"/>
  <c r="Y64" i="3"/>
  <c r="BE36" i="3"/>
  <c r="AB39" i="3" s="1"/>
  <c r="BE37" i="3"/>
  <c r="AE39" i="3" s="1"/>
  <c r="AB64" i="3"/>
  <c r="BD37" i="3"/>
  <c r="AE38" i="3" s="1"/>
  <c r="AB65" i="3"/>
  <c r="BC37" i="3"/>
  <c r="AE30" i="3" s="1"/>
  <c r="BB37" i="3"/>
  <c r="AE29" i="3" s="1"/>
  <c r="BD38" i="3"/>
  <c r="AH38" i="3" s="1"/>
  <c r="AE65" i="3"/>
  <c r="BC38" i="3"/>
  <c r="AH30" i="3" s="1"/>
  <c r="BE38" i="3"/>
  <c r="AH39" i="3" s="1"/>
  <c r="AE64" i="3"/>
  <c r="BB38" i="3"/>
  <c r="AH29" i="3" s="1"/>
  <c r="BC39" i="3"/>
  <c r="AK30" i="3" s="1"/>
  <c r="AH65" i="3"/>
  <c r="BB39" i="3"/>
  <c r="AK29" i="3" s="1"/>
  <c r="BD39" i="3"/>
  <c r="AK38" i="3" s="1"/>
  <c r="AH64" i="3"/>
  <c r="BE39" i="3"/>
  <c r="AK39" i="3" s="1"/>
  <c r="AK65" i="3"/>
  <c r="BE40" i="3"/>
  <c r="AN39" i="3" s="1"/>
  <c r="BD40" i="3"/>
  <c r="AN38" i="3" s="1"/>
  <c r="BB40" i="3"/>
  <c r="AN29" i="3" s="1"/>
  <c r="AN30" i="3"/>
  <c r="AN64" i="3"/>
  <c r="AN65" i="3"/>
  <c r="AN41" i="3"/>
  <c r="AQ41" i="3" s="1"/>
  <c r="Y32" i="3" l="1"/>
  <c r="AQ65" i="3"/>
  <c r="M32" i="3"/>
  <c r="J32" i="3"/>
  <c r="AQ39" i="3"/>
  <c r="P32" i="3"/>
  <c r="AN32" i="3"/>
  <c r="AQ64" i="3"/>
  <c r="AH32" i="3"/>
  <c r="AB32" i="3"/>
  <c r="AQ29" i="3"/>
  <c r="AK32" i="3"/>
  <c r="V32" i="3"/>
  <c r="AQ30" i="3"/>
  <c r="AE32" i="3"/>
  <c r="S32" i="3"/>
  <c r="BJ29" i="3"/>
  <c r="BK29" i="3"/>
  <c r="BH29" i="3"/>
  <c r="BI29" i="3"/>
  <c r="BG29" i="3"/>
  <c r="BK30" i="3"/>
  <c r="BJ30" i="3"/>
  <c r="BI30" i="3"/>
  <c r="BG30" i="3"/>
  <c r="BH30" i="3"/>
  <c r="BH31" i="3"/>
  <c r="BK31" i="3"/>
  <c r="BG31" i="3"/>
  <c r="BI31" i="3"/>
  <c r="BJ31" i="3"/>
  <c r="BJ32" i="3"/>
  <c r="BK32" i="3"/>
  <c r="BI32" i="3"/>
  <c r="BG32" i="3"/>
  <c r="BH32" i="3"/>
  <c r="BG33" i="3"/>
  <c r="BI33" i="3"/>
  <c r="BJ33" i="3"/>
  <c r="S46" i="3" s="1"/>
  <c r="BK33" i="3"/>
  <c r="BH33" i="3"/>
  <c r="S44" i="3" s="1"/>
  <c r="BK34" i="3"/>
  <c r="BG34" i="3"/>
  <c r="BJ34" i="3"/>
  <c r="BH34" i="3"/>
  <c r="BI34" i="3"/>
  <c r="BG35" i="3"/>
  <c r="BH35" i="3"/>
  <c r="BJ35" i="3"/>
  <c r="BI35" i="3"/>
  <c r="BK35" i="3"/>
  <c r="Y47" i="3" s="1"/>
  <c r="BH36" i="3"/>
  <c r="BJ36" i="3"/>
  <c r="AB46" i="3" s="1"/>
  <c r="BG36" i="3"/>
  <c r="BK36" i="3"/>
  <c r="AB47" i="3" s="1"/>
  <c r="BI36" i="3"/>
  <c r="BJ37" i="3"/>
  <c r="BI37" i="3"/>
  <c r="BK37" i="3"/>
  <c r="BG37" i="3"/>
  <c r="BH37" i="3"/>
  <c r="BK38" i="3"/>
  <c r="BJ38" i="3"/>
  <c r="BI38" i="3"/>
  <c r="BG38" i="3"/>
  <c r="BH38" i="3"/>
  <c r="BJ39" i="3"/>
  <c r="AK46" i="3" s="1"/>
  <c r="BH39" i="3"/>
  <c r="BK39" i="3"/>
  <c r="AK47" i="3" s="1"/>
  <c r="BG39" i="3"/>
  <c r="BI39" i="3"/>
  <c r="AK45" i="3" s="1"/>
  <c r="BH40" i="3"/>
  <c r="BJ40" i="3"/>
  <c r="BI40" i="3"/>
  <c r="BG40" i="3"/>
  <c r="BK40" i="3"/>
  <c r="AQ38" i="3"/>
  <c r="AE47" i="3" l="1"/>
  <c r="AE45" i="3"/>
  <c r="AE44" i="3"/>
  <c r="AE46" i="3"/>
  <c r="M46" i="3"/>
  <c r="M44" i="3"/>
  <c r="J46" i="3"/>
  <c r="G44" i="3"/>
  <c r="AH46" i="3"/>
  <c r="AQ32" i="3"/>
  <c r="Y43" i="3"/>
  <c r="Y48" i="3"/>
  <c r="Y50" i="3"/>
  <c r="Y49" i="3"/>
  <c r="Y51" i="3"/>
  <c r="Y52" i="3"/>
  <c r="V43" i="3"/>
  <c r="V51" i="3"/>
  <c r="V52" i="3"/>
  <c r="V48" i="3"/>
  <c r="V50" i="3"/>
  <c r="V49" i="3"/>
  <c r="P43" i="3"/>
  <c r="P52" i="3"/>
  <c r="P51" i="3"/>
  <c r="P48" i="3"/>
  <c r="P50" i="3"/>
  <c r="P49" i="3"/>
  <c r="AN45" i="3"/>
  <c r="AK43" i="3"/>
  <c r="AK52" i="3"/>
  <c r="AK49" i="3"/>
  <c r="AK48" i="3"/>
  <c r="AK50" i="3"/>
  <c r="AK51" i="3"/>
  <c r="AH44" i="3"/>
  <c r="AH47" i="3"/>
  <c r="AB43" i="3"/>
  <c r="AB48" i="3"/>
  <c r="AB50" i="3"/>
  <c r="AB49" i="3"/>
  <c r="AB52" i="3"/>
  <c r="AB51" i="3"/>
  <c r="Y45" i="3"/>
  <c r="V45" i="3"/>
  <c r="V47" i="3"/>
  <c r="S45" i="3"/>
  <c r="P45" i="3"/>
  <c r="M45" i="3"/>
  <c r="J44" i="3"/>
  <c r="J47" i="3"/>
  <c r="G47" i="3"/>
  <c r="AN43" i="3"/>
  <c r="AN50" i="3"/>
  <c r="AN48" i="3"/>
  <c r="AN52" i="3"/>
  <c r="AN51" i="3"/>
  <c r="AN49" i="3"/>
  <c r="AN46" i="3"/>
  <c r="AH43" i="3"/>
  <c r="AH52" i="3"/>
  <c r="AH48" i="3"/>
  <c r="AH51" i="3"/>
  <c r="AH49" i="3"/>
  <c r="AH50" i="3"/>
  <c r="Y46" i="3"/>
  <c r="V44" i="3"/>
  <c r="S43" i="3"/>
  <c r="S48" i="3"/>
  <c r="S51" i="3"/>
  <c r="S50" i="3"/>
  <c r="S49" i="3"/>
  <c r="S52" i="3"/>
  <c r="P47" i="3"/>
  <c r="M43" i="3"/>
  <c r="M49" i="3"/>
  <c r="M51" i="3"/>
  <c r="M52" i="3"/>
  <c r="M50" i="3"/>
  <c r="M48" i="3"/>
  <c r="J43" i="3"/>
  <c r="J52" i="3"/>
  <c r="J51" i="3"/>
  <c r="J48" i="3"/>
  <c r="J50" i="3"/>
  <c r="J49" i="3"/>
  <c r="G43" i="3"/>
  <c r="G50" i="3"/>
  <c r="G49" i="3"/>
  <c r="G52" i="3"/>
  <c r="G51" i="3"/>
  <c r="G48" i="3"/>
  <c r="G46" i="3"/>
  <c r="AN47" i="3"/>
  <c r="AN44" i="3"/>
  <c r="AK44" i="3"/>
  <c r="AH45" i="3"/>
  <c r="AE43" i="3"/>
  <c r="AE51" i="3"/>
  <c r="AE52" i="3"/>
  <c r="AE50" i="3"/>
  <c r="AE49" i="3"/>
  <c r="AE48" i="3"/>
  <c r="AB45" i="3"/>
  <c r="AB44" i="3"/>
  <c r="Y44" i="3"/>
  <c r="V46" i="3"/>
  <c r="S47" i="3"/>
  <c r="P44" i="3"/>
  <c r="P46" i="3"/>
  <c r="M47" i="3"/>
  <c r="J45" i="3"/>
  <c r="G45" i="3"/>
  <c r="AQ45" i="3" l="1"/>
  <c r="AQ43" i="3"/>
  <c r="AQ47" i="3"/>
  <c r="AQ44" i="3"/>
  <c r="AQ46" i="3"/>
  <c r="AN54" i="3"/>
  <c r="AN59" i="3" s="1"/>
  <c r="AK54" i="3"/>
  <c r="AK59" i="3" s="1"/>
  <c r="V54" i="3"/>
  <c r="V59" i="3" s="1"/>
  <c r="AH54" i="3"/>
  <c r="AH59" i="3" s="1"/>
  <c r="AE54" i="3"/>
  <c r="AE59" i="3" s="1"/>
  <c r="AB54" i="3"/>
  <c r="AB59" i="3" s="1"/>
  <c r="J54" i="3"/>
  <c r="J59" i="3" s="1"/>
  <c r="S54" i="3"/>
  <c r="S59" i="3" s="1"/>
  <c r="G54" i="3"/>
  <c r="G59" i="3" s="1"/>
  <c r="M54" i="3"/>
  <c r="M59" i="3" s="1"/>
  <c r="P54" i="3"/>
  <c r="P59" i="3" s="1"/>
  <c r="Y54" i="3"/>
  <c r="Y59" i="3" s="1"/>
  <c r="AQ59" i="3" l="1"/>
  <c r="AQ54" i="3"/>
</calcChain>
</file>

<file path=xl/sharedStrings.xml><?xml version="1.0" encoding="utf-8"?>
<sst xmlns="http://schemas.openxmlformats.org/spreadsheetml/2006/main" count="87" uniqueCount="79">
  <si>
    <t>Date</t>
  </si>
  <si>
    <t>Description</t>
  </si>
  <si>
    <t>Time</t>
  </si>
  <si>
    <t>Distance</t>
  </si>
  <si>
    <t>Working</t>
  </si>
  <si>
    <t>Driving</t>
  </si>
  <si>
    <t>Going Out</t>
  </si>
  <si>
    <t>Coming In</t>
  </si>
  <si>
    <t>Money</t>
  </si>
  <si>
    <t>Category</t>
  </si>
  <si>
    <t>Expense</t>
  </si>
  <si>
    <t>Value</t>
  </si>
  <si>
    <t>Calculated</t>
  </si>
  <si>
    <t>Balance</t>
  </si>
  <si>
    <t>Totals</t>
  </si>
  <si>
    <t>Data Entry</t>
  </si>
  <si>
    <t>Date Check</t>
  </si>
  <si>
    <t>Run Total Dist</t>
  </si>
  <si>
    <t>Categories</t>
  </si>
  <si>
    <t>Hourly Rate</t>
  </si>
  <si>
    <t>Travel Cost</t>
  </si>
  <si>
    <t>Time Cost</t>
  </si>
  <si>
    <t>[h]:mm</t>
  </si>
  <si>
    <t>Miles</t>
  </si>
  <si>
    <t>Select</t>
  </si>
  <si>
    <t>Cat. Issue</t>
  </si>
  <si>
    <t>Please read these notes explaining how to use this spreadsheet</t>
  </si>
  <si>
    <t>Editable Cells</t>
  </si>
  <si>
    <t>The yellow background and blue writing usually identifies cells where you can enter or edit information.</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</si>
  <si>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</si>
  <si>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</si>
  <si>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</si>
  <si>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</si>
  <si>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</si>
  <si>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Company Name</t>
  </si>
  <si>
    <t>Your company name will be locked. It is like that to ensure protection for this spreadsheet. If it is wrong, please contact us.</t>
  </si>
  <si>
    <t>If you get stuck, here is a demo video</t>
  </si>
  <si>
    <t>Watch the demo on YouTube</t>
  </si>
  <si>
    <t>The first</t>
  </si>
  <si>
    <t>Mileage</t>
  </si>
  <si>
    <t>Miles @</t>
  </si>
  <si>
    <t>Thereafter</t>
  </si>
  <si>
    <t>Year Start Date</t>
  </si>
  <si>
    <t>This spreadsheet is part of our</t>
  </si>
  <si>
    <t>This spreadsheet was created by</t>
  </si>
  <si>
    <t>Click the logo to see the other products in this range</t>
  </si>
  <si>
    <t>We do not offer support on Basic Range spreadsheets,
but if you find any errors, please let us know.</t>
  </si>
  <si>
    <t>© Sumcor Ltd - Trading as Spreadsheet Solutions</t>
  </si>
  <si>
    <t>Income 1</t>
  </si>
  <si>
    <t>Income 2</t>
  </si>
  <si>
    <t>Annual Income &amp; Expense per Month and Type or Category</t>
  </si>
  <si>
    <t>Annual Breakdown of Expenses per Month and Type or Category</t>
  </si>
  <si>
    <t>Annual Breakdown of Income per Month and Type</t>
  </si>
  <si>
    <t>Annual Monthly Difference Between Income &amp; Expense Totals</t>
  </si>
  <si>
    <t>Annual Miles Driven and Time Worked per Month</t>
  </si>
  <si>
    <t>Total Income</t>
  </si>
  <si>
    <t>Month</t>
  </si>
  <si>
    <t>Total</t>
  </si>
  <si>
    <t>Working Time</t>
  </si>
  <si>
    <t>Total Expense</t>
  </si>
  <si>
    <t>Un Cat.</t>
  </si>
  <si>
    <t>Code</t>
  </si>
  <si>
    <t>Difference</t>
  </si>
  <si>
    <t>Uncategorised</t>
  </si>
  <si>
    <t>Un Cat. Month</t>
  </si>
  <si>
    <t>You can enter up to 10 categories in order to categorise your expenses. You don't need to have an 'uncategorised' category, as any left blank on the Data Entry tab will be categorised as such.
Don't have any duplicates, but enter up to 10 categories for expenses.</t>
  </si>
  <si>
    <t>Enter the price for mileage driven. There is usually an accepted amount, which is a rate for the first number of miles, and then another rate thereafter. If you leave this blank, it will use a default.</t>
  </si>
  <si>
    <t>Enter your hourly rate. Any time entered will be charged at this rate. You can change this at any stage, and all entries will re-calculate.</t>
  </si>
  <si>
    <t>Enter the start date of your financial year. Please note, if you start on any day other than the 1st day of the month, your last part month data will be included in the last full month.
You can name 2 income streams if you wish.</t>
  </si>
  <si>
    <t>Calculated Cells</t>
  </si>
  <si>
    <t>Enter each entry per line below, and entry can use as many or as few of the fields as required, simply fill the relevant data into the relevant column and row. If any cells turn yellow, make sure they are completed, and if any cells turn red, take a look at the warning and correct it.</t>
  </si>
  <si>
    <t>Thanks for trying the Basic Income &amp; Expense</t>
  </si>
  <si>
    <t>Your Business</t>
  </si>
  <si>
    <t>SSS10090 - Basic Income &amp; Expense</t>
  </si>
  <si>
    <t>Cat 1</t>
  </si>
  <si>
    <t>Cat 2</t>
  </si>
  <si>
    <t>Cat 3</t>
  </si>
  <si>
    <t>Cat 4</t>
  </si>
  <si>
    <t>Cat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</si>
</sst>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dd\ mmm\ yyyy"/>
    <numFmt numFmtId="165" formatCode="[h]:mm"/>
  </numFmts>
  <fonts count="15" x14ac:knownFonts="1">
    <font>
      <sz val="11"/>
      <color theme="1"/>
      <name val="Calibri"/>
      <family val="2"/>
      <scheme val="minor"/>
    </font>
    <font>
      <b/>
      <sz val="11"/>
      <color theme="0"/>
      <name val="Calibri"/>
      <family val="2"/>
      <scheme val="minor"/>
    </font>
    <font>
      <b/>
      <sz val="11"/>
      <color theme="1"/>
      <name val="Calibri"/>
      <family val="2"/>
      <scheme val="minor"/>
    </font>
    <font>
      <b/>
      <sz val="8"/>
      <color theme="1"/>
      <name val="Calibri"/>
      <family val="2"/>
      <scheme val="minor"/>
    </font>
    <font>
      <b/>
      <sz val="11"/>
      <color rgb="FF002060"/>
      <name val="Calibri"/>
      <family val="2"/>
      <scheme val="minor"/>
    </font>
    <font>
      <b/>
      <sz val="11"/>
      <color rgb="FFFFC000"/>
      <name val="Calibri"/>
      <family val="2"/>
      <scheme val="minor"/>
    </font>
    <font>
      <b/>
      <sz val="20"/>
      <color rgb="FFFFC000"/>
      <name val="Calibri"/>
      <family val="2"/>
      <scheme val="minor"/>
    </font>
    <font>
      <b/>
      <u/>
      <sz val="11"/>
      <color theme="1"/>
      <name val="Calibri"/>
      <family val="2"/>
      <scheme val="minor"/>
    </font>
    <font>
      <sz val="11"/>
      <name val="Calibri"/>
      <family val="2"/>
      <scheme val="minor"/>
    </font>
    <font>
      <b/>
      <sz val="10"/>
      <color theme="1"/>
      <name val="Calibri"/>
      <family val="2"/>
      <scheme val="minor"/>
    </font>
    <font>
      <b/>
      <sz val="16"/>
      <color theme="0"/>
      <name val="Calibri"/>
      <family val="2"/>
      <scheme val="minor"/>
    </font>
    <font>
      <b/>
      <sz val="11"/>
      <name val="Calibri"/>
      <family val="2"/>
      <scheme val="minor"/>
    </font>
    <font>
      <b/>
      <sz val="8"/>
      <color rgb="FFFFC000"/>
      <name val="Calibri"/>
      <family val="2"/>
      <scheme val="minor"/>
    </font>
    <font>
      <b/>
      <sz val="8"/>
      <color theme="0"/>
      <name val="Calibri"/>
      <family val="2"/>
      <scheme val="minor"/>
    </font>
    <font>
      <u/>
      <sz val="11"/>
      <color theme="10"/>
      <name val="Calibri"/>
      <family val="2"/>
      <scheme val="minor"/>
    </font>
  </fonts>
  <fills count="19">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rgb="FFFF0000"/>
        <bgColor indexed="64"/>
      </patternFill>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
      <patternFill patternType="solid">
        <fgColor rgb="FF00B05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6600"/>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theme="5" tint="-0.499984740745262"/>
        <bgColor indexed="64"/>
      </patternFill>
    </fill>
    <fill>
      <patternFill patternType="solid">
        <fgColor theme="1" tint="0.249977111117893"/>
        <bgColor indexed="64"/>
      </patternFill>
    </fill>
    <fill>
      <patternFill patternType="solid">
        <fgColor theme="7" tint="-0.249977111117893"/>
        <bgColor indexed="64"/>
      </patternFill>
    </fill>
    <fill>
      <patternFill patternType="solid">
        <fgColor theme="9"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0" fontId="14" fillId="0" borderId="0" applyNumberFormat="0" applyFill="0" applyBorder="0" applyAlignment="0" applyProtection="0"/>
  </cellStyleXfs>
  <cellXfs count="254">
    <xf numFmtId="0" fontId="0" fillId="0" borderId="0" xfId="0"/>
    <xf numFmtId="0" fontId="0" fillId="0" borderId="0" xfId="0" applyAlignment="1" applyProtection="1">
      <alignment shrinkToFit="1"/>
      <protection hidden="1"/>
    </xf>
    <xf numFmtId="0" fontId="0" fillId="0" borderId="0" xfId="0" applyAlignment="1" applyProtection="1">
      <alignment horizontal="center" shrinkToFit="1"/>
      <protection hidden="1"/>
    </xf>
    <xf numFmtId="0" fontId="2" fillId="0" borderId="0" xfId="0" applyFont="1" applyAlignment="1" applyProtection="1">
      <alignment horizontal="center" shrinkToFit="1"/>
      <protection hidden="1"/>
    </xf>
    <xf numFmtId="0" fontId="4" fillId="2" borderId="2" xfId="0" applyFont="1" applyFill="1" applyBorder="1" applyAlignment="1" applyProtection="1">
      <alignment horizontal="center" shrinkToFit="1"/>
      <protection hidden="1"/>
    </xf>
    <xf numFmtId="0" fontId="4" fillId="2" borderId="3" xfId="0" applyFont="1" applyFill="1" applyBorder="1" applyAlignment="1" applyProtection="1">
      <alignment horizontal="center" shrinkToFit="1"/>
      <protection hidden="1"/>
    </xf>
    <xf numFmtId="0" fontId="4" fillId="2" borderId="4" xfId="0" applyFont="1" applyFill="1" applyBorder="1" applyAlignment="1" applyProtection="1">
      <alignment horizontal="center" shrinkToFit="1"/>
      <protection hidden="1"/>
    </xf>
    <xf numFmtId="0" fontId="4" fillId="2" borderId="8" xfId="0" applyFont="1" applyFill="1" applyBorder="1" applyAlignment="1" applyProtection="1">
      <alignment horizontal="center" shrinkToFit="1"/>
      <protection hidden="1"/>
    </xf>
    <xf numFmtId="0" fontId="5" fillId="3" borderId="8" xfId="0" applyFont="1" applyFill="1" applyBorder="1" applyAlignment="1" applyProtection="1">
      <alignment horizontal="center" shrinkToFit="1"/>
      <protection hidden="1"/>
    </xf>
    <xf numFmtId="0" fontId="5" fillId="3" borderId="9" xfId="0" applyFont="1" applyFill="1" applyBorder="1" applyAlignment="1" applyProtection="1">
      <alignment horizontal="center" shrinkToFit="1"/>
      <protection hidden="1"/>
    </xf>
    <xf numFmtId="0" fontId="5" fillId="3" borderId="10" xfId="0" applyFont="1" applyFill="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7" fillId="0" borderId="0" xfId="0" applyFont="1" applyAlignment="1" applyProtection="1">
      <alignment horizontal="center" shrinkToFit="1"/>
      <protection hidden="1"/>
    </xf>
    <xf numFmtId="8" fontId="0" fillId="0" borderId="1" xfId="0" applyNumberFormat="1" applyBorder="1" applyAlignment="1" applyProtection="1">
      <alignment horizontal="center" shrinkToFit="1"/>
      <protection hidden="1"/>
    </xf>
    <xf numFmtId="8" fontId="0" fillId="0" borderId="8" xfId="0" applyNumberFormat="1" applyBorder="1" applyAlignment="1" applyProtection="1">
      <alignment horizontal="center" shrinkToFit="1"/>
      <protection hidden="1"/>
    </xf>
    <xf numFmtId="8" fontId="0" fillId="0" borderId="9" xfId="0" applyNumberFormat="1" applyBorder="1" applyAlignment="1" applyProtection="1">
      <alignment horizontal="center" shrinkToFit="1"/>
      <protection hidden="1"/>
    </xf>
    <xf numFmtId="164" fontId="0" fillId="0" borderId="8" xfId="0" applyNumberFormat="1" applyBorder="1" applyAlignment="1" applyProtection="1">
      <alignment horizontal="center" shrinkToFit="1"/>
      <protection hidden="1"/>
    </xf>
    <xf numFmtId="164" fontId="0" fillId="0" borderId="9" xfId="0" applyNumberFormat="1" applyBorder="1" applyAlignment="1" applyProtection="1">
      <alignment horizontal="center" shrinkToFit="1"/>
      <protection hidden="1"/>
    </xf>
    <xf numFmtId="8" fontId="0" fillId="0" borderId="8" xfId="0" applyNumberFormat="1" applyBorder="1" applyAlignment="1" applyProtection="1">
      <alignment shrinkToFit="1"/>
      <protection hidden="1"/>
    </xf>
    <xf numFmtId="8" fontId="0" fillId="0" borderId="14" xfId="0" applyNumberFormat="1" applyBorder="1" applyAlignment="1" applyProtection="1">
      <alignment shrinkToFit="1"/>
      <protection hidden="1"/>
    </xf>
    <xf numFmtId="8" fontId="0" fillId="0" borderId="9" xfId="0" applyNumberFormat="1" applyBorder="1" applyAlignment="1" applyProtection="1">
      <alignment shrinkToFit="1"/>
      <protection hidden="1"/>
    </xf>
    <xf numFmtId="8" fontId="0" fillId="0" borderId="8" xfId="0" applyNumberFormat="1" applyBorder="1" applyAlignment="1" applyProtection="1">
      <alignment horizontal="right" shrinkToFit="1"/>
      <protection hidden="1"/>
    </xf>
    <xf numFmtId="8" fontId="0" fillId="0" borderId="14"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8" fontId="0" fillId="0" borderId="4" xfId="0" applyNumberFormat="1" applyBorder="1" applyAlignment="1" applyProtection="1">
      <alignment horizontal="right" shrinkToFit="1"/>
      <protection hidden="1"/>
    </xf>
    <xf numFmtId="8" fontId="0" fillId="0" borderId="15"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0" fontId="0" fillId="5" borderId="0" xfId="0" applyFill="1" applyAlignment="1" applyProtection="1">
      <alignment shrinkToFit="1"/>
      <protection hidden="1"/>
    </xf>
    <xf numFmtId="0" fontId="0" fillId="5" borderId="0" xfId="0" applyFill="1" applyAlignment="1" applyProtection="1">
      <alignment horizontal="center" shrinkToFit="1"/>
      <protection hidden="1"/>
    </xf>
    <xf numFmtId="0" fontId="3" fillId="5" borderId="0" xfId="0" applyFont="1" applyFill="1" applyAlignment="1" applyProtection="1">
      <alignment horizontal="center" shrinkToFit="1"/>
      <protection hidden="1"/>
    </xf>
    <xf numFmtId="3" fontId="0" fillId="0" borderId="1" xfId="0" applyNumberFormat="1" applyBorder="1" applyAlignment="1" applyProtection="1">
      <alignment horizontal="center" shrinkToFit="1"/>
      <protection hidden="1"/>
    </xf>
    <xf numFmtId="165" fontId="0" fillId="0" borderId="1" xfId="0" applyNumberFormat="1" applyBorder="1" applyAlignment="1" applyProtection="1">
      <alignment horizontal="center" shrinkToFit="1"/>
      <protection hidden="1"/>
    </xf>
    <xf numFmtId="0" fontId="2" fillId="5" borderId="0" xfId="0" applyFont="1" applyFill="1" applyAlignment="1" applyProtection="1">
      <alignment horizontal="center" shrinkToFit="1"/>
      <protection hidden="1"/>
    </xf>
    <xf numFmtId="8" fontId="0" fillId="0" borderId="0" xfId="0" applyNumberFormat="1" applyAlignment="1" applyProtection="1">
      <alignment horizontal="center" shrinkToFit="1"/>
      <protection hidden="1"/>
    </xf>
    <xf numFmtId="14" fontId="0" fillId="0" borderId="8" xfId="0" applyNumberFormat="1" applyBorder="1" applyAlignment="1" applyProtection="1">
      <alignment horizontal="center" shrinkToFit="1"/>
      <protection hidden="1"/>
    </xf>
    <xf numFmtId="14" fontId="0" fillId="0" borderId="9" xfId="0" applyNumberFormat="1"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0" fontId="0" fillId="0" borderId="8" xfId="0" applyBorder="1" applyAlignment="1" applyProtection="1">
      <alignment shrinkToFit="1"/>
      <protection hidden="1"/>
    </xf>
    <xf numFmtId="0" fontId="0" fillId="0" borderId="14" xfId="0" applyBorder="1" applyAlignment="1" applyProtection="1">
      <alignment shrinkToFit="1"/>
      <protection hidden="1"/>
    </xf>
    <xf numFmtId="0" fontId="0" fillId="0" borderId="9" xfId="0" applyBorder="1" applyAlignment="1" applyProtection="1">
      <alignment shrinkToFit="1"/>
      <protection hidden="1"/>
    </xf>
    <xf numFmtId="8" fontId="0" fillId="0" borderId="2" xfId="0" applyNumberFormat="1" applyBorder="1" applyAlignment="1" applyProtection="1">
      <alignment horizontal="right" shrinkToFit="1"/>
      <protection hidden="1"/>
    </xf>
    <xf numFmtId="8" fontId="0" fillId="0" borderId="3" xfId="0" applyNumberFormat="1" applyBorder="1" applyAlignment="1" applyProtection="1">
      <alignment horizontal="right" shrinkToFit="1"/>
      <protection hidden="1"/>
    </xf>
    <xf numFmtId="8" fontId="0" fillId="0" borderId="12" xfId="0" applyNumberFormat="1" applyBorder="1" applyAlignment="1" applyProtection="1">
      <alignment horizontal="right" shrinkToFit="1"/>
      <protection hidden="1"/>
    </xf>
    <xf numFmtId="8" fontId="0" fillId="0" borderId="0" xfId="0" applyNumberFormat="1" applyAlignment="1" applyProtection="1">
      <alignment horizontal="right" shrinkToFit="1"/>
      <protection hidden="1"/>
    </xf>
    <xf numFmtId="8" fontId="0" fillId="0" borderId="5"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0" fontId="4" fillId="2" borderId="12" xfId="0" applyFont="1" applyFill="1" applyBorder="1" applyAlignment="1" applyProtection="1">
      <alignment shrinkToFit="1"/>
      <protection locked="0"/>
    </xf>
    <xf numFmtId="0" fontId="4" fillId="2" borderId="0" xfId="0" applyFont="1" applyFill="1" applyAlignment="1" applyProtection="1">
      <alignment shrinkToFit="1"/>
      <protection locked="0"/>
    </xf>
    <xf numFmtId="0" fontId="4" fillId="2" borderId="5" xfId="0" applyFont="1" applyFill="1" applyBorder="1" applyAlignment="1" applyProtection="1">
      <alignment shrinkToFit="1"/>
      <protection locked="0"/>
    </xf>
    <xf numFmtId="0" fontId="4" fillId="2" borderId="6" xfId="0" applyFont="1" applyFill="1" applyBorder="1" applyAlignment="1" applyProtection="1">
      <alignment shrinkToFit="1"/>
      <protection locked="0"/>
    </xf>
    <xf numFmtId="0" fontId="4" fillId="2" borderId="7" xfId="0" applyFont="1" applyFill="1" applyBorder="1" applyAlignment="1" applyProtection="1">
      <alignment shrinkToFit="1"/>
      <protection locked="0"/>
    </xf>
    <xf numFmtId="0" fontId="4" fillId="2" borderId="9" xfId="0" applyFont="1" applyFill="1" applyBorder="1" applyAlignment="1" applyProtection="1">
      <alignment shrinkToFit="1"/>
      <protection locked="0"/>
    </xf>
    <xf numFmtId="0" fontId="4" fillId="2" borderId="7" xfId="0" applyFont="1" applyFill="1" applyBorder="1" applyAlignment="1" applyProtection="1">
      <alignment horizontal="center" shrinkToFit="1"/>
      <protection locked="0"/>
    </xf>
    <xf numFmtId="164" fontId="0" fillId="0" borderId="2" xfId="0" applyNumberFormat="1" applyBorder="1" applyAlignment="1" applyProtection="1">
      <alignment horizontal="center" shrinkToFit="1"/>
      <protection locked="0"/>
    </xf>
    <xf numFmtId="0" fontId="0" fillId="0" borderId="4" xfId="0" applyBorder="1" applyAlignment="1" applyProtection="1">
      <alignment horizontal="left" shrinkToFit="1"/>
      <protection locked="0"/>
    </xf>
    <xf numFmtId="165" fontId="0" fillId="0" borderId="3" xfId="0" applyNumberFormat="1" applyBorder="1" applyAlignment="1" applyProtection="1">
      <alignment horizontal="center" shrinkToFit="1"/>
      <protection locked="0"/>
    </xf>
    <xf numFmtId="0" fontId="0" fillId="0" borderId="3" xfId="0" applyBorder="1" applyAlignment="1" applyProtection="1">
      <alignment shrinkToFit="1"/>
      <protection locked="0"/>
    </xf>
    <xf numFmtId="8" fontId="0" fillId="0" borderId="4" xfId="0" applyNumberFormat="1" applyBorder="1" applyAlignment="1" applyProtection="1">
      <alignment horizontal="right" shrinkToFit="1"/>
      <protection locked="0"/>
    </xf>
    <xf numFmtId="8" fontId="0" fillId="0" borderId="8" xfId="0" applyNumberFormat="1" applyBorder="1" applyAlignment="1" applyProtection="1">
      <alignment horizontal="right" shrinkToFit="1"/>
      <protection locked="0"/>
    </xf>
    <xf numFmtId="0" fontId="0" fillId="0" borderId="8" xfId="0" applyBorder="1" applyAlignment="1" applyProtection="1">
      <alignment horizontal="center" shrinkToFit="1"/>
      <protection locked="0"/>
    </xf>
    <xf numFmtId="164" fontId="0" fillId="0" borderId="12" xfId="0" applyNumberFormat="1" applyBorder="1" applyAlignment="1" applyProtection="1">
      <alignment horizontal="center" shrinkToFit="1"/>
      <protection locked="0"/>
    </xf>
    <xf numFmtId="0" fontId="0" fillId="0" borderId="15" xfId="0" applyBorder="1" applyAlignment="1" applyProtection="1">
      <alignment horizontal="left" shrinkToFit="1"/>
      <protection locked="0"/>
    </xf>
    <xf numFmtId="165" fontId="0" fillId="0" borderId="0" xfId="0" applyNumberFormat="1" applyAlignment="1" applyProtection="1">
      <alignment horizontal="center" shrinkToFit="1"/>
      <protection locked="0"/>
    </xf>
    <xf numFmtId="0" fontId="0" fillId="0" borderId="0" xfId="0" applyAlignment="1" applyProtection="1">
      <alignment shrinkToFit="1"/>
      <protection locked="0"/>
    </xf>
    <xf numFmtId="8" fontId="0" fillId="0" borderId="15" xfId="0" applyNumberFormat="1" applyBorder="1" applyAlignment="1" applyProtection="1">
      <alignment horizontal="right" shrinkToFit="1"/>
      <protection locked="0"/>
    </xf>
    <xf numFmtId="8" fontId="0" fillId="0" borderId="14" xfId="0" applyNumberFormat="1" applyBorder="1" applyAlignment="1" applyProtection="1">
      <alignment horizontal="right" shrinkToFit="1"/>
      <protection locked="0"/>
    </xf>
    <xf numFmtId="0" fontId="0" fillId="0" borderId="14" xfId="0" applyBorder="1" applyAlignment="1" applyProtection="1">
      <alignment horizontal="center" shrinkToFit="1"/>
      <protection locked="0"/>
    </xf>
    <xf numFmtId="164" fontId="0" fillId="7" borderId="2" xfId="0" applyNumberFormat="1" applyFill="1" applyBorder="1" applyAlignment="1" applyProtection="1">
      <alignment horizontal="center" shrinkToFit="1"/>
      <protection hidden="1"/>
    </xf>
    <xf numFmtId="0" fontId="0" fillId="7" borderId="3" xfId="0" applyFill="1" applyBorder="1" applyAlignment="1" applyProtection="1">
      <alignment shrinkToFit="1"/>
      <protection hidden="1"/>
    </xf>
    <xf numFmtId="8" fontId="0" fillId="7" borderId="4" xfId="0" applyNumberFormat="1" applyFill="1" applyBorder="1" applyAlignment="1" applyProtection="1">
      <alignment horizontal="right" shrinkToFit="1"/>
      <protection hidden="1"/>
    </xf>
    <xf numFmtId="8" fontId="0" fillId="7" borderId="8" xfId="0" applyNumberFormat="1" applyFill="1" applyBorder="1" applyAlignment="1" applyProtection="1">
      <alignment horizontal="right" shrinkToFit="1"/>
      <protection hidden="1"/>
    </xf>
    <xf numFmtId="164" fontId="0" fillId="7" borderId="12" xfId="0" applyNumberFormat="1" applyFill="1" applyBorder="1" applyAlignment="1" applyProtection="1">
      <alignment horizontal="center" shrinkToFit="1"/>
      <protection hidden="1"/>
    </xf>
    <xf numFmtId="0" fontId="0" fillId="7" borderId="0" xfId="0" applyFill="1" applyAlignment="1" applyProtection="1">
      <alignment shrinkToFit="1"/>
      <protection hidden="1"/>
    </xf>
    <xf numFmtId="8" fontId="0" fillId="7" borderId="15" xfId="0" applyNumberFormat="1" applyFill="1" applyBorder="1" applyAlignment="1" applyProtection="1">
      <alignment horizontal="right" shrinkToFit="1"/>
      <protection hidden="1"/>
    </xf>
    <xf numFmtId="8" fontId="0" fillId="7" borderId="14" xfId="0" applyNumberFormat="1" applyFill="1" applyBorder="1" applyAlignment="1" applyProtection="1">
      <alignment horizontal="right" shrinkToFit="1"/>
      <protection hidden="1"/>
    </xf>
    <xf numFmtId="164" fontId="0" fillId="7" borderId="5" xfId="0" applyNumberFormat="1" applyFill="1" applyBorder="1" applyAlignment="1" applyProtection="1">
      <alignment horizontal="center" shrinkToFit="1"/>
      <protection hidden="1"/>
    </xf>
    <xf numFmtId="0" fontId="0" fillId="7" borderId="6" xfId="0" applyFill="1" applyBorder="1" applyAlignment="1" applyProtection="1">
      <alignment shrinkToFit="1"/>
      <protection hidden="1"/>
    </xf>
    <xf numFmtId="8" fontId="0" fillId="7" borderId="7" xfId="0" applyNumberFormat="1" applyFill="1" applyBorder="1" applyAlignment="1" applyProtection="1">
      <alignment horizontal="right" shrinkToFit="1"/>
      <protection hidden="1"/>
    </xf>
    <xf numFmtId="8" fontId="0" fillId="7" borderId="9" xfId="0" applyNumberFormat="1" applyFill="1" applyBorder="1" applyAlignment="1" applyProtection="1">
      <alignment horizontal="right" shrinkToFit="1"/>
      <protection hidden="1"/>
    </xf>
    <xf numFmtId="0" fontId="0" fillId="7" borderId="0" xfId="0" applyFill="1" applyAlignment="1" applyProtection="1">
      <alignment horizontal="left" shrinkToFit="1"/>
      <protection hidden="1"/>
    </xf>
    <xf numFmtId="8" fontId="0" fillId="7" borderId="0" xfId="0" applyNumberFormat="1" applyFill="1" applyAlignment="1" applyProtection="1">
      <alignment horizontal="right" shrinkToFit="1"/>
      <protection hidden="1"/>
    </xf>
    <xf numFmtId="0" fontId="0" fillId="7" borderId="15" xfId="0" applyFill="1" applyBorder="1" applyAlignment="1" applyProtection="1">
      <alignment horizontal="center" shrinkToFit="1"/>
      <protection hidden="1"/>
    </xf>
    <xf numFmtId="0" fontId="0" fillId="7" borderId="6" xfId="0" applyFill="1" applyBorder="1" applyAlignment="1" applyProtection="1">
      <alignment horizontal="left" shrinkToFit="1"/>
      <protection hidden="1"/>
    </xf>
    <xf numFmtId="8" fontId="0" fillId="7" borderId="6" xfId="0" applyNumberFormat="1" applyFill="1" applyBorder="1" applyAlignment="1" applyProtection="1">
      <alignment horizontal="right" shrinkToFit="1"/>
      <protection hidden="1"/>
    </xf>
    <xf numFmtId="0" fontId="0" fillId="7" borderId="7" xfId="0" applyFill="1" applyBorder="1" applyAlignment="1" applyProtection="1">
      <alignment horizontal="center" shrinkToFit="1"/>
      <protection hidden="1"/>
    </xf>
    <xf numFmtId="0" fontId="0" fillId="7" borderId="3" xfId="0" applyFill="1" applyBorder="1" applyAlignment="1" applyProtection="1">
      <alignment horizontal="left" shrinkToFit="1"/>
      <protection hidden="1"/>
    </xf>
    <xf numFmtId="8" fontId="0" fillId="7" borderId="3" xfId="0" applyNumberFormat="1" applyFill="1" applyBorder="1" applyAlignment="1" applyProtection="1">
      <alignment horizontal="right" shrinkToFit="1"/>
      <protection hidden="1"/>
    </xf>
    <xf numFmtId="0" fontId="0" fillId="7" borderId="4" xfId="0" applyFill="1" applyBorder="1" applyAlignment="1" applyProtection="1">
      <alignment horizontal="center" shrinkToFit="1"/>
      <protection hidden="1"/>
    </xf>
    <xf numFmtId="165" fontId="0" fillId="7" borderId="2" xfId="0" applyNumberFormat="1" applyFill="1" applyBorder="1" applyAlignment="1" applyProtection="1">
      <alignment horizontal="center" shrinkToFit="1"/>
      <protection hidden="1"/>
    </xf>
    <xf numFmtId="165" fontId="0" fillId="7" borderId="12" xfId="0" applyNumberFormat="1" applyFill="1" applyBorder="1" applyAlignment="1" applyProtection="1">
      <alignment horizontal="center" shrinkToFit="1"/>
      <protection hidden="1"/>
    </xf>
    <xf numFmtId="165" fontId="0" fillId="7" borderId="5" xfId="0" applyNumberFormat="1" applyFill="1" applyBorder="1" applyAlignment="1" applyProtection="1">
      <alignment horizontal="center" shrinkToFit="1"/>
      <protection hidden="1"/>
    </xf>
    <xf numFmtId="0" fontId="0" fillId="5" borderId="10" xfId="0" applyFill="1" applyBorder="1" applyAlignment="1" applyProtection="1">
      <alignment horizontal="center" shrinkToFit="1"/>
      <protection locked="0"/>
    </xf>
    <xf numFmtId="0" fontId="0" fillId="5" borderId="13" xfId="0" applyFill="1" applyBorder="1" applyAlignment="1" applyProtection="1">
      <alignment horizontal="center" shrinkToFit="1"/>
      <protection locked="0"/>
    </xf>
    <xf numFmtId="0" fontId="0" fillId="5" borderId="11" xfId="0" applyFill="1" applyBorder="1" applyAlignment="1" applyProtection="1">
      <alignment horizontal="center" shrinkToFit="1"/>
      <protection locked="0"/>
    </xf>
    <xf numFmtId="0" fontId="2" fillId="5" borderId="2" xfId="0" applyFont="1" applyFill="1" applyBorder="1" applyAlignment="1" applyProtection="1">
      <alignment horizontal="left" vertical="center" wrapText="1"/>
      <protection hidden="1"/>
    </xf>
    <xf numFmtId="0" fontId="2" fillId="5" borderId="3" xfId="0" applyFont="1" applyFill="1" applyBorder="1" applyAlignment="1" applyProtection="1">
      <alignment horizontal="left" vertical="center" wrapText="1"/>
      <protection hidden="1"/>
    </xf>
    <xf numFmtId="0" fontId="2" fillId="5" borderId="4" xfId="0" applyFont="1" applyFill="1" applyBorder="1" applyAlignment="1" applyProtection="1">
      <alignment horizontal="left" vertical="center" wrapText="1"/>
      <protection hidden="1"/>
    </xf>
    <xf numFmtId="0" fontId="2" fillId="5" borderId="5" xfId="0" applyFont="1" applyFill="1" applyBorder="1" applyAlignment="1" applyProtection="1">
      <alignment horizontal="left" vertical="center" wrapText="1"/>
      <protection hidden="1"/>
    </xf>
    <xf numFmtId="0" fontId="2" fillId="5" borderId="6" xfId="0" applyFont="1" applyFill="1" applyBorder="1" applyAlignment="1" applyProtection="1">
      <alignment horizontal="left" vertical="center" wrapText="1"/>
      <protection hidden="1"/>
    </xf>
    <xf numFmtId="0" fontId="2" fillId="5" borderId="7" xfId="0" applyFont="1" applyFill="1" applyBorder="1" applyAlignment="1" applyProtection="1">
      <alignment horizontal="left" vertical="center" wrapText="1"/>
      <protection hidden="1"/>
    </xf>
    <xf numFmtId="0" fontId="9" fillId="5" borderId="0" xfId="0" applyFont="1" applyFill="1" applyAlignment="1" applyProtection="1">
      <alignment horizontal="center" vertical="center" shrinkToFit="1"/>
      <protection hidden="1"/>
    </xf>
    <xf numFmtId="0" fontId="1" fillId="6" borderId="10" xfId="0" applyFont="1" applyFill="1" applyBorder="1" applyAlignment="1" applyProtection="1">
      <alignment horizontal="center" shrinkToFit="1"/>
      <protection hidden="1"/>
    </xf>
    <xf numFmtId="0" fontId="1" fillId="6" borderId="13" xfId="0" applyFont="1" applyFill="1" applyBorder="1" applyAlignment="1" applyProtection="1">
      <alignment horizontal="center" shrinkToFit="1"/>
      <protection hidden="1"/>
    </xf>
    <xf numFmtId="0" fontId="1" fillId="6" borderId="11" xfId="0" applyFont="1" applyFill="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8" fontId="0" fillId="0" borderId="10" xfId="0" applyNumberFormat="1" applyBorder="1" applyAlignment="1" applyProtection="1">
      <alignment horizontal="center" shrinkToFit="1"/>
      <protection locked="0"/>
    </xf>
    <xf numFmtId="8" fontId="0" fillId="0" borderId="13" xfId="0" applyNumberFormat="1" applyBorder="1" applyAlignment="1" applyProtection="1">
      <alignment horizontal="center" shrinkToFit="1"/>
      <protection locked="0"/>
    </xf>
    <xf numFmtId="8" fontId="0" fillId="0" borderId="11" xfId="0" applyNumberFormat="1" applyBorder="1" applyAlignment="1" applyProtection="1">
      <alignment horizontal="center" shrinkToFit="1"/>
      <protection locked="0"/>
    </xf>
    <xf numFmtId="0" fontId="4" fillId="2" borderId="10" xfId="0" applyFont="1" applyFill="1" applyBorder="1" applyAlignment="1" applyProtection="1">
      <alignment horizontal="center" shrinkToFit="1"/>
      <protection hidden="1"/>
    </xf>
    <xf numFmtId="0" fontId="4" fillId="2" borderId="13" xfId="0" applyFont="1" applyFill="1" applyBorder="1" applyAlignment="1" applyProtection="1">
      <alignment horizontal="center" shrinkToFit="1"/>
      <protection hidden="1"/>
    </xf>
    <xf numFmtId="0" fontId="4" fillId="2" borderId="11" xfId="0" applyFont="1" applyFill="1" applyBorder="1" applyAlignment="1" applyProtection="1">
      <alignment horizontal="center" shrinkToFit="1"/>
      <protection hidden="1"/>
    </xf>
    <xf numFmtId="164" fontId="0" fillId="0" borderId="10" xfId="0" applyNumberFormat="1" applyBorder="1" applyAlignment="1" applyProtection="1">
      <alignment horizontal="center" shrinkToFit="1"/>
      <protection locked="0"/>
    </xf>
    <xf numFmtId="164" fontId="0" fillId="0" borderId="13" xfId="0" applyNumberFormat="1" applyBorder="1" applyAlignment="1" applyProtection="1">
      <alignment horizontal="center" shrinkToFit="1"/>
      <protection locked="0"/>
    </xf>
    <xf numFmtId="164" fontId="0" fillId="0" borderId="11" xfId="0" applyNumberFormat="1" applyBorder="1" applyAlignment="1" applyProtection="1">
      <alignment horizontal="center" shrinkToFit="1"/>
      <protection locked="0"/>
    </xf>
    <xf numFmtId="3" fontId="0" fillId="0" borderId="10" xfId="0" applyNumberFormat="1" applyBorder="1" applyAlignment="1" applyProtection="1">
      <alignment horizontal="center" shrinkToFit="1"/>
      <protection locked="0"/>
    </xf>
    <xf numFmtId="3" fontId="0" fillId="0" borderId="13" xfId="0" applyNumberFormat="1" applyBorder="1" applyAlignment="1" applyProtection="1">
      <alignment horizontal="center" shrinkToFit="1"/>
      <protection locked="0"/>
    </xf>
    <xf numFmtId="3" fontId="0" fillId="0" borderId="11" xfId="0" applyNumberFormat="1" applyBorder="1" applyAlignment="1" applyProtection="1">
      <alignment horizontal="center" shrinkToFit="1"/>
      <protection locked="0"/>
    </xf>
    <xf numFmtId="0" fontId="1" fillId="7" borderId="10" xfId="0" applyFont="1" applyFill="1" applyBorder="1" applyAlignment="1" applyProtection="1">
      <alignment horizontal="center" shrinkToFit="1"/>
      <protection hidden="1"/>
    </xf>
    <xf numFmtId="0" fontId="1" fillId="7" borderId="13" xfId="0" applyFont="1" applyFill="1" applyBorder="1" applyAlignment="1" applyProtection="1">
      <alignment horizontal="center" shrinkToFit="1"/>
      <protection hidden="1"/>
    </xf>
    <xf numFmtId="0" fontId="1" fillId="7" borderId="11" xfId="0" applyFont="1" applyFill="1" applyBorder="1" applyAlignment="1" applyProtection="1">
      <alignment horizontal="center" shrinkToFit="1"/>
      <protection hidden="1"/>
    </xf>
    <xf numFmtId="0" fontId="10" fillId="4" borderId="2" xfId="1" applyFont="1" applyFill="1" applyBorder="1" applyAlignment="1" applyProtection="1">
      <alignment horizontal="center" vertical="center" shrinkToFit="1"/>
      <protection hidden="1"/>
    </xf>
    <xf numFmtId="0" fontId="10" fillId="4" borderId="3" xfId="1" applyFont="1" applyFill="1" applyBorder="1" applyAlignment="1" applyProtection="1">
      <alignment horizontal="center" vertical="center" shrinkToFit="1"/>
      <protection hidden="1"/>
    </xf>
    <xf numFmtId="0" fontId="10" fillId="4" borderId="4" xfId="1" applyFont="1" applyFill="1" applyBorder="1" applyAlignment="1" applyProtection="1">
      <alignment horizontal="center" vertical="center" shrinkToFit="1"/>
      <protection hidden="1"/>
    </xf>
    <xf numFmtId="0" fontId="10" fillId="4" borderId="5" xfId="1" applyFont="1" applyFill="1" applyBorder="1" applyAlignment="1" applyProtection="1">
      <alignment horizontal="center" vertical="center" shrinkToFit="1"/>
      <protection hidden="1"/>
    </xf>
    <xf numFmtId="0" fontId="10" fillId="4" borderId="6" xfId="1" applyFont="1" applyFill="1" applyBorder="1" applyAlignment="1" applyProtection="1">
      <alignment horizontal="center" vertical="center" shrinkToFit="1"/>
      <protection hidden="1"/>
    </xf>
    <xf numFmtId="0" fontId="10" fillId="4" borderId="7" xfId="1" applyFont="1" applyFill="1" applyBorder="1" applyAlignment="1" applyProtection="1">
      <alignment horizontal="center" vertical="center" shrinkToFit="1"/>
      <protection hidden="1"/>
    </xf>
    <xf numFmtId="0" fontId="4" fillId="2" borderId="2" xfId="0" applyFont="1" applyFill="1" applyBorder="1" applyAlignment="1" applyProtection="1">
      <alignment horizontal="center" shrinkToFit="1"/>
      <protection hidden="1"/>
    </xf>
    <xf numFmtId="0" fontId="4" fillId="2" borderId="3" xfId="0" applyFont="1" applyFill="1" applyBorder="1" applyAlignment="1" applyProtection="1">
      <alignment horizontal="center" shrinkToFit="1"/>
      <protection hidden="1"/>
    </xf>
    <xf numFmtId="0" fontId="4" fillId="2" borderId="4" xfId="0" applyFont="1" applyFill="1" applyBorder="1" applyAlignment="1" applyProtection="1">
      <alignment horizontal="center" shrinkToFit="1"/>
      <protection hidden="1"/>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0" fillId="0" borderId="12" xfId="0" applyBorder="1" applyAlignment="1" applyProtection="1">
      <alignment horizontal="center" shrinkToFit="1"/>
      <protection locked="0"/>
    </xf>
    <xf numFmtId="0" fontId="0" fillId="0" borderId="0" xfId="0" applyAlignment="1" applyProtection="1">
      <alignment horizontal="center" shrinkToFit="1"/>
      <protection locked="0"/>
    </xf>
    <xf numFmtId="0" fontId="0" fillId="0" borderId="15"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6" fillId="3" borderId="2" xfId="0" applyFont="1" applyFill="1" applyBorder="1" applyAlignment="1" applyProtection="1">
      <alignment horizontal="center" vertical="center" shrinkToFit="1"/>
      <protection hidden="1"/>
    </xf>
    <xf numFmtId="0" fontId="6" fillId="3" borderId="3" xfId="0" applyFont="1" applyFill="1" applyBorder="1" applyAlignment="1" applyProtection="1">
      <alignment horizontal="center" vertical="center" shrinkToFit="1"/>
      <protection hidden="1"/>
    </xf>
    <xf numFmtId="0" fontId="6" fillId="3" borderId="4" xfId="0" applyFont="1" applyFill="1" applyBorder="1" applyAlignment="1" applyProtection="1">
      <alignment horizontal="center" vertical="center" shrinkToFit="1"/>
      <protection hidden="1"/>
    </xf>
    <xf numFmtId="0" fontId="6" fillId="3" borderId="5" xfId="0" applyFont="1" applyFill="1" applyBorder="1" applyAlignment="1" applyProtection="1">
      <alignment horizontal="center" vertical="center" shrinkToFit="1"/>
      <protection hidden="1"/>
    </xf>
    <xf numFmtId="0" fontId="6" fillId="3" borderId="6" xfId="0" applyFont="1" applyFill="1" applyBorder="1" applyAlignment="1" applyProtection="1">
      <alignment horizontal="center" vertical="center" shrinkToFit="1"/>
      <protection hidden="1"/>
    </xf>
    <xf numFmtId="0" fontId="6" fillId="3" borderId="7" xfId="0" applyFont="1" applyFill="1" applyBorder="1" applyAlignment="1" applyProtection="1">
      <alignment horizontal="center" vertical="center" shrinkToFit="1"/>
      <protection hidden="1"/>
    </xf>
    <xf numFmtId="0" fontId="5" fillId="3" borderId="10" xfId="0" applyFont="1" applyFill="1" applyBorder="1" applyAlignment="1" applyProtection="1">
      <alignment horizontal="center" shrinkToFit="1"/>
      <protection hidden="1"/>
    </xf>
    <xf numFmtId="0" fontId="5" fillId="3" borderId="13" xfId="0" applyFont="1" applyFill="1" applyBorder="1" applyAlignment="1" applyProtection="1">
      <alignment horizontal="center" shrinkToFit="1"/>
      <protection hidden="1"/>
    </xf>
    <xf numFmtId="0" fontId="5" fillId="3" borderId="11" xfId="0" applyFont="1" applyFill="1" applyBorder="1" applyAlignment="1" applyProtection="1">
      <alignment horizontal="center" shrinkToFit="1"/>
      <protection hidden="1"/>
    </xf>
    <xf numFmtId="0" fontId="0" fillId="0" borderId="10" xfId="0" applyBorder="1" applyAlignment="1" applyProtection="1">
      <alignment horizontal="left" shrinkToFit="1"/>
      <protection hidden="1"/>
    </xf>
    <xf numFmtId="0" fontId="0" fillId="0" borderId="13" xfId="0" applyBorder="1" applyAlignment="1" applyProtection="1">
      <alignment horizontal="left" shrinkToFit="1"/>
      <protection hidden="1"/>
    </xf>
    <xf numFmtId="0" fontId="0" fillId="0" borderId="11" xfId="0" applyBorder="1" applyAlignment="1" applyProtection="1">
      <alignment horizontal="left" shrinkToFit="1"/>
      <protection hidden="1"/>
    </xf>
    <xf numFmtId="0" fontId="0" fillId="0" borderId="10"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3" fillId="0" borderId="2" xfId="0" applyFont="1" applyBorder="1" applyAlignment="1" applyProtection="1">
      <alignment horizontal="left"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12" xfId="0" applyFont="1" applyBorder="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3" fillId="0" borderId="15"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3" fillId="0" borderId="6" xfId="0" applyFont="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hidden="1"/>
    </xf>
    <xf numFmtId="0" fontId="9" fillId="0" borderId="2" xfId="0" applyFont="1" applyBorder="1" applyAlignment="1" applyProtection="1">
      <alignment horizontal="left" vertical="center" wrapText="1"/>
      <protection hidden="1"/>
    </xf>
    <xf numFmtId="0" fontId="9" fillId="0" borderId="3" xfId="0" applyFont="1" applyBorder="1" applyAlignment="1" applyProtection="1">
      <alignment horizontal="left" vertical="center" wrapText="1"/>
      <protection hidden="1"/>
    </xf>
    <xf numFmtId="0" fontId="9" fillId="0" borderId="4" xfId="0" applyFont="1" applyBorder="1" applyAlignment="1" applyProtection="1">
      <alignment horizontal="left" vertical="center" wrapText="1"/>
      <protection hidden="1"/>
    </xf>
    <xf numFmtId="0" fontId="9" fillId="0" borderId="12"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15" xfId="0" applyFont="1" applyBorder="1" applyAlignment="1" applyProtection="1">
      <alignment horizontal="left" vertical="center" wrapText="1"/>
      <protection hidden="1"/>
    </xf>
    <xf numFmtId="0" fontId="9" fillId="0" borderId="5" xfId="0" applyFont="1" applyBorder="1" applyAlignment="1" applyProtection="1">
      <alignment horizontal="left" vertical="center" wrapText="1"/>
      <protection hidden="1"/>
    </xf>
    <xf numFmtId="0" fontId="9" fillId="0" borderId="6" xfId="0" applyFont="1" applyBorder="1" applyAlignment="1" applyProtection="1">
      <alignment horizontal="left" vertical="center" wrapText="1"/>
      <protection hidden="1"/>
    </xf>
    <xf numFmtId="0" fontId="9" fillId="0" borderId="7" xfId="0" applyFont="1" applyBorder="1" applyAlignment="1" applyProtection="1">
      <alignment horizontal="left" vertical="center" wrapText="1"/>
      <protection hidden="1"/>
    </xf>
    <xf numFmtId="8" fontId="0" fillId="0" borderId="2" xfId="0" applyNumberFormat="1" applyBorder="1" applyAlignment="1" applyProtection="1">
      <alignment horizontal="center" shrinkToFit="1"/>
      <protection locked="0"/>
    </xf>
    <xf numFmtId="8" fontId="0" fillId="0" borderId="3" xfId="0" applyNumberFormat="1" applyBorder="1" applyAlignment="1" applyProtection="1">
      <alignment horizontal="center" shrinkToFit="1"/>
      <protection locked="0"/>
    </xf>
    <xf numFmtId="8" fontId="0" fillId="0" borderId="4" xfId="0" applyNumberFormat="1" applyBorder="1" applyAlignment="1" applyProtection="1">
      <alignment horizontal="center" shrinkToFit="1"/>
      <protection locked="0"/>
    </xf>
    <xf numFmtId="0" fontId="1" fillId="7" borderId="2" xfId="0" applyFont="1" applyFill="1" applyBorder="1" applyAlignment="1" applyProtection="1">
      <alignment horizontal="center" shrinkToFit="1"/>
      <protection hidden="1"/>
    </xf>
    <xf numFmtId="0" fontId="1" fillId="7" borderId="3" xfId="0" applyFont="1" applyFill="1" applyBorder="1" applyAlignment="1" applyProtection="1">
      <alignment horizontal="center" shrinkToFit="1"/>
      <protection hidden="1"/>
    </xf>
    <xf numFmtId="0" fontId="1" fillId="7" borderId="4" xfId="0" applyFont="1" applyFill="1" applyBorder="1" applyAlignment="1" applyProtection="1">
      <alignment horizontal="center" shrinkToFit="1"/>
      <protection hidden="1"/>
    </xf>
    <xf numFmtId="8" fontId="8" fillId="0" borderId="10" xfId="0" applyNumberFormat="1" applyFont="1" applyBorder="1" applyAlignment="1" applyProtection="1">
      <alignment horizontal="right" shrinkToFit="1"/>
      <protection hidden="1"/>
    </xf>
    <xf numFmtId="8" fontId="8" fillId="0" borderId="11" xfId="0" applyNumberFormat="1" applyFont="1" applyBorder="1" applyAlignment="1" applyProtection="1">
      <alignment horizontal="right" shrinkToFit="1"/>
      <protection hidden="1"/>
    </xf>
    <xf numFmtId="0" fontId="2" fillId="5" borderId="6" xfId="0" applyFont="1" applyFill="1" applyBorder="1" applyAlignment="1" applyProtection="1">
      <alignment horizontal="center" shrinkToFit="1"/>
      <protection hidden="1"/>
    </xf>
    <xf numFmtId="0" fontId="11" fillId="10" borderId="10" xfId="0" applyFont="1" applyFill="1" applyBorder="1" applyAlignment="1" applyProtection="1">
      <alignment horizontal="center" shrinkToFit="1"/>
      <protection hidden="1"/>
    </xf>
    <xf numFmtId="0" fontId="11" fillId="10" borderId="13" xfId="0" applyFont="1" applyFill="1" applyBorder="1" applyAlignment="1" applyProtection="1">
      <alignment horizontal="center" shrinkToFit="1"/>
      <protection hidden="1"/>
    </xf>
    <xf numFmtId="0" fontId="11" fillId="10" borderId="11" xfId="0" applyFont="1" applyFill="1" applyBorder="1" applyAlignment="1" applyProtection="1">
      <alignment horizontal="center" shrinkToFit="1"/>
      <protection hidden="1"/>
    </xf>
    <xf numFmtId="8" fontId="3" fillId="0" borderId="10" xfId="0" applyNumberFormat="1" applyFont="1" applyBorder="1" applyAlignment="1" applyProtection="1">
      <alignment horizontal="right" vertical="center" shrinkToFit="1"/>
      <protection hidden="1"/>
    </xf>
    <xf numFmtId="8" fontId="3" fillId="0" borderId="13" xfId="0" applyNumberFormat="1" applyFont="1" applyBorder="1" applyAlignment="1" applyProtection="1">
      <alignment horizontal="right" vertical="center" shrinkToFit="1"/>
      <protection hidden="1"/>
    </xf>
    <xf numFmtId="8" fontId="3" fillId="0" borderId="11" xfId="0" applyNumberFormat="1" applyFont="1" applyBorder="1" applyAlignment="1" applyProtection="1">
      <alignment horizontal="right" vertical="center" shrinkToFit="1"/>
      <protection hidden="1"/>
    </xf>
    <xf numFmtId="0" fontId="1" fillId="15" borderId="10" xfId="0" applyFont="1" applyFill="1" applyBorder="1" applyAlignment="1" applyProtection="1">
      <alignment horizontal="center" shrinkToFit="1"/>
      <protection hidden="1"/>
    </xf>
    <xf numFmtId="0" fontId="1" fillId="15" borderId="13" xfId="0" applyFont="1" applyFill="1" applyBorder="1" applyAlignment="1" applyProtection="1">
      <alignment horizontal="center" shrinkToFit="1"/>
      <protection hidden="1"/>
    </xf>
    <xf numFmtId="0" fontId="1" fillId="15" borderId="11" xfId="0" applyFont="1" applyFill="1" applyBorder="1" applyAlignment="1" applyProtection="1">
      <alignment horizontal="center" shrinkToFit="1"/>
      <protection hidden="1"/>
    </xf>
    <xf numFmtId="0" fontId="11" fillId="9" borderId="10" xfId="0" applyFont="1" applyFill="1" applyBorder="1" applyAlignment="1" applyProtection="1">
      <alignment horizontal="center" shrinkToFit="1"/>
      <protection hidden="1"/>
    </xf>
    <xf numFmtId="0" fontId="11" fillId="9" borderId="13" xfId="0" applyFont="1" applyFill="1" applyBorder="1" applyAlignment="1" applyProtection="1">
      <alignment horizontal="center" shrinkToFit="1"/>
      <protection hidden="1"/>
    </xf>
    <xf numFmtId="0" fontId="11" fillId="9" borderId="11" xfId="0" applyFont="1" applyFill="1" applyBorder="1" applyAlignment="1" applyProtection="1">
      <alignment horizontal="center" shrinkToFit="1"/>
      <protection hidden="1"/>
    </xf>
    <xf numFmtId="0" fontId="1" fillId="16" borderId="10" xfId="0" applyFont="1" applyFill="1" applyBorder="1" applyAlignment="1" applyProtection="1">
      <alignment horizontal="center" shrinkToFit="1"/>
      <protection hidden="1"/>
    </xf>
    <xf numFmtId="0" fontId="1" fillId="16" borderId="13" xfId="0" applyFont="1" applyFill="1" applyBorder="1" applyAlignment="1" applyProtection="1">
      <alignment horizontal="center" shrinkToFit="1"/>
      <protection hidden="1"/>
    </xf>
    <xf numFmtId="0" fontId="1" fillId="16" borderId="11" xfId="0" applyFont="1" applyFill="1" applyBorder="1" applyAlignment="1" applyProtection="1">
      <alignment horizontal="center" shrinkToFit="1"/>
      <protection hidden="1"/>
    </xf>
    <xf numFmtId="0" fontId="5" fillId="3" borderId="1" xfId="0" applyFont="1" applyFill="1" applyBorder="1" applyAlignment="1" applyProtection="1">
      <alignment horizontal="center" shrinkToFit="1"/>
      <protection hidden="1"/>
    </xf>
    <xf numFmtId="0" fontId="1" fillId="17" borderId="10" xfId="0" applyFont="1" applyFill="1" applyBorder="1" applyAlignment="1" applyProtection="1">
      <alignment horizontal="center" shrinkToFit="1"/>
      <protection hidden="1"/>
    </xf>
    <xf numFmtId="0" fontId="1" fillId="17" borderId="13" xfId="0" applyFont="1" applyFill="1" applyBorder="1" applyAlignment="1" applyProtection="1">
      <alignment horizontal="center" shrinkToFit="1"/>
      <protection hidden="1"/>
    </xf>
    <xf numFmtId="0" fontId="1" fillId="17" borderId="11" xfId="0" applyFont="1" applyFill="1" applyBorder="1" applyAlignment="1" applyProtection="1">
      <alignment horizontal="center" shrinkToFit="1"/>
      <protection hidden="1"/>
    </xf>
    <xf numFmtId="0" fontId="1" fillId="18" borderId="10" xfId="0" applyFont="1" applyFill="1" applyBorder="1" applyAlignment="1" applyProtection="1">
      <alignment horizontal="center" shrinkToFit="1"/>
      <protection hidden="1"/>
    </xf>
    <xf numFmtId="0" fontId="1" fillId="18" borderId="13" xfId="0" applyFont="1" applyFill="1" applyBorder="1" applyAlignment="1" applyProtection="1">
      <alignment horizontal="center" shrinkToFit="1"/>
      <protection hidden="1"/>
    </xf>
    <xf numFmtId="0" fontId="1" fillId="18" borderId="11" xfId="0" applyFont="1" applyFill="1" applyBorder="1" applyAlignment="1" applyProtection="1">
      <alignment horizontal="center" shrinkToFit="1"/>
      <protection hidden="1"/>
    </xf>
    <xf numFmtId="0" fontId="1" fillId="4" borderId="10" xfId="0" applyFont="1" applyFill="1" applyBorder="1" applyAlignment="1" applyProtection="1">
      <alignment horizontal="center" shrinkToFit="1"/>
      <protection hidden="1"/>
    </xf>
    <xf numFmtId="0" fontId="1" fillId="4" borderId="13" xfId="0" applyFont="1" applyFill="1" applyBorder="1" applyAlignment="1" applyProtection="1">
      <alignment horizontal="center" shrinkToFit="1"/>
      <protection hidden="1"/>
    </xf>
    <xf numFmtId="0" fontId="1" fillId="4" borderId="11" xfId="0" applyFont="1" applyFill="1" applyBorder="1" applyAlignment="1" applyProtection="1">
      <alignment horizontal="center" shrinkToFit="1"/>
      <protection hidden="1"/>
    </xf>
    <xf numFmtId="0" fontId="1" fillId="11" borderId="10" xfId="0" applyFont="1" applyFill="1" applyBorder="1" applyAlignment="1" applyProtection="1">
      <alignment horizontal="center" shrinkToFit="1"/>
      <protection hidden="1"/>
    </xf>
    <xf numFmtId="0" fontId="1" fillId="11" borderId="13" xfId="0" applyFont="1" applyFill="1" applyBorder="1" applyAlignment="1" applyProtection="1">
      <alignment horizontal="center" shrinkToFit="1"/>
      <protection hidden="1"/>
    </xf>
    <xf numFmtId="0" fontId="1" fillId="11" borderId="11" xfId="0" applyFont="1" applyFill="1" applyBorder="1" applyAlignment="1" applyProtection="1">
      <alignment horizontal="center" shrinkToFit="1"/>
      <protection hidden="1"/>
    </xf>
    <xf numFmtId="0" fontId="2" fillId="2" borderId="10" xfId="0" applyFont="1" applyFill="1" applyBorder="1" applyAlignment="1" applyProtection="1">
      <alignment horizontal="center" shrinkToFit="1"/>
      <protection hidden="1"/>
    </xf>
    <xf numFmtId="0" fontId="2" fillId="2" borderId="13" xfId="0" applyFont="1" applyFill="1" applyBorder="1" applyAlignment="1" applyProtection="1">
      <alignment horizontal="center" shrinkToFit="1"/>
      <protection hidden="1"/>
    </xf>
    <xf numFmtId="0" fontId="2" fillId="2" borderId="11" xfId="0" applyFont="1" applyFill="1" applyBorder="1" applyAlignment="1" applyProtection="1">
      <alignment horizontal="center" shrinkToFit="1"/>
      <protection hidden="1"/>
    </xf>
    <xf numFmtId="0" fontId="1" fillId="3" borderId="10" xfId="0" applyFont="1" applyFill="1" applyBorder="1" applyAlignment="1" applyProtection="1">
      <alignment horizontal="center" shrinkToFit="1"/>
      <protection hidden="1"/>
    </xf>
    <xf numFmtId="0" fontId="1" fillId="3" borderId="13" xfId="0" applyFont="1" applyFill="1" applyBorder="1" applyAlignment="1" applyProtection="1">
      <alignment horizontal="center" shrinkToFit="1"/>
      <protection hidden="1"/>
    </xf>
    <xf numFmtId="0" fontId="1" fillId="3" borderId="11" xfId="0" applyFont="1" applyFill="1" applyBorder="1" applyAlignment="1" applyProtection="1">
      <alignment horizontal="center" shrinkToFit="1"/>
      <protection hidden="1"/>
    </xf>
    <xf numFmtId="0" fontId="1" fillId="14" borderId="10" xfId="0" applyFont="1" applyFill="1" applyBorder="1" applyAlignment="1" applyProtection="1">
      <alignment horizontal="center" shrinkToFit="1"/>
      <protection hidden="1"/>
    </xf>
    <xf numFmtId="0" fontId="1" fillId="14" borderId="13" xfId="0" applyFont="1" applyFill="1" applyBorder="1" applyAlignment="1" applyProtection="1">
      <alignment horizontal="center" shrinkToFit="1"/>
      <protection hidden="1"/>
    </xf>
    <xf numFmtId="0" fontId="1" fillId="14" borderId="11" xfId="0" applyFont="1" applyFill="1" applyBorder="1" applyAlignment="1" applyProtection="1">
      <alignment horizontal="center" shrinkToFit="1"/>
      <protection hidden="1"/>
    </xf>
    <xf numFmtId="0" fontId="2" fillId="12" borderId="10" xfId="0" applyFont="1" applyFill="1" applyBorder="1" applyAlignment="1" applyProtection="1">
      <alignment horizontal="center" shrinkToFit="1"/>
      <protection hidden="1"/>
    </xf>
    <xf numFmtId="0" fontId="2" fillId="12" borderId="13" xfId="0" applyFont="1" applyFill="1" applyBorder="1" applyAlignment="1" applyProtection="1">
      <alignment horizontal="center" shrinkToFit="1"/>
      <protection hidden="1"/>
    </xf>
    <xf numFmtId="0" fontId="2" fillId="12" borderId="11" xfId="0" applyFont="1" applyFill="1" applyBorder="1" applyAlignment="1" applyProtection="1">
      <alignment horizontal="center" shrinkToFit="1"/>
      <protection hidden="1"/>
    </xf>
    <xf numFmtId="0" fontId="1" fillId="13" borderId="10" xfId="0" applyFont="1" applyFill="1" applyBorder="1" applyAlignment="1" applyProtection="1">
      <alignment horizontal="center" shrinkToFit="1"/>
      <protection hidden="1"/>
    </xf>
    <xf numFmtId="0" fontId="1" fillId="13" borderId="13" xfId="0" applyFont="1" applyFill="1" applyBorder="1" applyAlignment="1" applyProtection="1">
      <alignment horizontal="center" shrinkToFit="1"/>
      <protection hidden="1"/>
    </xf>
    <xf numFmtId="0" fontId="1" fillId="13" borderId="11" xfId="0" applyFont="1" applyFill="1" applyBorder="1" applyAlignment="1" applyProtection="1">
      <alignment horizontal="center" shrinkToFit="1"/>
      <protection hidden="1"/>
    </xf>
    <xf numFmtId="0" fontId="3" fillId="0" borderId="10" xfId="0" applyFont="1" applyBorder="1" applyAlignment="1" applyProtection="1">
      <alignment horizontal="center" vertical="center" shrinkToFit="1"/>
      <protection hidden="1"/>
    </xf>
    <xf numFmtId="0" fontId="3" fillId="0" borderId="13" xfId="0" applyFont="1" applyBorder="1" applyAlignment="1" applyProtection="1">
      <alignment horizontal="center" vertical="center" shrinkToFit="1"/>
      <protection hidden="1"/>
    </xf>
    <xf numFmtId="0" fontId="3" fillId="0" borderId="11" xfId="0" applyFont="1" applyBorder="1" applyAlignment="1" applyProtection="1">
      <alignment horizontal="center" vertical="center" shrinkToFit="1"/>
      <protection hidden="1"/>
    </xf>
    <xf numFmtId="0" fontId="13" fillId="7" borderId="1" xfId="0" applyFont="1" applyFill="1" applyBorder="1" applyAlignment="1" applyProtection="1">
      <alignment horizontal="center" vertical="center" shrinkToFit="1"/>
      <protection hidden="1"/>
    </xf>
    <xf numFmtId="165" fontId="3" fillId="0" borderId="10" xfId="0" applyNumberFormat="1" applyFont="1" applyBorder="1" applyAlignment="1" applyProtection="1">
      <alignment horizontal="center" vertical="center" shrinkToFit="1"/>
      <protection hidden="1"/>
    </xf>
    <xf numFmtId="165" fontId="3" fillId="0" borderId="13" xfId="0" applyNumberFormat="1" applyFont="1" applyBorder="1" applyAlignment="1" applyProtection="1">
      <alignment horizontal="center" vertical="center" shrinkToFit="1"/>
      <protection hidden="1"/>
    </xf>
    <xf numFmtId="165" fontId="3" fillId="0" borderId="11" xfId="0" applyNumberFormat="1" applyFont="1" applyBorder="1" applyAlignment="1" applyProtection="1">
      <alignment horizontal="center" vertical="center" shrinkToFit="1"/>
      <protection hidden="1"/>
    </xf>
    <xf numFmtId="165" fontId="13" fillId="7" borderId="1" xfId="0" applyNumberFormat="1" applyFont="1" applyFill="1" applyBorder="1" applyAlignment="1" applyProtection="1">
      <alignment horizontal="center" vertical="center" shrinkToFit="1"/>
      <protection hidden="1"/>
    </xf>
    <xf numFmtId="8" fontId="13" fillId="7" borderId="1" xfId="0" applyNumberFormat="1" applyFont="1" applyFill="1" applyBorder="1" applyAlignment="1" applyProtection="1">
      <alignment horizontal="right" vertical="center" shrinkToFit="1"/>
      <protection hidden="1"/>
    </xf>
    <xf numFmtId="8" fontId="3" fillId="0" borderId="1" xfId="0" applyNumberFormat="1" applyFont="1" applyBorder="1" applyAlignment="1" applyProtection="1">
      <alignment horizontal="right" vertical="center" shrinkToFit="1"/>
      <protection hidden="1"/>
    </xf>
    <xf numFmtId="8" fontId="13" fillId="7" borderId="10" xfId="0" applyNumberFormat="1" applyFont="1" applyFill="1" applyBorder="1" applyAlignment="1" applyProtection="1">
      <alignment horizontal="right" vertical="center" shrinkToFit="1"/>
      <protection hidden="1"/>
    </xf>
    <xf numFmtId="8" fontId="13" fillId="7" borderId="13" xfId="0" applyNumberFormat="1" applyFont="1" applyFill="1" applyBorder="1" applyAlignment="1" applyProtection="1">
      <alignment horizontal="right" vertical="center" shrinkToFit="1"/>
      <protection hidden="1"/>
    </xf>
    <xf numFmtId="8" fontId="13" fillId="7" borderId="11" xfId="0" applyNumberFormat="1" applyFont="1" applyFill="1" applyBorder="1" applyAlignment="1" applyProtection="1">
      <alignment horizontal="right" vertical="center" shrinkToFit="1"/>
      <protection hidden="1"/>
    </xf>
    <xf numFmtId="0" fontId="1" fillId="8" borderId="10" xfId="0" applyFont="1" applyFill="1" applyBorder="1" applyAlignment="1" applyProtection="1">
      <alignment horizontal="center" shrinkToFit="1"/>
      <protection hidden="1"/>
    </xf>
    <xf numFmtId="0" fontId="1" fillId="8" borderId="13" xfId="0" applyFont="1" applyFill="1" applyBorder="1" applyAlignment="1" applyProtection="1">
      <alignment horizontal="center" shrinkToFit="1"/>
      <protection hidden="1"/>
    </xf>
    <xf numFmtId="0" fontId="1" fillId="8" borderId="11" xfId="0" applyFont="1" applyFill="1" applyBorder="1" applyAlignment="1" applyProtection="1">
      <alignment horizontal="center" shrinkToFit="1"/>
      <protection hidden="1"/>
    </xf>
    <xf numFmtId="0" fontId="1" fillId="7" borderId="1" xfId="0" applyFont="1" applyFill="1" applyBorder="1" applyAlignment="1" applyProtection="1">
      <alignment horizontal="center" shrinkToFit="1"/>
      <protection hidden="1"/>
    </xf>
    <xf numFmtId="0" fontId="2" fillId="5" borderId="3" xfId="0" applyFont="1" applyFill="1" applyBorder="1" applyAlignment="1" applyProtection="1">
      <alignment horizontal="center" shrinkToFit="1"/>
      <protection hidden="1"/>
    </xf>
    <xf numFmtId="0" fontId="1" fillId="7" borderId="8" xfId="0" applyFont="1" applyFill="1" applyBorder="1" applyAlignment="1" applyProtection="1">
      <alignment horizontal="center" shrinkToFit="1"/>
      <protection hidden="1"/>
    </xf>
    <xf numFmtId="0" fontId="12" fillId="3" borderId="8" xfId="0" applyFont="1" applyFill="1" applyBorder="1" applyAlignment="1" applyProtection="1">
      <alignment horizontal="center" vertical="center" shrinkToFit="1"/>
      <protection hidden="1"/>
    </xf>
  </cellXfs>
  <cellStyles count="2">
    <cellStyle name="Hyperlink" xfId="1" builtinId="8"/>
    <cellStyle name="Normal" xfId="0" builtinId="0"/>
  </cellStyles>
  <dxfs count="6">
    <dxf>
      <font>
        <b/>
        <i val="0"/>
        <color theme="0"/>
      </font>
      <fill>
        <patternFill>
          <bgColor rgb="FFFF0000"/>
        </patternFill>
      </fill>
      <border>
        <left style="thin">
          <color auto="1"/>
        </left>
        <right style="thin">
          <color auto="1"/>
        </right>
        <top style="thin">
          <color auto="1"/>
        </top>
        <bottom style="thin">
          <color auto="1"/>
        </bottom>
        <vertical/>
        <horizontal/>
      </border>
    </dxf>
    <dxf>
      <fill>
        <patternFill>
          <bgColor rgb="FFFFFF00"/>
        </patternFill>
      </fill>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Annual</a:t>
            </a:r>
            <a:r>
              <a:rPr lang="en-GB" baseline="0"/>
              <a:t> Financial Breakdown</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'Annual Report'!$BB$28</c:f>
              <c:strCache>
                <c:ptCount val="1"/>
                <c:pt idx="0">
                  <c:v>Income 1</c:v>
                </c:pt>
              </c:strCache>
            </c:strRef>
          </c:tx>
          <c:spPr>
            <a:solidFill>
              <a:srgbClr val="00B050"/>
            </a:solidFill>
            <a:ln>
              <a:noFill/>
            </a:ln>
            <a:effectLst/>
          </c:spPr>
          <c:cat>
            <c:strRef>
              <c:f>'Annual Report'!$BA$29:$BA$40</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'Annual Report'!$BB$29:$BB$40</c:f>
              <c:numCache>
                <c:formatCode>"£"#,##0.00_);[Red]\("£"#,##0.00\)</c:formatCode>
                <c:ptCount val="12"/>
                <c:pt idx="0">
                  <c:v>0</c:v>
                </c:pt>
                <c:pt idx="1">
                  <c:v>0</c:v>
                </c:pt>
                <c:pt idx="2">
                  <c:v>0</c:v>
                </c:pt>
                <c:pt idx="3">
                  <c:v>250</c:v>
                </c:pt>
                <c:pt idx="4">
                  <c:v>150</c:v>
                </c:pt>
                <c:pt idx="5">
                  <c:v>400</c:v>
                </c:pt>
                <c:pt idx="6">
                  <c:v>300</c:v>
                </c:pt>
                <c:pt idx="7">
                  <c:v>250</c:v>
                </c:pt>
                <c:pt idx="8">
                  <c:v>0</c:v>
                </c:pt>
                <c:pt idx="9">
                  <c:v>0</c:v>
                </c:pt>
                <c:pt idx="10">
                  <c:v>0</c:v>
                </c:pt>
                <c:pt idx="11">
                  <c:v>0</c:v>
                </c:pt>
              </c:numCache>
            </c:numRef>
          </c:val>
          <c:extLst>
            <c:ext xmlns:c16="http://schemas.microsoft.com/office/drawing/2014/chart" uri="{C3380CC4-5D6E-409C-BE32-E72D297353CC}">
              <c16:uniqueId val="{00000000-0B05-4C4D-91E3-06C6CD25330C}"/>
            </c:ext>
          </c:extLst>
        </c:ser>
        <c:ser>
          <c:idx val="1"/>
          <c:order val="1"/>
          <c:tx>
            <c:strRef>
              <c:f>'Annual Report'!$BC$28</c:f>
              <c:strCache>
                <c:ptCount val="1"/>
                <c:pt idx="0">
                  <c:v>Income 2</c:v>
                </c:pt>
              </c:strCache>
            </c:strRef>
          </c:tx>
          <c:spPr>
            <a:solidFill>
              <a:srgbClr val="92D050"/>
            </a:solidFill>
            <a:ln>
              <a:noFill/>
            </a:ln>
            <a:effectLst/>
          </c:spPr>
          <c:cat>
            <c:strRef>
              <c:f>'Annual Report'!$BA$29:$BA$40</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'Annual Report'!$BC$29:$BC$40</c:f>
              <c:numCache>
                <c:formatCode>"£"#,##0.00_);[Red]\("£"#,##0.00\)</c:formatCode>
                <c:ptCount val="12"/>
                <c:pt idx="0">
                  <c:v>0</c:v>
                </c:pt>
                <c:pt idx="1">
                  <c:v>0</c:v>
                </c:pt>
                <c:pt idx="2">
                  <c:v>0</c:v>
                </c:pt>
                <c:pt idx="3">
                  <c:v>50</c:v>
                </c:pt>
                <c:pt idx="4">
                  <c:v>200</c:v>
                </c:pt>
                <c:pt idx="5">
                  <c:v>200</c:v>
                </c:pt>
                <c:pt idx="6">
                  <c:v>100</c:v>
                </c:pt>
                <c:pt idx="7">
                  <c:v>50</c:v>
                </c:pt>
                <c:pt idx="8">
                  <c:v>0</c:v>
                </c:pt>
                <c:pt idx="9">
                  <c:v>0</c:v>
                </c:pt>
                <c:pt idx="10">
                  <c:v>0</c:v>
                </c:pt>
                <c:pt idx="11">
                  <c:v>0</c:v>
                </c:pt>
              </c:numCache>
            </c:numRef>
          </c:val>
          <c:extLst>
            <c:ext xmlns:c16="http://schemas.microsoft.com/office/drawing/2014/chart" uri="{C3380CC4-5D6E-409C-BE32-E72D297353CC}">
              <c16:uniqueId val="{00000001-0B05-4C4D-91E3-06C6CD25330C}"/>
            </c:ext>
          </c:extLst>
        </c:ser>
        <c:dLbls>
          <c:showLegendKey val="0"/>
          <c:showVal val="0"/>
          <c:showCatName val="0"/>
          <c:showSerName val="0"/>
          <c:showPercent val="0"/>
          <c:showBubbleSize val="0"/>
        </c:dLbls>
        <c:axId val="427274048"/>
        <c:axId val="427274704"/>
      </c:areaChart>
      <c:barChart>
        <c:barDir val="col"/>
        <c:grouping val="stacked"/>
        <c:varyColors val="0"/>
        <c:ser>
          <c:idx val="2"/>
          <c:order val="2"/>
          <c:tx>
            <c:strRef>
              <c:f>'Annual Report'!$BD$28</c:f>
              <c:strCache>
                <c:ptCount val="1"/>
                <c:pt idx="0">
                  <c:v>Working Time</c:v>
                </c:pt>
              </c:strCache>
            </c:strRef>
          </c:tx>
          <c:spPr>
            <a:solidFill>
              <a:schemeClr val="bg1">
                <a:lumMod val="75000"/>
              </a:schemeClr>
            </a:solidFill>
            <a:ln>
              <a:noFill/>
            </a:ln>
            <a:effectLst/>
          </c:spPr>
          <c:invertIfNegative val="0"/>
          <c:cat>
            <c:multiLvlStrRef>
              <c:f>'Annual Report'!$AZ$29:$BA$40</c:f>
              <c:multiLvlStrCache>
                <c:ptCount val="12"/>
                <c:lvl>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lvl>
                <c:lvl>
                  <c:pt idx="0">
                    <c:v>01/05/2019</c:v>
                  </c:pt>
                  <c:pt idx="1">
                    <c:v>01/06/2019</c:v>
                  </c:pt>
                  <c:pt idx="2">
                    <c:v>01/07/2019</c:v>
                  </c:pt>
                  <c:pt idx="3">
                    <c:v>01/08/2019</c:v>
                  </c:pt>
                  <c:pt idx="4">
                    <c:v>01/09/2019</c:v>
                  </c:pt>
                  <c:pt idx="5">
                    <c:v>01/10/2019</c:v>
                  </c:pt>
                  <c:pt idx="6">
                    <c:v>01/11/2019</c:v>
                  </c:pt>
                  <c:pt idx="7">
                    <c:v>01/12/2019</c:v>
                  </c:pt>
                  <c:pt idx="8">
                    <c:v>01/01/2020</c:v>
                  </c:pt>
                  <c:pt idx="9">
                    <c:v>01/02/2020</c:v>
                  </c:pt>
                  <c:pt idx="10">
                    <c:v>01/03/2020</c:v>
                  </c:pt>
                  <c:pt idx="11">
                    <c:v>01/04/2020</c:v>
                  </c:pt>
                </c:lvl>
              </c:multiLvlStrCache>
            </c:multiLvlStrRef>
          </c:cat>
          <c:val>
            <c:numRef>
              <c:f>'Annual Report'!$BD$29:$BD$40</c:f>
              <c:numCache>
                <c:formatCode>"£"#,##0.00_);[Red]\("£"#,##0.00\)</c:formatCode>
                <c:ptCount val="12"/>
                <c:pt idx="0">
                  <c:v>0</c:v>
                </c:pt>
                <c:pt idx="1">
                  <c:v>0</c:v>
                </c:pt>
                <c:pt idx="2">
                  <c:v>0</c:v>
                </c:pt>
                <c:pt idx="3">
                  <c:v>0</c:v>
                </c:pt>
                <c:pt idx="4">
                  <c:v>0</c:v>
                </c:pt>
                <c:pt idx="5">
                  <c:v>0</c:v>
                </c:pt>
                <c:pt idx="6">
                  <c:v>90</c:v>
                </c:pt>
                <c:pt idx="7">
                  <c:v>120</c:v>
                </c:pt>
                <c:pt idx="8">
                  <c:v>0</c:v>
                </c:pt>
                <c:pt idx="9">
                  <c:v>0</c:v>
                </c:pt>
                <c:pt idx="10">
                  <c:v>0</c:v>
                </c:pt>
                <c:pt idx="11">
                  <c:v>0</c:v>
                </c:pt>
              </c:numCache>
            </c:numRef>
          </c:val>
          <c:extLst>
            <c:ext xmlns:c16="http://schemas.microsoft.com/office/drawing/2014/chart" uri="{C3380CC4-5D6E-409C-BE32-E72D297353CC}">
              <c16:uniqueId val="{00000002-0B05-4C4D-91E3-06C6CD25330C}"/>
            </c:ext>
          </c:extLst>
        </c:ser>
        <c:ser>
          <c:idx val="3"/>
          <c:order val="3"/>
          <c:tx>
            <c:strRef>
              <c:f>'Annual Report'!$BE$28</c:f>
              <c:strCache>
                <c:ptCount val="1"/>
                <c:pt idx="0">
                  <c:v>Mileage</c:v>
                </c:pt>
              </c:strCache>
            </c:strRef>
          </c:tx>
          <c:spPr>
            <a:solidFill>
              <a:schemeClr val="bg1">
                <a:lumMod val="50000"/>
              </a:schemeClr>
            </a:solidFill>
            <a:ln>
              <a:noFill/>
            </a:ln>
            <a:effectLst/>
          </c:spPr>
          <c:invertIfNegative val="0"/>
          <c:cat>
            <c:multiLvlStrRef>
              <c:f>'Annual Report'!$AZ$29:$BA$40</c:f>
              <c:multiLvlStrCache>
                <c:ptCount val="12"/>
                <c:lvl>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lvl>
                <c:lvl>
                  <c:pt idx="0">
                    <c:v>01/05/2019</c:v>
                  </c:pt>
                  <c:pt idx="1">
                    <c:v>01/06/2019</c:v>
                  </c:pt>
                  <c:pt idx="2">
                    <c:v>01/07/2019</c:v>
                  </c:pt>
                  <c:pt idx="3">
                    <c:v>01/08/2019</c:v>
                  </c:pt>
                  <c:pt idx="4">
                    <c:v>01/09/2019</c:v>
                  </c:pt>
                  <c:pt idx="5">
                    <c:v>01/10/2019</c:v>
                  </c:pt>
                  <c:pt idx="6">
                    <c:v>01/11/2019</c:v>
                  </c:pt>
                  <c:pt idx="7">
                    <c:v>01/12/2019</c:v>
                  </c:pt>
                  <c:pt idx="8">
                    <c:v>01/01/2020</c:v>
                  </c:pt>
                  <c:pt idx="9">
                    <c:v>01/02/2020</c:v>
                  </c:pt>
                  <c:pt idx="10">
                    <c:v>01/03/2020</c:v>
                  </c:pt>
                  <c:pt idx="11">
                    <c:v>01/04/2020</c:v>
                  </c:pt>
                </c:lvl>
              </c:multiLvlStrCache>
            </c:multiLvlStrRef>
          </c:cat>
          <c:val>
            <c:numRef>
              <c:f>'Annual Report'!$BE$29:$BE$40</c:f>
              <c:numCache>
                <c:formatCode>"£"#,##0.00_);[Red]\("£"#,##0.00\)</c:formatCode>
                <c:ptCount val="12"/>
                <c:pt idx="0">
                  <c:v>0</c:v>
                </c:pt>
                <c:pt idx="1">
                  <c:v>0</c:v>
                </c:pt>
                <c:pt idx="2">
                  <c:v>0</c:v>
                </c:pt>
                <c:pt idx="3">
                  <c:v>0</c:v>
                </c:pt>
                <c:pt idx="4">
                  <c:v>0</c:v>
                </c:pt>
                <c:pt idx="5">
                  <c:v>0</c:v>
                </c:pt>
                <c:pt idx="6">
                  <c:v>4.5</c:v>
                </c:pt>
                <c:pt idx="7">
                  <c:v>9</c:v>
                </c:pt>
                <c:pt idx="8">
                  <c:v>0</c:v>
                </c:pt>
                <c:pt idx="9">
                  <c:v>0</c:v>
                </c:pt>
                <c:pt idx="10">
                  <c:v>0</c:v>
                </c:pt>
                <c:pt idx="11">
                  <c:v>0</c:v>
                </c:pt>
              </c:numCache>
            </c:numRef>
          </c:val>
          <c:extLst>
            <c:ext xmlns:c16="http://schemas.microsoft.com/office/drawing/2014/chart" uri="{C3380CC4-5D6E-409C-BE32-E72D297353CC}">
              <c16:uniqueId val="{00000003-0B05-4C4D-91E3-06C6CD25330C}"/>
            </c:ext>
          </c:extLst>
        </c:ser>
        <c:ser>
          <c:idx val="4"/>
          <c:order val="4"/>
          <c:tx>
            <c:strRef>
              <c:f>'Annual Report'!$BF$28</c:f>
              <c:strCache>
                <c:ptCount val="1"/>
                <c:pt idx="0">
                  <c:v>Uncategorised</c:v>
                </c:pt>
              </c:strCache>
            </c:strRef>
          </c:tx>
          <c:spPr>
            <a:solidFill>
              <a:schemeClr val="tx1">
                <a:lumMod val="75000"/>
                <a:lumOff val="25000"/>
              </a:schemeClr>
            </a:solidFill>
            <a:ln>
              <a:noFill/>
            </a:ln>
            <a:effectLst/>
          </c:spPr>
          <c:invertIfNegative val="0"/>
          <c:cat>
            <c:multiLvlStrRef>
              <c:f>'Annual Report'!$AZ$29:$BA$40</c:f>
              <c:multiLvlStrCache>
                <c:ptCount val="12"/>
                <c:lvl>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lvl>
                <c:lvl>
                  <c:pt idx="0">
                    <c:v>01/05/2019</c:v>
                  </c:pt>
                  <c:pt idx="1">
                    <c:v>01/06/2019</c:v>
                  </c:pt>
                  <c:pt idx="2">
                    <c:v>01/07/2019</c:v>
                  </c:pt>
                  <c:pt idx="3">
                    <c:v>01/08/2019</c:v>
                  </c:pt>
                  <c:pt idx="4">
                    <c:v>01/09/2019</c:v>
                  </c:pt>
                  <c:pt idx="5">
                    <c:v>01/10/2019</c:v>
                  </c:pt>
                  <c:pt idx="6">
                    <c:v>01/11/2019</c:v>
                  </c:pt>
                  <c:pt idx="7">
                    <c:v>01/12/2019</c:v>
                  </c:pt>
                  <c:pt idx="8">
                    <c:v>01/01/2020</c:v>
                  </c:pt>
                  <c:pt idx="9">
                    <c:v>01/02/2020</c:v>
                  </c:pt>
                  <c:pt idx="10">
                    <c:v>01/03/2020</c:v>
                  </c:pt>
                  <c:pt idx="11">
                    <c:v>01/04/2020</c:v>
                  </c:pt>
                </c:lvl>
              </c:multiLvlStrCache>
            </c:multiLvlStrRef>
          </c:cat>
          <c:val>
            <c:numRef>
              <c:f>'Annual Report'!$BF$29:$BF$40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B05-4C4D-91E3-06C6CD25330C}"/>
            </c:ext>
          </c:extLst>
        </c:ser>
        <c:ser>
          <c:idx val="5"/>
          <c:order val="5"/>
          <c:tx>
            <c:strRef>
              <c:f>'Annual Report'!$BG$28</c:f>
              <c:strCache>
                <c:ptCount val="1"/>
                <c:pt idx="0">
                  <c:v>Cat 1</c:v>
                </c:pt>
              </c:strCache>
            </c:strRef>
          </c:tx>
          <c:spPr>
            <a:solidFill>
              <a:srgbClr val="FF0000"/>
            </a:solidFill>
            <a:ln>
              <a:noFill/>
            </a:ln>
            <a:effectLst/>
          </c:spPr>
          <c:invertIfNegative val="0"/>
          <c:cat>
            <c:multiLvlStrRef>
              <c:f>'Annual Report'!$AZ$29:$BA$40</c:f>
              <c:multiLvlStrCache>
                <c:ptCount val="12"/>
                <c:lvl>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lvl>
                <c:lvl>
                  <c:pt idx="0">
                    <c:v>01/05/2019</c:v>
                  </c:pt>
                  <c:pt idx="1">
                    <c:v>01/06/2019</c:v>
                  </c:pt>
                  <c:pt idx="2">
                    <c:v>01/07/2019</c:v>
                  </c:pt>
                  <c:pt idx="3">
                    <c:v>01/08/2019</c:v>
                  </c:pt>
                  <c:pt idx="4">
                    <c:v>01/09/2019</c:v>
                  </c:pt>
                  <c:pt idx="5">
                    <c:v>01/10/2019</c:v>
                  </c:pt>
                  <c:pt idx="6">
                    <c:v>01/11/2019</c:v>
                  </c:pt>
                  <c:pt idx="7">
                    <c:v>01/12/2019</c:v>
                  </c:pt>
                  <c:pt idx="8">
                    <c:v>01/01/2020</c:v>
                  </c:pt>
                  <c:pt idx="9">
                    <c:v>01/02/2020</c:v>
                  </c:pt>
                  <c:pt idx="10">
                    <c:v>01/03/2020</c:v>
                  </c:pt>
                  <c:pt idx="11">
                    <c:v>01/04/2020</c:v>
                  </c:pt>
                </c:lvl>
              </c:multiLvlStrCache>
            </c:multiLvlStrRef>
          </c:cat>
          <c:val>
            <c:numRef>
              <c:f>'Annual Report'!$BG$29:$BG$40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0B05-4C4D-91E3-06C6CD25330C}"/>
            </c:ext>
          </c:extLst>
        </c:ser>
        <c:ser>
          <c:idx val="6"/>
          <c:order val="6"/>
          <c:tx>
            <c:strRef>
              <c:f>'Annual Report'!$BH$28</c:f>
              <c:strCache>
                <c:ptCount val="1"/>
                <c:pt idx="0">
                  <c:v>Cat 2</c:v>
                </c:pt>
              </c:strCache>
            </c:strRef>
          </c:tx>
          <c:spPr>
            <a:solidFill>
              <a:srgbClr val="FF6600"/>
            </a:solidFill>
            <a:ln>
              <a:noFill/>
            </a:ln>
            <a:effectLst/>
          </c:spPr>
          <c:invertIfNegative val="0"/>
          <c:cat>
            <c:multiLvlStrRef>
              <c:f>'Annual Report'!$AZ$29:$BA$40</c:f>
              <c:multiLvlStrCache>
                <c:ptCount val="12"/>
                <c:lvl>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lvl>
                <c:lvl>
                  <c:pt idx="0">
                    <c:v>01/05/2019</c:v>
                  </c:pt>
                  <c:pt idx="1">
                    <c:v>01/06/2019</c:v>
                  </c:pt>
                  <c:pt idx="2">
                    <c:v>01/07/2019</c:v>
                  </c:pt>
                  <c:pt idx="3">
                    <c:v>01/08/2019</c:v>
                  </c:pt>
                  <c:pt idx="4">
                    <c:v>01/09/2019</c:v>
                  </c:pt>
                  <c:pt idx="5">
                    <c:v>01/10/2019</c:v>
                  </c:pt>
                  <c:pt idx="6">
                    <c:v>01/11/2019</c:v>
                  </c:pt>
                  <c:pt idx="7">
                    <c:v>01/12/2019</c:v>
                  </c:pt>
                  <c:pt idx="8">
                    <c:v>01/01/2020</c:v>
                  </c:pt>
                  <c:pt idx="9">
                    <c:v>01/02/2020</c:v>
                  </c:pt>
                  <c:pt idx="10">
                    <c:v>01/03/2020</c:v>
                  </c:pt>
                  <c:pt idx="11">
                    <c:v>01/04/2020</c:v>
                  </c:pt>
                </c:lvl>
              </c:multiLvlStrCache>
            </c:multiLvlStrRef>
          </c:cat>
          <c:val>
            <c:numRef>
              <c:f>'Annual Report'!$BH$29:$BH$40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0B05-4C4D-91E3-06C6CD25330C}"/>
            </c:ext>
          </c:extLst>
        </c:ser>
        <c:ser>
          <c:idx val="7"/>
          <c:order val="7"/>
          <c:tx>
            <c:strRef>
              <c:f>'Annual Report'!$BI$28</c:f>
              <c:strCache>
                <c:ptCount val="1"/>
                <c:pt idx="0">
                  <c:v>Cat 3</c:v>
                </c:pt>
              </c:strCache>
            </c:strRef>
          </c:tx>
          <c:spPr>
            <a:solidFill>
              <a:srgbClr val="FFC000"/>
            </a:solidFill>
            <a:ln>
              <a:noFill/>
            </a:ln>
            <a:effectLst/>
          </c:spPr>
          <c:invertIfNegative val="0"/>
          <c:cat>
            <c:multiLvlStrRef>
              <c:f>'Annual Report'!$AZ$29:$BA$40</c:f>
              <c:multiLvlStrCache>
                <c:ptCount val="12"/>
                <c:lvl>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lvl>
                <c:lvl>
                  <c:pt idx="0">
                    <c:v>01/05/2019</c:v>
                  </c:pt>
                  <c:pt idx="1">
                    <c:v>01/06/2019</c:v>
                  </c:pt>
                  <c:pt idx="2">
                    <c:v>01/07/2019</c:v>
                  </c:pt>
                  <c:pt idx="3">
                    <c:v>01/08/2019</c:v>
                  </c:pt>
                  <c:pt idx="4">
                    <c:v>01/09/2019</c:v>
                  </c:pt>
                  <c:pt idx="5">
                    <c:v>01/10/2019</c:v>
                  </c:pt>
                  <c:pt idx="6">
                    <c:v>01/11/2019</c:v>
                  </c:pt>
                  <c:pt idx="7">
                    <c:v>01/12/2019</c:v>
                  </c:pt>
                  <c:pt idx="8">
                    <c:v>01/01/2020</c:v>
                  </c:pt>
                  <c:pt idx="9">
                    <c:v>01/02/2020</c:v>
                  </c:pt>
                  <c:pt idx="10">
                    <c:v>01/03/2020</c:v>
                  </c:pt>
                  <c:pt idx="11">
                    <c:v>01/04/2020</c:v>
                  </c:pt>
                </c:lvl>
              </c:multiLvlStrCache>
            </c:multiLvlStrRef>
          </c:cat>
          <c:val>
            <c:numRef>
              <c:f>'Annual Report'!$BI$29:$BI$40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0B05-4C4D-91E3-06C6CD25330C}"/>
            </c:ext>
          </c:extLst>
        </c:ser>
        <c:ser>
          <c:idx val="8"/>
          <c:order val="8"/>
          <c:tx>
            <c:strRef>
              <c:f>'Annual Report'!$BJ$28</c:f>
              <c:strCache>
                <c:ptCount val="1"/>
                <c:pt idx="0">
                  <c:v>Cat 4</c:v>
                </c:pt>
              </c:strCache>
            </c:strRef>
          </c:tx>
          <c:spPr>
            <a:solidFill>
              <a:srgbClr val="00B0F0"/>
            </a:solidFill>
            <a:ln>
              <a:noFill/>
            </a:ln>
            <a:effectLst/>
          </c:spPr>
          <c:invertIfNegative val="0"/>
          <c:cat>
            <c:multiLvlStrRef>
              <c:f>'Annual Report'!$AZ$29:$BA$40</c:f>
              <c:multiLvlStrCache>
                <c:ptCount val="12"/>
                <c:lvl>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lvl>
                <c:lvl>
                  <c:pt idx="0">
                    <c:v>01/05/2019</c:v>
                  </c:pt>
                  <c:pt idx="1">
                    <c:v>01/06/2019</c:v>
                  </c:pt>
                  <c:pt idx="2">
                    <c:v>01/07/2019</c:v>
                  </c:pt>
                  <c:pt idx="3">
                    <c:v>01/08/2019</c:v>
                  </c:pt>
                  <c:pt idx="4">
                    <c:v>01/09/2019</c:v>
                  </c:pt>
                  <c:pt idx="5">
                    <c:v>01/10/2019</c:v>
                  </c:pt>
                  <c:pt idx="6">
                    <c:v>01/11/2019</c:v>
                  </c:pt>
                  <c:pt idx="7">
                    <c:v>01/12/2019</c:v>
                  </c:pt>
                  <c:pt idx="8">
                    <c:v>01/01/2020</c:v>
                  </c:pt>
                  <c:pt idx="9">
                    <c:v>01/02/2020</c:v>
                  </c:pt>
                  <c:pt idx="10">
                    <c:v>01/03/2020</c:v>
                  </c:pt>
                  <c:pt idx="11">
                    <c:v>01/04/2020</c:v>
                  </c:pt>
                </c:lvl>
              </c:multiLvlStrCache>
            </c:multiLvlStrRef>
          </c:cat>
          <c:val>
            <c:numRef>
              <c:f>'Annual Report'!$BJ$29:$BJ$40</c:f>
              <c:numCache>
                <c:formatCode>"£"#,##0.00_);[Red]\("£"#,##0.00\)</c:formatCode>
                <c:ptCount val="12"/>
                <c:pt idx="0">
                  <c:v>0</c:v>
                </c:pt>
                <c:pt idx="1">
                  <c:v>0</c:v>
                </c:pt>
                <c:pt idx="2">
                  <c:v>0</c:v>
                </c:pt>
                <c:pt idx="3">
                  <c:v>40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B05-4C4D-91E3-06C6CD25330C}"/>
            </c:ext>
          </c:extLst>
        </c:ser>
        <c:ser>
          <c:idx val="9"/>
          <c:order val="9"/>
          <c:tx>
            <c:strRef>
              <c:f>'Annual Report'!$BK$28</c:f>
              <c:strCache>
                <c:ptCount val="1"/>
                <c:pt idx="0">
                  <c:v>Cat 5</c:v>
                </c:pt>
              </c:strCache>
            </c:strRef>
          </c:tx>
          <c:spPr>
            <a:solidFill>
              <a:srgbClr val="0070C0"/>
            </a:solidFill>
            <a:ln>
              <a:noFill/>
            </a:ln>
            <a:effectLst/>
          </c:spPr>
          <c:invertIfNegative val="0"/>
          <c:cat>
            <c:multiLvlStrRef>
              <c:f>'Annual Report'!$AZ$29:$BA$40</c:f>
              <c:multiLvlStrCache>
                <c:ptCount val="12"/>
                <c:lvl>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lvl>
                <c:lvl>
                  <c:pt idx="0">
                    <c:v>01/05/2019</c:v>
                  </c:pt>
                  <c:pt idx="1">
                    <c:v>01/06/2019</c:v>
                  </c:pt>
                  <c:pt idx="2">
                    <c:v>01/07/2019</c:v>
                  </c:pt>
                  <c:pt idx="3">
                    <c:v>01/08/2019</c:v>
                  </c:pt>
                  <c:pt idx="4">
                    <c:v>01/09/2019</c:v>
                  </c:pt>
                  <c:pt idx="5">
                    <c:v>01/10/2019</c:v>
                  </c:pt>
                  <c:pt idx="6">
                    <c:v>01/11/2019</c:v>
                  </c:pt>
                  <c:pt idx="7">
                    <c:v>01/12/2019</c:v>
                  </c:pt>
                  <c:pt idx="8">
                    <c:v>01/01/2020</c:v>
                  </c:pt>
                  <c:pt idx="9">
                    <c:v>01/02/2020</c:v>
                  </c:pt>
                  <c:pt idx="10">
                    <c:v>01/03/2020</c:v>
                  </c:pt>
                  <c:pt idx="11">
                    <c:v>01/04/2020</c:v>
                  </c:pt>
                </c:lvl>
              </c:multiLvlStrCache>
            </c:multiLvlStrRef>
          </c:cat>
          <c:val>
            <c:numRef>
              <c:f>'Annual Report'!$BK$29:$BK$40</c:f>
              <c:numCache>
                <c:formatCode>"£"#,##0.00_);[Red]\("£"#,##0.00\)</c:formatCode>
                <c:ptCount val="12"/>
                <c:pt idx="0">
                  <c:v>0</c:v>
                </c:pt>
                <c:pt idx="1">
                  <c:v>0</c:v>
                </c:pt>
                <c:pt idx="2">
                  <c:v>0</c:v>
                </c:pt>
                <c:pt idx="3">
                  <c:v>0</c:v>
                </c:pt>
                <c:pt idx="4">
                  <c:v>50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0B05-4C4D-91E3-06C6CD25330C}"/>
            </c:ext>
          </c:extLst>
        </c:ser>
        <c:ser>
          <c:idx val="10"/>
          <c:order val="10"/>
          <c:tx>
            <c:strRef>
              <c:f>'Annual Report'!$BL$28</c:f>
              <c:strCache>
                <c:ptCount val="1"/>
              </c:strCache>
            </c:strRef>
          </c:tx>
          <c:spPr>
            <a:solidFill>
              <a:srgbClr val="002060"/>
            </a:solidFill>
            <a:ln>
              <a:noFill/>
            </a:ln>
            <a:effectLst/>
          </c:spPr>
          <c:invertIfNegative val="0"/>
          <c:cat>
            <c:multiLvlStrRef>
              <c:f>'Annual Report'!$AZ$29:$BA$40</c:f>
              <c:multiLvlStrCache>
                <c:ptCount val="12"/>
                <c:lvl>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lvl>
                <c:lvl>
                  <c:pt idx="0">
                    <c:v>01/05/2019</c:v>
                  </c:pt>
                  <c:pt idx="1">
                    <c:v>01/06/2019</c:v>
                  </c:pt>
                  <c:pt idx="2">
                    <c:v>01/07/2019</c:v>
                  </c:pt>
                  <c:pt idx="3">
                    <c:v>01/08/2019</c:v>
                  </c:pt>
                  <c:pt idx="4">
                    <c:v>01/09/2019</c:v>
                  </c:pt>
                  <c:pt idx="5">
                    <c:v>01/10/2019</c:v>
                  </c:pt>
                  <c:pt idx="6">
                    <c:v>01/11/2019</c:v>
                  </c:pt>
                  <c:pt idx="7">
                    <c:v>01/12/2019</c:v>
                  </c:pt>
                  <c:pt idx="8">
                    <c:v>01/01/2020</c:v>
                  </c:pt>
                  <c:pt idx="9">
                    <c:v>01/02/2020</c:v>
                  </c:pt>
                  <c:pt idx="10">
                    <c:v>01/03/2020</c:v>
                  </c:pt>
                  <c:pt idx="11">
                    <c:v>01/04/2020</c:v>
                  </c:pt>
                </c:lvl>
              </c:multiLvlStrCache>
            </c:multiLvlStrRef>
          </c:cat>
          <c:val>
            <c:numRef>
              <c:f>'Annual Report'!$BL$29:$BL$40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0B05-4C4D-91E3-06C6CD25330C}"/>
            </c:ext>
          </c:extLst>
        </c:ser>
        <c:ser>
          <c:idx val="11"/>
          <c:order val="11"/>
          <c:tx>
            <c:strRef>
              <c:f>'Annual Report'!$BM$28</c:f>
              <c:strCache>
                <c:ptCount val="1"/>
              </c:strCache>
            </c:strRef>
          </c:tx>
          <c:spPr>
            <a:solidFill>
              <a:srgbClr val="7030A0"/>
            </a:solidFill>
            <a:ln>
              <a:noFill/>
            </a:ln>
            <a:effectLst/>
          </c:spPr>
          <c:invertIfNegative val="0"/>
          <c:cat>
            <c:multiLvlStrRef>
              <c:f>'Annual Report'!$AZ$29:$BA$40</c:f>
              <c:multiLvlStrCache>
                <c:ptCount val="12"/>
                <c:lvl>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lvl>
                <c:lvl>
                  <c:pt idx="0">
                    <c:v>01/05/2019</c:v>
                  </c:pt>
                  <c:pt idx="1">
                    <c:v>01/06/2019</c:v>
                  </c:pt>
                  <c:pt idx="2">
                    <c:v>01/07/2019</c:v>
                  </c:pt>
                  <c:pt idx="3">
                    <c:v>01/08/2019</c:v>
                  </c:pt>
                  <c:pt idx="4">
                    <c:v>01/09/2019</c:v>
                  </c:pt>
                  <c:pt idx="5">
                    <c:v>01/10/2019</c:v>
                  </c:pt>
                  <c:pt idx="6">
                    <c:v>01/11/2019</c:v>
                  </c:pt>
                  <c:pt idx="7">
                    <c:v>01/12/2019</c:v>
                  </c:pt>
                  <c:pt idx="8">
                    <c:v>01/01/2020</c:v>
                  </c:pt>
                  <c:pt idx="9">
                    <c:v>01/02/2020</c:v>
                  </c:pt>
                  <c:pt idx="10">
                    <c:v>01/03/2020</c:v>
                  </c:pt>
                  <c:pt idx="11">
                    <c:v>01/04/2020</c:v>
                  </c:pt>
                </c:lvl>
              </c:multiLvlStrCache>
            </c:multiLvlStrRef>
          </c:cat>
          <c:val>
            <c:numRef>
              <c:f>'Annual Report'!$BM$29:$BM$40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0B05-4C4D-91E3-06C6CD25330C}"/>
            </c:ext>
          </c:extLst>
        </c:ser>
        <c:ser>
          <c:idx val="12"/>
          <c:order val="12"/>
          <c:tx>
            <c:strRef>
              <c:f>'Annual Report'!$BN$28</c:f>
              <c:strCache>
                <c:ptCount val="1"/>
              </c:strCache>
            </c:strRef>
          </c:tx>
          <c:spPr>
            <a:solidFill>
              <a:schemeClr val="accent2">
                <a:lumMod val="50000"/>
              </a:schemeClr>
            </a:solidFill>
            <a:ln>
              <a:noFill/>
            </a:ln>
            <a:effectLst/>
          </c:spPr>
          <c:invertIfNegative val="0"/>
          <c:cat>
            <c:multiLvlStrRef>
              <c:f>'Annual Report'!$AZ$29:$BA$40</c:f>
              <c:multiLvlStrCache>
                <c:ptCount val="12"/>
                <c:lvl>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lvl>
                <c:lvl>
                  <c:pt idx="0">
                    <c:v>01/05/2019</c:v>
                  </c:pt>
                  <c:pt idx="1">
                    <c:v>01/06/2019</c:v>
                  </c:pt>
                  <c:pt idx="2">
                    <c:v>01/07/2019</c:v>
                  </c:pt>
                  <c:pt idx="3">
                    <c:v>01/08/2019</c:v>
                  </c:pt>
                  <c:pt idx="4">
                    <c:v>01/09/2019</c:v>
                  </c:pt>
                  <c:pt idx="5">
                    <c:v>01/10/2019</c:v>
                  </c:pt>
                  <c:pt idx="6">
                    <c:v>01/11/2019</c:v>
                  </c:pt>
                  <c:pt idx="7">
                    <c:v>01/12/2019</c:v>
                  </c:pt>
                  <c:pt idx="8">
                    <c:v>01/01/2020</c:v>
                  </c:pt>
                  <c:pt idx="9">
                    <c:v>01/02/2020</c:v>
                  </c:pt>
                  <c:pt idx="10">
                    <c:v>01/03/2020</c:v>
                  </c:pt>
                  <c:pt idx="11">
                    <c:v>01/04/2020</c:v>
                  </c:pt>
                </c:lvl>
              </c:multiLvlStrCache>
            </c:multiLvlStrRef>
          </c:cat>
          <c:val>
            <c:numRef>
              <c:f>'Annual Report'!$BN$29:$BN$40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0B05-4C4D-91E3-06C6CD25330C}"/>
            </c:ext>
          </c:extLst>
        </c:ser>
        <c:ser>
          <c:idx val="13"/>
          <c:order val="13"/>
          <c:tx>
            <c:strRef>
              <c:f>'Annual Report'!$BO$28</c:f>
              <c:strCache>
                <c:ptCount val="1"/>
              </c:strCache>
            </c:strRef>
          </c:tx>
          <c:spPr>
            <a:solidFill>
              <a:schemeClr val="accent4">
                <a:lumMod val="75000"/>
              </a:schemeClr>
            </a:solidFill>
            <a:ln>
              <a:noFill/>
            </a:ln>
            <a:effectLst/>
          </c:spPr>
          <c:invertIfNegative val="0"/>
          <c:cat>
            <c:multiLvlStrRef>
              <c:f>'Annual Report'!$AZ$29:$BA$40</c:f>
              <c:multiLvlStrCache>
                <c:ptCount val="12"/>
                <c:lvl>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lvl>
                <c:lvl>
                  <c:pt idx="0">
                    <c:v>01/05/2019</c:v>
                  </c:pt>
                  <c:pt idx="1">
                    <c:v>01/06/2019</c:v>
                  </c:pt>
                  <c:pt idx="2">
                    <c:v>01/07/2019</c:v>
                  </c:pt>
                  <c:pt idx="3">
                    <c:v>01/08/2019</c:v>
                  </c:pt>
                  <c:pt idx="4">
                    <c:v>01/09/2019</c:v>
                  </c:pt>
                  <c:pt idx="5">
                    <c:v>01/10/2019</c:v>
                  </c:pt>
                  <c:pt idx="6">
                    <c:v>01/11/2019</c:v>
                  </c:pt>
                  <c:pt idx="7">
                    <c:v>01/12/2019</c:v>
                  </c:pt>
                  <c:pt idx="8">
                    <c:v>01/01/2020</c:v>
                  </c:pt>
                  <c:pt idx="9">
                    <c:v>01/02/2020</c:v>
                  </c:pt>
                  <c:pt idx="10">
                    <c:v>01/03/2020</c:v>
                  </c:pt>
                  <c:pt idx="11">
                    <c:v>01/04/2020</c:v>
                  </c:pt>
                </c:lvl>
              </c:multiLvlStrCache>
            </c:multiLvlStrRef>
          </c:cat>
          <c:val>
            <c:numRef>
              <c:f>'Annual Report'!$BO$29:$BO$40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B05-4C4D-91E3-06C6CD25330C}"/>
            </c:ext>
          </c:extLst>
        </c:ser>
        <c:ser>
          <c:idx val="14"/>
          <c:order val="14"/>
          <c:tx>
            <c:strRef>
              <c:f>'Annual Report'!$BP$28</c:f>
              <c:strCache>
                <c:ptCount val="1"/>
              </c:strCache>
            </c:strRef>
          </c:tx>
          <c:spPr>
            <a:solidFill>
              <a:schemeClr val="accent6">
                <a:lumMod val="50000"/>
              </a:schemeClr>
            </a:solidFill>
            <a:ln>
              <a:noFill/>
            </a:ln>
            <a:effectLst/>
          </c:spPr>
          <c:invertIfNegative val="0"/>
          <c:cat>
            <c:multiLvlStrRef>
              <c:f>'Annual Report'!$AZ$29:$BA$40</c:f>
              <c:multiLvlStrCache>
                <c:ptCount val="12"/>
                <c:lvl>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lvl>
                <c:lvl>
                  <c:pt idx="0">
                    <c:v>01/05/2019</c:v>
                  </c:pt>
                  <c:pt idx="1">
                    <c:v>01/06/2019</c:v>
                  </c:pt>
                  <c:pt idx="2">
                    <c:v>01/07/2019</c:v>
                  </c:pt>
                  <c:pt idx="3">
                    <c:v>01/08/2019</c:v>
                  </c:pt>
                  <c:pt idx="4">
                    <c:v>01/09/2019</c:v>
                  </c:pt>
                  <c:pt idx="5">
                    <c:v>01/10/2019</c:v>
                  </c:pt>
                  <c:pt idx="6">
                    <c:v>01/11/2019</c:v>
                  </c:pt>
                  <c:pt idx="7">
                    <c:v>01/12/2019</c:v>
                  </c:pt>
                  <c:pt idx="8">
                    <c:v>01/01/2020</c:v>
                  </c:pt>
                  <c:pt idx="9">
                    <c:v>01/02/2020</c:v>
                  </c:pt>
                  <c:pt idx="10">
                    <c:v>01/03/2020</c:v>
                  </c:pt>
                  <c:pt idx="11">
                    <c:v>01/04/2020</c:v>
                  </c:pt>
                </c:lvl>
              </c:multiLvlStrCache>
            </c:multiLvlStrRef>
          </c:cat>
          <c:val>
            <c:numRef>
              <c:f>'Annual Report'!$BP$29:$BP$40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0B05-4C4D-91E3-06C6CD25330C}"/>
            </c:ext>
          </c:extLst>
        </c:ser>
        <c:dLbls>
          <c:showLegendKey val="0"/>
          <c:showVal val="0"/>
          <c:showCatName val="0"/>
          <c:showSerName val="0"/>
          <c:showPercent val="0"/>
          <c:showBubbleSize val="0"/>
        </c:dLbls>
        <c:gapWidth val="150"/>
        <c:overlap val="100"/>
        <c:axId val="427274048"/>
        <c:axId val="427274704"/>
      </c:barChart>
      <c:catAx>
        <c:axId val="42727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7274704"/>
        <c:crosses val="autoZero"/>
        <c:auto val="1"/>
        <c:lblAlgn val="ctr"/>
        <c:lblOffset val="100"/>
        <c:noMultiLvlLbl val="0"/>
      </c:catAx>
      <c:valAx>
        <c:axId val="42727470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7274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basic-income-expense/?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02FBC00A-9F8B-4696-A391-581862C869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6" name="Picture 5">
          <a:hlinkClick xmlns:r="http://schemas.openxmlformats.org/officeDocument/2006/relationships" r:id="rId3"/>
          <a:extLst>
            <a:ext uri="{FF2B5EF4-FFF2-40B4-BE49-F238E27FC236}">
              <a16:creationId xmlns:a16="http://schemas.microsoft.com/office/drawing/2014/main" id="{7D5398C3-1D30-438B-9A42-7F4ED27D67F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7" name="Picture 6">
          <a:hlinkClick xmlns:r="http://schemas.openxmlformats.org/officeDocument/2006/relationships" r:id="rId5"/>
          <a:extLst>
            <a:ext uri="{FF2B5EF4-FFF2-40B4-BE49-F238E27FC236}">
              <a16:creationId xmlns:a16="http://schemas.microsoft.com/office/drawing/2014/main" id="{F7FB9F30-61A8-462E-B513-01A2C928A37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8" name="Picture 7">
          <a:hlinkClick xmlns:r="http://schemas.openxmlformats.org/officeDocument/2006/relationships" r:id="rId7"/>
          <a:extLst>
            <a:ext uri="{FF2B5EF4-FFF2-40B4-BE49-F238E27FC236}">
              <a16:creationId xmlns:a16="http://schemas.microsoft.com/office/drawing/2014/main" id="{85DFCEDE-7ACA-409D-A471-FFD1A580375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9" name="Picture 8">
          <a:hlinkClick xmlns:r="http://schemas.openxmlformats.org/officeDocument/2006/relationships" r:id="rId9"/>
          <a:extLst>
            <a:ext uri="{FF2B5EF4-FFF2-40B4-BE49-F238E27FC236}">
              <a16:creationId xmlns:a16="http://schemas.microsoft.com/office/drawing/2014/main" id="{C5E8B8AE-EC18-4F06-83F3-30C5F65CB969}"/>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133350</xdr:colOff>
      <xdr:row>21</xdr:row>
      <xdr:rowOff>85725</xdr:rowOff>
    </xdr:from>
    <xdr:ext cx="3367845" cy="405432"/>
    <xdr:sp macro="" textlink="">
      <xdr:nvSpPr>
        <xdr:cNvPr id="2" name="TextBox 1">
          <a:extLst>
            <a:ext uri="{FF2B5EF4-FFF2-40B4-BE49-F238E27FC236}">
              <a16:creationId xmlns:a16="http://schemas.microsoft.com/office/drawing/2014/main" id="{3A051126-17D1-4548-BBF8-9A652AAD8225}"/>
            </a:ext>
          </a:extLst>
        </xdr:cNvPr>
        <xdr:cNvSpPr txBox="1"/>
      </xdr:nvSpPr>
      <xdr:spPr>
        <a:xfrm>
          <a:off x="323850" y="4086225"/>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4762</xdr:rowOff>
    </xdr:from>
    <xdr:to>
      <xdr:col>45</xdr:col>
      <xdr:colOff>0</xdr:colOff>
      <xdr:row>23</xdr:row>
      <xdr:rowOff>0</xdr:rowOff>
    </xdr:to>
    <xdr:graphicFrame macro="">
      <xdr:nvGraphicFramePr>
        <xdr:cNvPr id="2" name="Chart 1">
          <a:extLst>
            <a:ext uri="{FF2B5EF4-FFF2-40B4-BE49-F238E27FC236}">
              <a16:creationId xmlns:a16="http://schemas.microsoft.com/office/drawing/2014/main" id="{E99FFD47-5518-493C-A4EC-A256CD70E9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yiIbBR6c6fQ"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B1368-D51F-40A3-88E2-05EE08F9F0D3}">
  <sheetPr>
    <tabColor theme="1"/>
  </sheetPr>
  <dimension ref="A1:AW50"/>
  <sheetViews>
    <sheetView tabSelected="1" zoomScaleNormal="100" workbookViewId="0"/>
  </sheetViews>
  <sheetFormatPr defaultColWidth="0" defaultRowHeight="15" customHeight="1" zeroHeight="1" x14ac:dyDescent="0.25"/>
  <cols>
    <col min="1" max="46" width="2.85546875" style="1" customWidth="1"/>
    <col min="47" max="16384" width="2.85546875" style="1" hidden="1"/>
  </cols>
  <sheetData>
    <row r="1" spans="1:46" ht="15" customHeight="1" x14ac:dyDescent="0.25">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row>
    <row r="2" spans="1:46" ht="15" customHeight="1" x14ac:dyDescent="0.25">
      <c r="A2" s="30"/>
      <c r="B2" s="149" t="s">
        <v>71</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1"/>
      <c r="AT2" s="30"/>
    </row>
    <row r="3" spans="1:46" ht="15" customHeight="1" x14ac:dyDescent="0.25">
      <c r="A3" s="30"/>
      <c r="B3" s="152"/>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4"/>
      <c r="AT3" s="30"/>
    </row>
    <row r="4" spans="1:46" ht="15" customHeight="1" x14ac:dyDescent="0.2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row>
    <row r="5" spans="1:46" ht="15" customHeight="1" x14ac:dyDescent="0.25">
      <c r="A5" s="30"/>
      <c r="B5" s="155" t="s">
        <v>26</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7"/>
      <c r="AT5" s="30"/>
    </row>
    <row r="6" spans="1:46" ht="15" customHeight="1" x14ac:dyDescent="0.25">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row>
    <row r="7" spans="1:46" ht="15" customHeight="1" x14ac:dyDescent="0.25">
      <c r="A7" s="30"/>
      <c r="B7" s="119" t="s">
        <v>27</v>
      </c>
      <c r="C7" s="120"/>
      <c r="D7" s="120"/>
      <c r="E7" s="120"/>
      <c r="F7" s="120"/>
      <c r="G7" s="121"/>
      <c r="H7" s="158" t="s">
        <v>28</v>
      </c>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60"/>
      <c r="AT7" s="30"/>
    </row>
    <row r="8" spans="1:46" ht="15" customHeight="1" x14ac:dyDescent="0.25">
      <c r="A8" s="30"/>
      <c r="B8" s="155" t="s">
        <v>69</v>
      </c>
      <c r="C8" s="156"/>
      <c r="D8" s="156"/>
      <c r="E8" s="156"/>
      <c r="F8" s="156"/>
      <c r="G8" s="157"/>
      <c r="H8" s="158" t="s">
        <v>29</v>
      </c>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60"/>
      <c r="AT8" s="30"/>
    </row>
    <row r="9" spans="1:46" ht="15" customHeight="1" x14ac:dyDescent="0.25">
      <c r="A9" s="30"/>
      <c r="B9" s="158" t="s">
        <v>30</v>
      </c>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60"/>
      <c r="AT9" s="30"/>
    </row>
    <row r="10" spans="1:46" ht="15" customHeight="1" x14ac:dyDescent="0.25">
      <c r="A10" s="30"/>
      <c r="B10" s="158" t="s">
        <v>31</v>
      </c>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60"/>
      <c r="AT10" s="30"/>
    </row>
    <row r="11" spans="1:46" ht="15" customHeight="1" x14ac:dyDescent="0.25">
      <c r="A11" s="30"/>
      <c r="B11" s="158" t="s">
        <v>32</v>
      </c>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60"/>
      <c r="AT11" s="30"/>
    </row>
    <row r="12" spans="1:46" ht="15" customHeight="1" x14ac:dyDescent="0.25">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row>
    <row r="13" spans="1:46" ht="15" customHeight="1" x14ac:dyDescent="0.25">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row>
    <row r="14" spans="1:46" ht="15" customHeight="1" x14ac:dyDescent="0.25">
      <c r="A14" s="30"/>
      <c r="B14" s="155" t="s">
        <v>33</v>
      </c>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7"/>
      <c r="AT14" s="30"/>
    </row>
    <row r="15" spans="1:46" ht="15" customHeight="1" x14ac:dyDescent="0.2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row>
    <row r="16" spans="1:46" ht="15" customHeight="1" x14ac:dyDescent="0.25">
      <c r="A16" s="30"/>
      <c r="B16" s="104" t="s">
        <v>34</v>
      </c>
      <c r="C16" s="105"/>
      <c r="D16" s="105"/>
      <c r="E16" s="105"/>
      <c r="F16" s="105"/>
      <c r="G16" s="106"/>
      <c r="H16" s="161" t="s">
        <v>72</v>
      </c>
      <c r="I16" s="162"/>
      <c r="J16" s="162"/>
      <c r="K16" s="162"/>
      <c r="L16" s="162"/>
      <c r="M16" s="162"/>
      <c r="N16" s="162"/>
      <c r="O16" s="162"/>
      <c r="P16" s="162"/>
      <c r="Q16" s="163"/>
      <c r="R16" s="30"/>
      <c r="S16" s="30"/>
      <c r="T16" s="137" t="s">
        <v>18</v>
      </c>
      <c r="U16" s="138"/>
      <c r="V16" s="138"/>
      <c r="W16" s="138"/>
      <c r="X16" s="139"/>
      <c r="Y16" s="30"/>
      <c r="Z16" s="164" t="s">
        <v>65</v>
      </c>
      <c r="AA16" s="165"/>
      <c r="AB16" s="165"/>
      <c r="AC16" s="165"/>
      <c r="AD16" s="165"/>
      <c r="AE16" s="166"/>
      <c r="AF16" s="30"/>
      <c r="AG16" s="30"/>
      <c r="AH16" s="119" t="s">
        <v>39</v>
      </c>
      <c r="AI16" s="120"/>
      <c r="AJ16" s="120"/>
      <c r="AK16" s="120"/>
      <c r="AL16" s="121"/>
      <c r="AM16" s="30"/>
      <c r="AN16" s="164" t="s">
        <v>66</v>
      </c>
      <c r="AO16" s="165"/>
      <c r="AP16" s="165"/>
      <c r="AQ16" s="165"/>
      <c r="AR16" s="165"/>
      <c r="AS16" s="166"/>
      <c r="AT16" s="30"/>
    </row>
    <row r="17" spans="1:49" ht="15" customHeight="1" x14ac:dyDescent="0.25">
      <c r="A17" s="30"/>
      <c r="B17" s="30"/>
      <c r="C17" s="30"/>
      <c r="D17" s="30"/>
      <c r="E17" s="30"/>
      <c r="F17" s="30"/>
      <c r="G17" s="30"/>
      <c r="H17" s="30"/>
      <c r="I17" s="30"/>
      <c r="J17" s="30"/>
      <c r="K17" s="30"/>
      <c r="L17" s="30"/>
      <c r="M17" s="30"/>
      <c r="N17" s="30"/>
      <c r="O17" s="30"/>
      <c r="P17" s="30"/>
      <c r="Q17" s="30"/>
      <c r="R17" s="30"/>
      <c r="S17" s="30"/>
      <c r="T17" s="140" t="s">
        <v>74</v>
      </c>
      <c r="U17" s="141"/>
      <c r="V17" s="141"/>
      <c r="W17" s="141"/>
      <c r="X17" s="142"/>
      <c r="Y17" s="30"/>
      <c r="Z17" s="167"/>
      <c r="AA17" s="168"/>
      <c r="AB17" s="168"/>
      <c r="AC17" s="168"/>
      <c r="AD17" s="168"/>
      <c r="AE17" s="169"/>
      <c r="AF17" s="30"/>
      <c r="AG17" s="30"/>
      <c r="AH17" s="128" t="s">
        <v>38</v>
      </c>
      <c r="AI17" s="129"/>
      <c r="AJ17" s="129"/>
      <c r="AK17" s="129"/>
      <c r="AL17" s="130"/>
      <c r="AM17" s="30"/>
      <c r="AN17" s="167"/>
      <c r="AO17" s="168"/>
      <c r="AP17" s="168"/>
      <c r="AQ17" s="168"/>
      <c r="AR17" s="168"/>
      <c r="AS17" s="169"/>
      <c r="AT17" s="30"/>
      <c r="AW17" s="12" t="str">
        <f>IF($T17="", "", IF(COUNTIF($T$17:$T$26, $T17)&gt;1, "X", ""))</f>
        <v/>
      </c>
    </row>
    <row r="18" spans="1:49" ht="15" customHeight="1" x14ac:dyDescent="0.25">
      <c r="A18" s="30"/>
      <c r="B18" s="173" t="s">
        <v>35</v>
      </c>
      <c r="C18" s="174"/>
      <c r="D18" s="174"/>
      <c r="E18" s="174"/>
      <c r="F18" s="174"/>
      <c r="G18" s="174"/>
      <c r="H18" s="174"/>
      <c r="I18" s="174"/>
      <c r="J18" s="174"/>
      <c r="K18" s="174"/>
      <c r="L18" s="174"/>
      <c r="M18" s="174"/>
      <c r="N18" s="174"/>
      <c r="O18" s="174"/>
      <c r="P18" s="174"/>
      <c r="Q18" s="175"/>
      <c r="R18" s="30"/>
      <c r="S18" s="30"/>
      <c r="T18" s="143" t="s">
        <v>75</v>
      </c>
      <c r="U18" s="144"/>
      <c r="V18" s="144"/>
      <c r="W18" s="144"/>
      <c r="X18" s="145"/>
      <c r="Y18" s="30"/>
      <c r="Z18" s="167"/>
      <c r="AA18" s="168"/>
      <c r="AB18" s="168"/>
      <c r="AC18" s="168"/>
      <c r="AD18" s="168"/>
      <c r="AE18" s="169"/>
      <c r="AF18" s="30"/>
      <c r="AG18" s="30"/>
      <c r="AH18" s="125">
        <v>10000</v>
      </c>
      <c r="AI18" s="126"/>
      <c r="AJ18" s="126"/>
      <c r="AK18" s="126"/>
      <c r="AL18" s="127"/>
      <c r="AM18" s="30"/>
      <c r="AN18" s="167"/>
      <c r="AO18" s="168"/>
      <c r="AP18" s="168"/>
      <c r="AQ18" s="168"/>
      <c r="AR18" s="168"/>
      <c r="AS18" s="169"/>
      <c r="AT18" s="30"/>
      <c r="AW18" s="13" t="str">
        <f t="shared" ref="AW18:AW26" si="0">IF($T18="", "", IF(COUNTIF($T$17:$T$26, $T18)&gt;1, "X", ""))</f>
        <v/>
      </c>
    </row>
    <row r="19" spans="1:49" ht="15" customHeight="1" x14ac:dyDescent="0.25">
      <c r="A19" s="30"/>
      <c r="B19" s="176"/>
      <c r="C19" s="177"/>
      <c r="D19" s="177"/>
      <c r="E19" s="177"/>
      <c r="F19" s="177"/>
      <c r="G19" s="177"/>
      <c r="H19" s="177"/>
      <c r="I19" s="177"/>
      <c r="J19" s="177"/>
      <c r="K19" s="177"/>
      <c r="L19" s="177"/>
      <c r="M19" s="177"/>
      <c r="N19" s="177"/>
      <c r="O19" s="177"/>
      <c r="P19" s="177"/>
      <c r="Q19" s="178"/>
      <c r="R19" s="30"/>
      <c r="S19" s="30"/>
      <c r="T19" s="143" t="s">
        <v>76</v>
      </c>
      <c r="U19" s="144"/>
      <c r="V19" s="144"/>
      <c r="W19" s="144"/>
      <c r="X19" s="145"/>
      <c r="Y19" s="30"/>
      <c r="Z19" s="167"/>
      <c r="AA19" s="168"/>
      <c r="AB19" s="168"/>
      <c r="AC19" s="168"/>
      <c r="AD19" s="168"/>
      <c r="AE19" s="169"/>
      <c r="AF19" s="30"/>
      <c r="AG19" s="30"/>
      <c r="AH19" s="128" t="s">
        <v>40</v>
      </c>
      <c r="AI19" s="129"/>
      <c r="AJ19" s="129"/>
      <c r="AK19" s="129"/>
      <c r="AL19" s="130"/>
      <c r="AM19" s="30"/>
      <c r="AN19" s="167"/>
      <c r="AO19" s="168"/>
      <c r="AP19" s="168"/>
      <c r="AQ19" s="168"/>
      <c r="AR19" s="168"/>
      <c r="AS19" s="169"/>
      <c r="AT19" s="30"/>
      <c r="AW19" s="13" t="str">
        <f t="shared" si="0"/>
        <v/>
      </c>
    </row>
    <row r="20" spans="1:49" ht="15" customHeight="1" x14ac:dyDescent="0.25">
      <c r="A20" s="30"/>
      <c r="B20" s="179"/>
      <c r="C20" s="180"/>
      <c r="D20" s="180"/>
      <c r="E20" s="180"/>
      <c r="F20" s="180"/>
      <c r="G20" s="180"/>
      <c r="H20" s="180"/>
      <c r="I20" s="180"/>
      <c r="J20" s="180"/>
      <c r="K20" s="180"/>
      <c r="L20" s="180"/>
      <c r="M20" s="180"/>
      <c r="N20" s="180"/>
      <c r="O20" s="180"/>
      <c r="P20" s="180"/>
      <c r="Q20" s="181"/>
      <c r="R20" s="30"/>
      <c r="S20" s="30"/>
      <c r="T20" s="143" t="s">
        <v>77</v>
      </c>
      <c r="U20" s="144"/>
      <c r="V20" s="144"/>
      <c r="W20" s="144"/>
      <c r="X20" s="145"/>
      <c r="Y20" s="30"/>
      <c r="Z20" s="167"/>
      <c r="AA20" s="168"/>
      <c r="AB20" s="168"/>
      <c r="AC20" s="168"/>
      <c r="AD20" s="168"/>
      <c r="AE20" s="169"/>
      <c r="AF20" s="30"/>
      <c r="AG20" s="30"/>
      <c r="AH20" s="182">
        <v>0.45</v>
      </c>
      <c r="AI20" s="183"/>
      <c r="AJ20" s="183"/>
      <c r="AK20" s="183"/>
      <c r="AL20" s="184"/>
      <c r="AM20" s="30"/>
      <c r="AN20" s="167"/>
      <c r="AO20" s="168"/>
      <c r="AP20" s="168"/>
      <c r="AQ20" s="168"/>
      <c r="AR20" s="168"/>
      <c r="AS20" s="169"/>
      <c r="AT20" s="30"/>
      <c r="AW20" s="13" t="str">
        <f t="shared" si="0"/>
        <v/>
      </c>
    </row>
    <row r="21" spans="1:49" ht="15" customHeight="1" x14ac:dyDescent="0.25">
      <c r="A21" s="30"/>
      <c r="B21" s="30"/>
      <c r="C21" s="30"/>
      <c r="D21" s="30"/>
      <c r="E21" s="30"/>
      <c r="F21" s="30"/>
      <c r="G21" s="30"/>
      <c r="H21" s="30"/>
      <c r="I21" s="30"/>
      <c r="J21" s="30"/>
      <c r="K21" s="30"/>
      <c r="L21" s="30"/>
      <c r="M21" s="30"/>
      <c r="N21" s="30"/>
      <c r="O21" s="30"/>
      <c r="P21" s="30"/>
      <c r="Q21" s="30"/>
      <c r="R21" s="30"/>
      <c r="S21" s="30"/>
      <c r="T21" s="143" t="s">
        <v>78</v>
      </c>
      <c r="U21" s="144"/>
      <c r="V21" s="144"/>
      <c r="W21" s="144"/>
      <c r="X21" s="145"/>
      <c r="Y21" s="30"/>
      <c r="Z21" s="167"/>
      <c r="AA21" s="168"/>
      <c r="AB21" s="168"/>
      <c r="AC21" s="168"/>
      <c r="AD21" s="168"/>
      <c r="AE21" s="169"/>
      <c r="AF21" s="30"/>
      <c r="AG21" s="30"/>
      <c r="AH21" s="185" t="s">
        <v>41</v>
      </c>
      <c r="AI21" s="186"/>
      <c r="AJ21" s="186"/>
      <c r="AK21" s="186"/>
      <c r="AL21" s="187"/>
      <c r="AM21" s="30"/>
      <c r="AN21" s="167"/>
      <c r="AO21" s="168"/>
      <c r="AP21" s="168"/>
      <c r="AQ21" s="168"/>
      <c r="AR21" s="168"/>
      <c r="AS21" s="169"/>
      <c r="AT21" s="30"/>
      <c r="AW21" s="13" t="str">
        <f t="shared" si="0"/>
        <v/>
      </c>
    </row>
    <row r="22" spans="1:49" ht="15" customHeight="1" x14ac:dyDescent="0.25">
      <c r="A22" s="30"/>
      <c r="B22" s="30"/>
      <c r="C22" s="30"/>
      <c r="D22" s="30"/>
      <c r="E22" s="30"/>
      <c r="F22" s="30"/>
      <c r="G22" s="30"/>
      <c r="H22" s="30"/>
      <c r="I22" s="30"/>
      <c r="J22" s="30"/>
      <c r="K22" s="30"/>
      <c r="L22" s="30"/>
      <c r="M22" s="30"/>
      <c r="N22" s="30"/>
      <c r="O22" s="30"/>
      <c r="P22" s="30"/>
      <c r="Q22" s="30"/>
      <c r="R22" s="30"/>
      <c r="S22" s="30"/>
      <c r="T22" s="143"/>
      <c r="U22" s="144"/>
      <c r="V22" s="144"/>
      <c r="W22" s="144"/>
      <c r="X22" s="145"/>
      <c r="Y22" s="30"/>
      <c r="Z22" s="167"/>
      <c r="AA22" s="168"/>
      <c r="AB22" s="168"/>
      <c r="AC22" s="168"/>
      <c r="AD22" s="168"/>
      <c r="AE22" s="169"/>
      <c r="AF22" s="30"/>
      <c r="AG22" s="30"/>
      <c r="AH22" s="116">
        <v>0.25</v>
      </c>
      <c r="AI22" s="117"/>
      <c r="AJ22" s="117"/>
      <c r="AK22" s="117"/>
      <c r="AL22" s="118"/>
      <c r="AM22" s="30"/>
      <c r="AN22" s="170"/>
      <c r="AO22" s="171"/>
      <c r="AP22" s="171"/>
      <c r="AQ22" s="171"/>
      <c r="AR22" s="171"/>
      <c r="AS22" s="172"/>
      <c r="AT22" s="30"/>
      <c r="AW22" s="13" t="str">
        <f t="shared" si="0"/>
        <v/>
      </c>
    </row>
    <row r="23" spans="1:49" ht="15" customHeight="1" x14ac:dyDescent="0.25">
      <c r="A23" s="30"/>
      <c r="B23" s="104" t="s">
        <v>36</v>
      </c>
      <c r="C23" s="105"/>
      <c r="D23" s="105"/>
      <c r="E23" s="105"/>
      <c r="F23" s="105"/>
      <c r="G23" s="105"/>
      <c r="H23" s="105"/>
      <c r="I23" s="105"/>
      <c r="J23" s="105"/>
      <c r="K23" s="105"/>
      <c r="L23" s="105"/>
      <c r="M23" s="105"/>
      <c r="N23" s="105"/>
      <c r="O23" s="105"/>
      <c r="P23" s="105"/>
      <c r="Q23" s="106"/>
      <c r="R23" s="30"/>
      <c r="S23" s="30"/>
      <c r="T23" s="143"/>
      <c r="U23" s="144"/>
      <c r="V23" s="144"/>
      <c r="W23" s="144"/>
      <c r="X23" s="145"/>
      <c r="Y23" s="30"/>
      <c r="Z23" s="167"/>
      <c r="AA23" s="168"/>
      <c r="AB23" s="168"/>
      <c r="AC23" s="168"/>
      <c r="AD23" s="168"/>
      <c r="AE23" s="169"/>
      <c r="AF23" s="30"/>
      <c r="AG23" s="30"/>
      <c r="AH23" s="30"/>
      <c r="AI23" s="30"/>
      <c r="AJ23" s="30"/>
      <c r="AK23" s="30"/>
      <c r="AL23" s="30"/>
      <c r="AM23" s="30"/>
      <c r="AN23" s="30"/>
      <c r="AO23" s="30"/>
      <c r="AP23" s="30"/>
      <c r="AQ23" s="30"/>
      <c r="AR23" s="30"/>
      <c r="AS23" s="30"/>
      <c r="AT23" s="30"/>
      <c r="AW23" s="13" t="str">
        <f t="shared" si="0"/>
        <v/>
      </c>
    </row>
    <row r="24" spans="1:49" ht="15" customHeight="1" x14ac:dyDescent="0.25">
      <c r="A24" s="30"/>
      <c r="B24" s="107"/>
      <c r="C24" s="108"/>
      <c r="D24" s="108"/>
      <c r="E24" s="108"/>
      <c r="F24" s="108"/>
      <c r="G24" s="108"/>
      <c r="H24" s="108"/>
      <c r="I24" s="108"/>
      <c r="J24" s="108"/>
      <c r="K24" s="108"/>
      <c r="L24" s="108"/>
      <c r="M24" s="108"/>
      <c r="N24" s="108"/>
      <c r="O24" s="108"/>
      <c r="P24" s="108"/>
      <c r="Q24" s="109"/>
      <c r="R24" s="30"/>
      <c r="S24" s="30"/>
      <c r="T24" s="143"/>
      <c r="U24" s="144"/>
      <c r="V24" s="144"/>
      <c r="W24" s="144"/>
      <c r="X24" s="145"/>
      <c r="Y24" s="30"/>
      <c r="Z24" s="167"/>
      <c r="AA24" s="168"/>
      <c r="AB24" s="168"/>
      <c r="AC24" s="168"/>
      <c r="AD24" s="168"/>
      <c r="AE24" s="169"/>
      <c r="AF24" s="30"/>
      <c r="AG24" s="30"/>
      <c r="AH24" s="30"/>
      <c r="AI24" s="30"/>
      <c r="AJ24" s="30"/>
      <c r="AK24" s="30"/>
      <c r="AL24" s="30"/>
      <c r="AM24" s="30"/>
      <c r="AN24" s="30"/>
      <c r="AO24" s="30"/>
      <c r="AP24" s="30"/>
      <c r="AQ24" s="30"/>
      <c r="AR24" s="30"/>
      <c r="AS24" s="30"/>
      <c r="AT24" s="30"/>
      <c r="AW24" s="13" t="str">
        <f t="shared" si="0"/>
        <v/>
      </c>
    </row>
    <row r="25" spans="1:49" ht="15" customHeight="1" x14ac:dyDescent="0.25">
      <c r="A25" s="30"/>
      <c r="B25" s="110"/>
      <c r="C25" s="111"/>
      <c r="D25" s="111"/>
      <c r="E25" s="111"/>
      <c r="F25" s="111"/>
      <c r="G25" s="111"/>
      <c r="H25" s="111"/>
      <c r="I25" s="111"/>
      <c r="J25" s="111"/>
      <c r="K25" s="111"/>
      <c r="L25" s="111"/>
      <c r="M25" s="111"/>
      <c r="N25" s="111"/>
      <c r="O25" s="111"/>
      <c r="P25" s="111"/>
      <c r="Q25" s="112"/>
      <c r="R25" s="30"/>
      <c r="S25" s="30"/>
      <c r="T25" s="143"/>
      <c r="U25" s="144"/>
      <c r="V25" s="144"/>
      <c r="W25" s="144"/>
      <c r="X25" s="145"/>
      <c r="Y25" s="30"/>
      <c r="Z25" s="167"/>
      <c r="AA25" s="168"/>
      <c r="AB25" s="168"/>
      <c r="AC25" s="168"/>
      <c r="AD25" s="168"/>
      <c r="AE25" s="169"/>
      <c r="AF25" s="30"/>
      <c r="AG25" s="30"/>
      <c r="AH25" s="119" t="s">
        <v>42</v>
      </c>
      <c r="AI25" s="120"/>
      <c r="AJ25" s="120"/>
      <c r="AK25" s="120"/>
      <c r="AL25" s="121"/>
      <c r="AM25" s="30"/>
      <c r="AN25" s="164" t="s">
        <v>68</v>
      </c>
      <c r="AO25" s="165"/>
      <c r="AP25" s="165"/>
      <c r="AQ25" s="165"/>
      <c r="AR25" s="165"/>
      <c r="AS25" s="166"/>
      <c r="AT25" s="30"/>
      <c r="AW25" s="13" t="str">
        <f t="shared" si="0"/>
        <v/>
      </c>
    </row>
    <row r="26" spans="1:49" ht="15" customHeight="1" x14ac:dyDescent="0.25">
      <c r="A26" s="30"/>
      <c r="B26" s="110"/>
      <c r="C26" s="111"/>
      <c r="D26" s="111"/>
      <c r="E26" s="111"/>
      <c r="F26" s="111"/>
      <c r="G26" s="111"/>
      <c r="H26" s="111"/>
      <c r="I26" s="111"/>
      <c r="J26" s="111"/>
      <c r="K26" s="111"/>
      <c r="L26" s="111"/>
      <c r="M26" s="111"/>
      <c r="N26" s="111"/>
      <c r="O26" s="111"/>
      <c r="P26" s="111"/>
      <c r="Q26" s="112"/>
      <c r="R26" s="30"/>
      <c r="S26" s="30"/>
      <c r="T26" s="146"/>
      <c r="U26" s="147"/>
      <c r="V26" s="147"/>
      <c r="W26" s="147"/>
      <c r="X26" s="148"/>
      <c r="Y26" s="30"/>
      <c r="Z26" s="170"/>
      <c r="AA26" s="171"/>
      <c r="AB26" s="171"/>
      <c r="AC26" s="171"/>
      <c r="AD26" s="171"/>
      <c r="AE26" s="172"/>
      <c r="AF26" s="30"/>
      <c r="AG26" s="30"/>
      <c r="AH26" s="122">
        <v>43586</v>
      </c>
      <c r="AI26" s="123"/>
      <c r="AJ26" s="123"/>
      <c r="AK26" s="123"/>
      <c r="AL26" s="124"/>
      <c r="AM26" s="30"/>
      <c r="AN26" s="167"/>
      <c r="AO26" s="168"/>
      <c r="AP26" s="168"/>
      <c r="AQ26" s="168"/>
      <c r="AR26" s="168"/>
      <c r="AS26" s="169"/>
      <c r="AT26" s="30"/>
      <c r="AW26" s="14" t="str">
        <f t="shared" si="0"/>
        <v/>
      </c>
    </row>
    <row r="27" spans="1:49" ht="15" customHeight="1" x14ac:dyDescent="0.25">
      <c r="A27" s="30"/>
      <c r="B27" s="110"/>
      <c r="C27" s="111"/>
      <c r="D27" s="111"/>
      <c r="E27" s="111"/>
      <c r="F27" s="111"/>
      <c r="G27" s="111"/>
      <c r="H27" s="111"/>
      <c r="I27" s="111"/>
      <c r="J27" s="111"/>
      <c r="K27" s="111"/>
      <c r="L27" s="111"/>
      <c r="M27" s="111"/>
      <c r="N27" s="111"/>
      <c r="O27" s="111"/>
      <c r="P27" s="111"/>
      <c r="Q27" s="112"/>
      <c r="R27" s="30"/>
      <c r="S27" s="30"/>
      <c r="T27" s="30"/>
      <c r="U27" s="30"/>
      <c r="V27" s="30"/>
      <c r="W27" s="30"/>
      <c r="X27" s="30"/>
      <c r="Y27" s="30"/>
      <c r="Z27" s="30"/>
      <c r="AA27" s="30"/>
      <c r="AB27" s="30"/>
      <c r="AC27" s="30"/>
      <c r="AD27" s="30"/>
      <c r="AE27" s="30"/>
      <c r="AF27" s="30"/>
      <c r="AG27" s="30"/>
      <c r="AH27" s="30"/>
      <c r="AI27" s="30"/>
      <c r="AJ27" s="30"/>
      <c r="AK27" s="30"/>
      <c r="AL27" s="30"/>
      <c r="AM27" s="30"/>
      <c r="AN27" s="167"/>
      <c r="AO27" s="168"/>
      <c r="AP27" s="168"/>
      <c r="AQ27" s="168"/>
      <c r="AR27" s="168"/>
      <c r="AS27" s="169"/>
      <c r="AT27" s="30"/>
    </row>
    <row r="28" spans="1:49" ht="15" customHeight="1" x14ac:dyDescent="0.25">
      <c r="A28" s="30"/>
      <c r="B28" s="113"/>
      <c r="C28" s="114"/>
      <c r="D28" s="114"/>
      <c r="E28" s="114"/>
      <c r="F28" s="114"/>
      <c r="G28" s="114"/>
      <c r="H28" s="114"/>
      <c r="I28" s="114"/>
      <c r="J28" s="114"/>
      <c r="K28" s="114"/>
      <c r="L28" s="114"/>
      <c r="M28" s="114"/>
      <c r="N28" s="114"/>
      <c r="O28" s="114"/>
      <c r="P28" s="114"/>
      <c r="Q28" s="115"/>
      <c r="R28" s="30"/>
      <c r="S28" s="30"/>
      <c r="T28" s="30"/>
      <c r="U28" s="30"/>
      <c r="V28" s="30"/>
      <c r="W28" s="30"/>
      <c r="X28" s="30"/>
      <c r="Y28" s="30"/>
      <c r="Z28" s="164" t="s">
        <v>67</v>
      </c>
      <c r="AA28" s="165"/>
      <c r="AB28" s="165"/>
      <c r="AC28" s="165"/>
      <c r="AD28" s="165"/>
      <c r="AE28" s="166"/>
      <c r="AF28" s="30"/>
      <c r="AG28" s="30"/>
      <c r="AH28" s="119" t="s">
        <v>48</v>
      </c>
      <c r="AI28" s="120"/>
      <c r="AJ28" s="120"/>
      <c r="AK28" s="120"/>
      <c r="AL28" s="121"/>
      <c r="AM28" s="30"/>
      <c r="AN28" s="167"/>
      <c r="AO28" s="168"/>
      <c r="AP28" s="168"/>
      <c r="AQ28" s="168"/>
      <c r="AR28" s="168"/>
      <c r="AS28" s="169"/>
      <c r="AT28" s="30"/>
    </row>
    <row r="29" spans="1:49" ht="15" customHeight="1" x14ac:dyDescent="0.25">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167"/>
      <c r="AA29" s="168"/>
      <c r="AB29" s="168"/>
      <c r="AC29" s="168"/>
      <c r="AD29" s="168"/>
      <c r="AE29" s="169"/>
      <c r="AF29" s="30"/>
      <c r="AG29" s="30"/>
      <c r="AH29" s="94"/>
      <c r="AI29" s="95"/>
      <c r="AJ29" s="95"/>
      <c r="AK29" s="95"/>
      <c r="AL29" s="96"/>
      <c r="AM29" s="30"/>
      <c r="AN29" s="167"/>
      <c r="AO29" s="168"/>
      <c r="AP29" s="168"/>
      <c r="AQ29" s="168"/>
      <c r="AR29" s="168"/>
      <c r="AS29" s="169"/>
      <c r="AT29" s="30"/>
    </row>
    <row r="30" spans="1:49" ht="15" customHeight="1" x14ac:dyDescent="0.25">
      <c r="A30" s="30"/>
      <c r="B30" s="131" t="s">
        <v>37</v>
      </c>
      <c r="C30" s="132"/>
      <c r="D30" s="132"/>
      <c r="E30" s="132"/>
      <c r="F30" s="132"/>
      <c r="G30" s="132"/>
      <c r="H30" s="132"/>
      <c r="I30" s="132"/>
      <c r="J30" s="132"/>
      <c r="K30" s="132"/>
      <c r="L30" s="132"/>
      <c r="M30" s="132"/>
      <c r="N30" s="132"/>
      <c r="O30" s="132"/>
      <c r="P30" s="132"/>
      <c r="Q30" s="133"/>
      <c r="R30" s="30"/>
      <c r="S30" s="30"/>
      <c r="T30" s="119" t="s">
        <v>19</v>
      </c>
      <c r="U30" s="120"/>
      <c r="V30" s="120"/>
      <c r="W30" s="120"/>
      <c r="X30" s="121"/>
      <c r="Y30" s="30"/>
      <c r="Z30" s="167"/>
      <c r="AA30" s="168"/>
      <c r="AB30" s="168"/>
      <c r="AC30" s="168"/>
      <c r="AD30" s="168"/>
      <c r="AE30" s="169"/>
      <c r="AF30" s="30"/>
      <c r="AG30" s="30"/>
      <c r="AH30" s="30"/>
      <c r="AI30" s="30"/>
      <c r="AJ30" s="30"/>
      <c r="AK30" s="30"/>
      <c r="AL30" s="30"/>
      <c r="AM30" s="30"/>
      <c r="AN30" s="167"/>
      <c r="AO30" s="168"/>
      <c r="AP30" s="168"/>
      <c r="AQ30" s="168"/>
      <c r="AR30" s="168"/>
      <c r="AS30" s="169"/>
      <c r="AT30" s="30"/>
    </row>
    <row r="31" spans="1:49" ht="15" customHeight="1" x14ac:dyDescent="0.25">
      <c r="A31" s="30"/>
      <c r="B31" s="134"/>
      <c r="C31" s="135"/>
      <c r="D31" s="135"/>
      <c r="E31" s="135"/>
      <c r="F31" s="135"/>
      <c r="G31" s="135"/>
      <c r="H31" s="135"/>
      <c r="I31" s="135"/>
      <c r="J31" s="135"/>
      <c r="K31" s="135"/>
      <c r="L31" s="135"/>
      <c r="M31" s="135"/>
      <c r="N31" s="135"/>
      <c r="O31" s="135"/>
      <c r="P31" s="135"/>
      <c r="Q31" s="136"/>
      <c r="R31" s="30"/>
      <c r="S31" s="30"/>
      <c r="T31" s="116">
        <v>30</v>
      </c>
      <c r="U31" s="117"/>
      <c r="V31" s="117"/>
      <c r="W31" s="117"/>
      <c r="X31" s="118"/>
      <c r="Y31" s="30"/>
      <c r="Z31" s="167"/>
      <c r="AA31" s="168"/>
      <c r="AB31" s="168"/>
      <c r="AC31" s="168"/>
      <c r="AD31" s="168"/>
      <c r="AE31" s="169"/>
      <c r="AF31" s="30"/>
      <c r="AG31" s="30"/>
      <c r="AH31" s="119" t="s">
        <v>49</v>
      </c>
      <c r="AI31" s="120"/>
      <c r="AJ31" s="120"/>
      <c r="AK31" s="120"/>
      <c r="AL31" s="121"/>
      <c r="AM31" s="30"/>
      <c r="AN31" s="167"/>
      <c r="AO31" s="168"/>
      <c r="AP31" s="168"/>
      <c r="AQ31" s="168"/>
      <c r="AR31" s="168"/>
      <c r="AS31" s="169"/>
      <c r="AT31" s="30"/>
    </row>
    <row r="32" spans="1:49" ht="15" customHeight="1" x14ac:dyDescent="0.25">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170"/>
      <c r="AA32" s="171"/>
      <c r="AB32" s="171"/>
      <c r="AC32" s="171"/>
      <c r="AD32" s="171"/>
      <c r="AE32" s="172"/>
      <c r="AF32" s="30"/>
      <c r="AG32" s="30"/>
      <c r="AH32" s="94"/>
      <c r="AI32" s="95"/>
      <c r="AJ32" s="95"/>
      <c r="AK32" s="95"/>
      <c r="AL32" s="96"/>
      <c r="AM32" s="30"/>
      <c r="AN32" s="170"/>
      <c r="AO32" s="171"/>
      <c r="AP32" s="171"/>
      <c r="AQ32" s="171"/>
      <c r="AR32" s="171"/>
      <c r="AS32" s="172"/>
      <c r="AT32" s="30"/>
    </row>
    <row r="33" spans="1:46" ht="15" customHeight="1" x14ac:dyDescent="0.25">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row>
    <row r="34" spans="1:46" ht="15" customHeight="1" x14ac:dyDescent="0.2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row>
    <row r="35" spans="1:46" ht="15" customHeight="1" x14ac:dyDescent="0.25">
      <c r="A35" s="30"/>
      <c r="B35" s="104" t="s">
        <v>43</v>
      </c>
      <c r="C35" s="105"/>
      <c r="D35" s="105"/>
      <c r="E35" s="105"/>
      <c r="F35" s="105"/>
      <c r="G35" s="105"/>
      <c r="H35" s="105"/>
      <c r="I35" s="105"/>
      <c r="J35" s="105"/>
      <c r="K35" s="105"/>
      <c r="L35" s="105"/>
      <c r="M35" s="105"/>
      <c r="N35" s="105"/>
      <c r="O35" s="105"/>
      <c r="P35" s="105"/>
      <c r="Q35" s="105"/>
      <c r="R35" s="105"/>
      <c r="S35" s="105"/>
      <c r="T35" s="105"/>
      <c r="U35" s="105"/>
      <c r="V35" s="106"/>
      <c r="W35" s="30"/>
      <c r="X35" s="30"/>
      <c r="Y35" s="104" t="s">
        <v>44</v>
      </c>
      <c r="Z35" s="105"/>
      <c r="AA35" s="105"/>
      <c r="AB35" s="105"/>
      <c r="AC35" s="105"/>
      <c r="AD35" s="105"/>
      <c r="AE35" s="105"/>
      <c r="AF35" s="105"/>
      <c r="AG35" s="105"/>
      <c r="AH35" s="105"/>
      <c r="AI35" s="105"/>
      <c r="AJ35" s="105"/>
      <c r="AK35" s="105"/>
      <c r="AL35" s="105"/>
      <c r="AM35" s="105"/>
      <c r="AN35" s="105"/>
      <c r="AO35" s="105"/>
      <c r="AP35" s="105"/>
      <c r="AQ35" s="105"/>
      <c r="AR35" s="105"/>
      <c r="AS35" s="106"/>
      <c r="AT35" s="30"/>
    </row>
    <row r="36" spans="1:46" ht="15" customHeight="1" x14ac:dyDescent="0.25">
      <c r="A36" s="30"/>
      <c r="B36" s="107"/>
      <c r="C36" s="108"/>
      <c r="D36" s="108"/>
      <c r="E36" s="108"/>
      <c r="F36" s="108"/>
      <c r="G36" s="108"/>
      <c r="H36" s="108"/>
      <c r="I36" s="108"/>
      <c r="J36" s="108"/>
      <c r="K36" s="108"/>
      <c r="L36" s="108"/>
      <c r="M36" s="108"/>
      <c r="N36" s="108"/>
      <c r="O36" s="108"/>
      <c r="P36" s="108"/>
      <c r="Q36" s="108"/>
      <c r="R36" s="108"/>
      <c r="S36" s="108"/>
      <c r="T36" s="108"/>
      <c r="U36" s="108"/>
      <c r="V36" s="109"/>
      <c r="W36" s="30"/>
      <c r="X36" s="30"/>
      <c r="Y36" s="107"/>
      <c r="Z36" s="108"/>
      <c r="AA36" s="108"/>
      <c r="AB36" s="108"/>
      <c r="AC36" s="108"/>
      <c r="AD36" s="108"/>
      <c r="AE36" s="108"/>
      <c r="AF36" s="108"/>
      <c r="AG36" s="108"/>
      <c r="AH36" s="108"/>
      <c r="AI36" s="108"/>
      <c r="AJ36" s="108"/>
      <c r="AK36" s="108"/>
      <c r="AL36" s="108"/>
      <c r="AM36" s="108"/>
      <c r="AN36" s="108"/>
      <c r="AO36" s="108"/>
      <c r="AP36" s="108"/>
      <c r="AQ36" s="108"/>
      <c r="AR36" s="108"/>
      <c r="AS36" s="109"/>
      <c r="AT36" s="30"/>
    </row>
    <row r="37" spans="1:46" ht="15" customHeight="1" x14ac:dyDescent="0.25">
      <c r="A37" s="30"/>
      <c r="B37" s="110"/>
      <c r="C37" s="111"/>
      <c r="D37" s="111"/>
      <c r="E37" s="111"/>
      <c r="F37" s="111"/>
      <c r="G37" s="111"/>
      <c r="H37" s="111"/>
      <c r="I37" s="111"/>
      <c r="J37" s="111"/>
      <c r="K37" s="111"/>
      <c r="L37" s="111"/>
      <c r="M37" s="111"/>
      <c r="N37" s="111"/>
      <c r="O37" s="111"/>
      <c r="P37" s="111"/>
      <c r="Q37" s="111"/>
      <c r="R37" s="111"/>
      <c r="S37" s="111"/>
      <c r="T37" s="111"/>
      <c r="U37" s="111"/>
      <c r="V37" s="112"/>
      <c r="W37" s="30"/>
      <c r="X37" s="30"/>
      <c r="Y37" s="110"/>
      <c r="Z37" s="111"/>
      <c r="AA37" s="111"/>
      <c r="AB37" s="111"/>
      <c r="AC37" s="111"/>
      <c r="AD37" s="111"/>
      <c r="AE37" s="111"/>
      <c r="AF37" s="111"/>
      <c r="AG37" s="111"/>
      <c r="AH37" s="111"/>
      <c r="AI37" s="111"/>
      <c r="AJ37" s="111"/>
      <c r="AK37" s="111"/>
      <c r="AL37" s="111"/>
      <c r="AM37" s="111"/>
      <c r="AN37" s="111"/>
      <c r="AO37" s="111"/>
      <c r="AP37" s="111"/>
      <c r="AQ37" s="111"/>
      <c r="AR37" s="111"/>
      <c r="AS37" s="112"/>
      <c r="AT37" s="30"/>
    </row>
    <row r="38" spans="1:46" ht="15" customHeight="1" x14ac:dyDescent="0.25">
      <c r="A38" s="30"/>
      <c r="B38" s="110"/>
      <c r="C38" s="111"/>
      <c r="D38" s="111"/>
      <c r="E38" s="111"/>
      <c r="F38" s="111"/>
      <c r="G38" s="111"/>
      <c r="H38" s="111"/>
      <c r="I38" s="111"/>
      <c r="J38" s="111"/>
      <c r="K38" s="111"/>
      <c r="L38" s="111"/>
      <c r="M38" s="111"/>
      <c r="N38" s="111"/>
      <c r="O38" s="111"/>
      <c r="P38" s="111"/>
      <c r="Q38" s="111"/>
      <c r="R38" s="111"/>
      <c r="S38" s="111"/>
      <c r="T38" s="111"/>
      <c r="U38" s="111"/>
      <c r="V38" s="112"/>
      <c r="W38" s="30"/>
      <c r="X38" s="30"/>
      <c r="Y38" s="110"/>
      <c r="Z38" s="111"/>
      <c r="AA38" s="111"/>
      <c r="AB38" s="111"/>
      <c r="AC38" s="111"/>
      <c r="AD38" s="111"/>
      <c r="AE38" s="111"/>
      <c r="AF38" s="111"/>
      <c r="AG38" s="111"/>
      <c r="AH38" s="111"/>
      <c r="AI38" s="111"/>
      <c r="AJ38" s="111"/>
      <c r="AK38" s="111"/>
      <c r="AL38" s="111"/>
      <c r="AM38" s="111"/>
      <c r="AN38" s="111"/>
      <c r="AO38" s="111"/>
      <c r="AP38" s="111"/>
      <c r="AQ38" s="111"/>
      <c r="AR38" s="111"/>
      <c r="AS38" s="112"/>
      <c r="AT38" s="30"/>
    </row>
    <row r="39" spans="1:46" ht="15" customHeight="1" x14ac:dyDescent="0.25">
      <c r="A39" s="30"/>
      <c r="B39" s="110"/>
      <c r="C39" s="111"/>
      <c r="D39" s="111"/>
      <c r="E39" s="111"/>
      <c r="F39" s="111"/>
      <c r="G39" s="111"/>
      <c r="H39" s="111"/>
      <c r="I39" s="111"/>
      <c r="J39" s="111"/>
      <c r="K39" s="111"/>
      <c r="L39" s="111"/>
      <c r="M39" s="111"/>
      <c r="N39" s="111"/>
      <c r="O39" s="111"/>
      <c r="P39" s="111"/>
      <c r="Q39" s="111"/>
      <c r="R39" s="111"/>
      <c r="S39" s="111"/>
      <c r="T39" s="111"/>
      <c r="U39" s="111"/>
      <c r="V39" s="112"/>
      <c r="W39" s="30"/>
      <c r="X39" s="30"/>
      <c r="Y39" s="110"/>
      <c r="Z39" s="111"/>
      <c r="AA39" s="111"/>
      <c r="AB39" s="111"/>
      <c r="AC39" s="111"/>
      <c r="AD39" s="111"/>
      <c r="AE39" s="111"/>
      <c r="AF39" s="111"/>
      <c r="AG39" s="111"/>
      <c r="AH39" s="111"/>
      <c r="AI39" s="111"/>
      <c r="AJ39" s="111"/>
      <c r="AK39" s="111"/>
      <c r="AL39" s="111"/>
      <c r="AM39" s="111"/>
      <c r="AN39" s="111"/>
      <c r="AO39" s="111"/>
      <c r="AP39" s="111"/>
      <c r="AQ39" s="111"/>
      <c r="AR39" s="111"/>
      <c r="AS39" s="112"/>
      <c r="AT39" s="30"/>
    </row>
    <row r="40" spans="1:46" ht="15" customHeight="1" x14ac:dyDescent="0.25">
      <c r="A40" s="30"/>
      <c r="B40" s="110"/>
      <c r="C40" s="111"/>
      <c r="D40" s="111"/>
      <c r="E40" s="111"/>
      <c r="F40" s="111"/>
      <c r="G40" s="111"/>
      <c r="H40" s="111"/>
      <c r="I40" s="111"/>
      <c r="J40" s="111"/>
      <c r="K40" s="111"/>
      <c r="L40" s="111"/>
      <c r="M40" s="111"/>
      <c r="N40" s="111"/>
      <c r="O40" s="111"/>
      <c r="P40" s="111"/>
      <c r="Q40" s="111"/>
      <c r="R40" s="111"/>
      <c r="S40" s="111"/>
      <c r="T40" s="111"/>
      <c r="U40" s="111"/>
      <c r="V40" s="112"/>
      <c r="W40" s="30"/>
      <c r="X40" s="30"/>
      <c r="Y40" s="110"/>
      <c r="Z40" s="111"/>
      <c r="AA40" s="111"/>
      <c r="AB40" s="111"/>
      <c r="AC40" s="111"/>
      <c r="AD40" s="111"/>
      <c r="AE40" s="111"/>
      <c r="AF40" s="111"/>
      <c r="AG40" s="111"/>
      <c r="AH40" s="111"/>
      <c r="AI40" s="111"/>
      <c r="AJ40" s="111"/>
      <c r="AK40" s="111"/>
      <c r="AL40" s="111"/>
      <c r="AM40" s="111"/>
      <c r="AN40" s="111"/>
      <c r="AO40" s="111"/>
      <c r="AP40" s="111"/>
      <c r="AQ40" s="111"/>
      <c r="AR40" s="111"/>
      <c r="AS40" s="112"/>
      <c r="AT40" s="30"/>
    </row>
    <row r="41" spans="1:46" ht="15" customHeight="1" x14ac:dyDescent="0.25">
      <c r="A41" s="30"/>
      <c r="B41" s="110"/>
      <c r="C41" s="111"/>
      <c r="D41" s="111"/>
      <c r="E41" s="111"/>
      <c r="F41" s="111"/>
      <c r="G41" s="111"/>
      <c r="H41" s="111"/>
      <c r="I41" s="111"/>
      <c r="J41" s="111"/>
      <c r="K41" s="111"/>
      <c r="L41" s="111"/>
      <c r="M41" s="111"/>
      <c r="N41" s="111"/>
      <c r="O41" s="111"/>
      <c r="P41" s="111"/>
      <c r="Q41" s="111"/>
      <c r="R41" s="111"/>
      <c r="S41" s="111"/>
      <c r="T41" s="111"/>
      <c r="U41" s="111"/>
      <c r="V41" s="112"/>
      <c r="W41" s="30"/>
      <c r="X41" s="30"/>
      <c r="Y41" s="110"/>
      <c r="Z41" s="111"/>
      <c r="AA41" s="111"/>
      <c r="AB41" s="111"/>
      <c r="AC41" s="111"/>
      <c r="AD41" s="111"/>
      <c r="AE41" s="111"/>
      <c r="AF41" s="111"/>
      <c r="AG41" s="111"/>
      <c r="AH41" s="111"/>
      <c r="AI41" s="111"/>
      <c r="AJ41" s="111"/>
      <c r="AK41" s="111"/>
      <c r="AL41" s="111"/>
      <c r="AM41" s="111"/>
      <c r="AN41" s="111"/>
      <c r="AO41" s="111"/>
      <c r="AP41" s="111"/>
      <c r="AQ41" s="111"/>
      <c r="AR41" s="111"/>
      <c r="AS41" s="112"/>
      <c r="AT41" s="30"/>
    </row>
    <row r="42" spans="1:46" ht="15" customHeight="1" x14ac:dyDescent="0.25">
      <c r="A42" s="30"/>
      <c r="B42" s="113"/>
      <c r="C42" s="114"/>
      <c r="D42" s="114"/>
      <c r="E42" s="114"/>
      <c r="F42" s="114"/>
      <c r="G42" s="114"/>
      <c r="H42" s="114"/>
      <c r="I42" s="114"/>
      <c r="J42" s="114"/>
      <c r="K42" s="114"/>
      <c r="L42" s="114"/>
      <c r="M42" s="114"/>
      <c r="N42" s="114"/>
      <c r="O42" s="114"/>
      <c r="P42" s="114"/>
      <c r="Q42" s="114"/>
      <c r="R42" s="114"/>
      <c r="S42" s="114"/>
      <c r="T42" s="114"/>
      <c r="U42" s="114"/>
      <c r="V42" s="115"/>
      <c r="W42" s="30"/>
      <c r="X42" s="30"/>
      <c r="Y42" s="113"/>
      <c r="Z42" s="114"/>
      <c r="AA42" s="114"/>
      <c r="AB42" s="114"/>
      <c r="AC42" s="114"/>
      <c r="AD42" s="114"/>
      <c r="AE42" s="114"/>
      <c r="AF42" s="114"/>
      <c r="AG42" s="114"/>
      <c r="AH42" s="114"/>
      <c r="AI42" s="114"/>
      <c r="AJ42" s="114"/>
      <c r="AK42" s="114"/>
      <c r="AL42" s="114"/>
      <c r="AM42" s="114"/>
      <c r="AN42" s="114"/>
      <c r="AO42" s="114"/>
      <c r="AP42" s="114"/>
      <c r="AQ42" s="114"/>
      <c r="AR42" s="114"/>
      <c r="AS42" s="115"/>
      <c r="AT42" s="30"/>
    </row>
    <row r="43" spans="1:46" ht="15" customHeight="1" x14ac:dyDescent="0.25">
      <c r="A43" s="30"/>
      <c r="B43" s="104" t="s">
        <v>45</v>
      </c>
      <c r="C43" s="105"/>
      <c r="D43" s="105"/>
      <c r="E43" s="105"/>
      <c r="F43" s="105"/>
      <c r="G43" s="105"/>
      <c r="H43" s="105"/>
      <c r="I43" s="105"/>
      <c r="J43" s="105"/>
      <c r="K43" s="105"/>
      <c r="L43" s="105"/>
      <c r="M43" s="105"/>
      <c r="N43" s="105"/>
      <c r="O43" s="105"/>
      <c r="P43" s="105"/>
      <c r="Q43" s="105"/>
      <c r="R43" s="105"/>
      <c r="S43" s="105"/>
      <c r="T43" s="105"/>
      <c r="U43" s="105"/>
      <c r="V43" s="106"/>
      <c r="W43" s="30"/>
      <c r="X43" s="30"/>
      <c r="Y43" s="104" t="s">
        <v>73</v>
      </c>
      <c r="Z43" s="105"/>
      <c r="AA43" s="105"/>
      <c r="AB43" s="105"/>
      <c r="AC43" s="105"/>
      <c r="AD43" s="105"/>
      <c r="AE43" s="105"/>
      <c r="AF43" s="105"/>
      <c r="AG43" s="105"/>
      <c r="AH43" s="105"/>
      <c r="AI43" s="105"/>
      <c r="AJ43" s="105"/>
      <c r="AK43" s="105"/>
      <c r="AL43" s="105"/>
      <c r="AM43" s="105"/>
      <c r="AN43" s="105"/>
      <c r="AO43" s="105"/>
      <c r="AP43" s="105"/>
      <c r="AQ43" s="105"/>
      <c r="AR43" s="105"/>
      <c r="AS43" s="106"/>
      <c r="AT43" s="30"/>
    </row>
    <row r="44" spans="1:46" ht="15" customHeight="1" x14ac:dyDescent="0.25">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row>
    <row r="45" spans="1:46" ht="15" customHeight="1" x14ac:dyDescent="0.25">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row>
    <row r="46" spans="1:46" ht="15" customHeight="1" x14ac:dyDescent="0.25">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row>
    <row r="47" spans="1:46" ht="15" customHeight="1" x14ac:dyDescent="0.25">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row>
    <row r="48" spans="1:46" ht="15" customHeight="1" x14ac:dyDescent="0.25">
      <c r="A48" s="30"/>
      <c r="B48" s="97" t="s">
        <v>46</v>
      </c>
      <c r="C48" s="98"/>
      <c r="D48" s="98"/>
      <c r="E48" s="98"/>
      <c r="F48" s="98"/>
      <c r="G48" s="98"/>
      <c r="H48" s="98"/>
      <c r="I48" s="98"/>
      <c r="J48" s="98"/>
      <c r="K48" s="98"/>
      <c r="L48" s="98"/>
      <c r="M48" s="98"/>
      <c r="N48" s="98"/>
      <c r="O48" s="98"/>
      <c r="P48" s="98"/>
      <c r="Q48" s="98"/>
      <c r="R48" s="98"/>
      <c r="S48" s="98"/>
      <c r="T48" s="98"/>
      <c r="U48" s="98"/>
      <c r="V48" s="99"/>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row>
    <row r="49" spans="1:46" ht="15" customHeight="1" x14ac:dyDescent="0.25">
      <c r="A49" s="30"/>
      <c r="B49" s="100"/>
      <c r="C49" s="101"/>
      <c r="D49" s="101"/>
      <c r="E49" s="101"/>
      <c r="F49" s="101"/>
      <c r="G49" s="101"/>
      <c r="H49" s="101"/>
      <c r="I49" s="101"/>
      <c r="J49" s="101"/>
      <c r="K49" s="101"/>
      <c r="L49" s="101"/>
      <c r="M49" s="101"/>
      <c r="N49" s="101"/>
      <c r="O49" s="101"/>
      <c r="P49" s="101"/>
      <c r="Q49" s="101"/>
      <c r="R49" s="101"/>
      <c r="S49" s="101"/>
      <c r="T49" s="101"/>
      <c r="U49" s="101"/>
      <c r="V49" s="102"/>
      <c r="W49" s="30"/>
      <c r="X49" s="30"/>
      <c r="Y49" s="103" t="s">
        <v>47</v>
      </c>
      <c r="Z49" s="103"/>
      <c r="AA49" s="103"/>
      <c r="AB49" s="103"/>
      <c r="AC49" s="103"/>
      <c r="AD49" s="103"/>
      <c r="AE49" s="103"/>
      <c r="AF49" s="103"/>
      <c r="AG49" s="103"/>
      <c r="AH49" s="103"/>
      <c r="AI49" s="103"/>
      <c r="AJ49" s="103"/>
      <c r="AK49" s="103"/>
      <c r="AL49" s="103"/>
      <c r="AM49" s="103"/>
      <c r="AN49" s="103"/>
      <c r="AO49" s="103"/>
      <c r="AP49" s="103"/>
      <c r="AQ49" s="103"/>
      <c r="AR49" s="103"/>
      <c r="AS49" s="103"/>
      <c r="AT49" s="30"/>
    </row>
    <row r="50" spans="1:46" ht="15" customHeight="1" x14ac:dyDescent="0.25">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row>
  </sheetData>
  <sheetProtection algorithmName="SHA-512" hashValue="OhqtRLhXvlcoAafnHMANRxKsJbK9kVkj5SkUrEKOBrPXkwmKK1GiuNmiQyHKzX7m2Jesf8/zjldEXWUJPRlAPQ==" saltValue="0XWgMp2yGs7qMZLRztjioQ==" spinCount="100000" sheet="1" objects="1" scenarios="1"/>
  <mergeCells count="54">
    <mergeCell ref="B9:AS9"/>
    <mergeCell ref="B10:AS10"/>
    <mergeCell ref="B11:AS11"/>
    <mergeCell ref="B14:AS14"/>
    <mergeCell ref="B16:G16"/>
    <mergeCell ref="H16:Q16"/>
    <mergeCell ref="Z16:AE26"/>
    <mergeCell ref="B18:Q20"/>
    <mergeCell ref="B23:Q23"/>
    <mergeCell ref="B24:Q28"/>
    <mergeCell ref="Z28:AE32"/>
    <mergeCell ref="AN16:AS22"/>
    <mergeCell ref="AN25:AS32"/>
    <mergeCell ref="AH19:AL19"/>
    <mergeCell ref="AH20:AL20"/>
    <mergeCell ref="AH21:AL21"/>
    <mergeCell ref="B2:AS3"/>
    <mergeCell ref="B5:AS5"/>
    <mergeCell ref="B7:G7"/>
    <mergeCell ref="H7:AS7"/>
    <mergeCell ref="B8:G8"/>
    <mergeCell ref="H8:AS8"/>
    <mergeCell ref="B30:Q31"/>
    <mergeCell ref="T16:X16"/>
    <mergeCell ref="T17:X17"/>
    <mergeCell ref="T18:X18"/>
    <mergeCell ref="T19:X19"/>
    <mergeCell ref="T20:X20"/>
    <mergeCell ref="T21:X21"/>
    <mergeCell ref="T30:X30"/>
    <mergeCell ref="T31:X31"/>
    <mergeCell ref="T22:X22"/>
    <mergeCell ref="T23:X23"/>
    <mergeCell ref="T24:X24"/>
    <mergeCell ref="T25:X25"/>
    <mergeCell ref="T26:X26"/>
    <mergeCell ref="AH22:AL22"/>
    <mergeCell ref="AH25:AL25"/>
    <mergeCell ref="AH26:AL26"/>
    <mergeCell ref="AH31:AL31"/>
    <mergeCell ref="AH16:AL16"/>
    <mergeCell ref="AH18:AL18"/>
    <mergeCell ref="AH17:AL17"/>
    <mergeCell ref="AH28:AL28"/>
    <mergeCell ref="AH29:AL29"/>
    <mergeCell ref="AH32:AL32"/>
    <mergeCell ref="B48:V49"/>
    <mergeCell ref="Y49:AS49"/>
    <mergeCell ref="B35:V35"/>
    <mergeCell ref="Y35:AS35"/>
    <mergeCell ref="B36:V42"/>
    <mergeCell ref="Y36:AS42"/>
    <mergeCell ref="B43:V43"/>
    <mergeCell ref="Y43:AS43"/>
  </mergeCells>
  <conditionalFormatting sqref="T17:X26">
    <cfRule type="expression" dxfId="5" priority="1">
      <formula>$AW17="X"</formula>
    </cfRule>
  </conditionalFormatting>
  <hyperlinks>
    <hyperlink ref="B30:Q31" r:id="rId1" display="Watch the demo on YouTube" xr:uid="{E488C035-175E-4A37-B90C-C2A5A23EF604}"/>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5C884-3B50-4CCB-A086-1BDD083DC2F9}">
  <sheetPr>
    <tabColor rgb="FFFFC000"/>
  </sheetPr>
  <dimension ref="A1:AE351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1.42578125" style="1" customWidth="1"/>
    <col min="3" max="3" width="42.85546875" style="1" customWidth="1"/>
    <col min="4" max="8" width="11.42578125" style="1" customWidth="1"/>
    <col min="9" max="9" width="14.28515625" style="1" customWidth="1"/>
    <col min="10" max="10" width="2.85546875" style="1" customWidth="1"/>
    <col min="11" max="11" width="10.7109375" style="1" customWidth="1"/>
    <col min="12" max="12" width="2.85546875" style="1" customWidth="1"/>
    <col min="13" max="14" width="9.140625" style="1" hidden="1" customWidth="1"/>
    <col min="15" max="15" width="11.42578125" style="1" hidden="1" customWidth="1"/>
    <col min="16" max="16" width="14.28515625" style="1" hidden="1" customWidth="1"/>
    <col min="17" max="17" width="2.85546875" style="1" hidden="1" customWidth="1"/>
    <col min="18" max="18" width="14.140625" style="1" hidden="1" customWidth="1"/>
    <col min="19" max="19" width="2.85546875" style="1" hidden="1" customWidth="1"/>
    <col min="20" max="21" width="11.42578125" style="1" hidden="1" customWidth="1"/>
    <col min="22" max="22" width="2.85546875" style="1" hidden="1" customWidth="1"/>
    <col min="23" max="23" width="9.140625" style="1" hidden="1" customWidth="1"/>
    <col min="24" max="24" width="2.85546875" style="1" hidden="1" customWidth="1"/>
    <col min="25" max="25" width="17.140625" style="1" hidden="1" customWidth="1"/>
    <col min="26" max="26" width="2.85546875" style="1" hidden="1" customWidth="1"/>
    <col min="27" max="27" width="9.140625" style="1" hidden="1" customWidth="1"/>
    <col min="28" max="28" width="2.85546875" style="1" hidden="1" customWidth="1"/>
    <col min="29" max="29" width="21.42578125" style="1" hidden="1" customWidth="1"/>
    <col min="30" max="30" width="2.85546875" style="1" hidden="1" customWidth="1"/>
    <col min="31" max="31" width="14.28515625" style="1" hidden="1" customWidth="1"/>
    <col min="32" max="16384" width="9.140625" style="1" hidden="1"/>
  </cols>
  <sheetData>
    <row r="1" spans="1:31" x14ac:dyDescent="0.25">
      <c r="A1" s="30"/>
      <c r="B1" s="30"/>
      <c r="C1" s="30"/>
      <c r="D1" s="30"/>
      <c r="E1" s="30"/>
      <c r="F1" s="30"/>
      <c r="G1" s="30"/>
      <c r="H1" s="30"/>
      <c r="I1" s="30"/>
      <c r="J1" s="30"/>
      <c r="K1" s="30"/>
      <c r="L1" s="30"/>
    </row>
    <row r="2" spans="1:31" x14ac:dyDescent="0.25">
      <c r="A2" s="30"/>
      <c r="B2" s="149" t="s">
        <v>15</v>
      </c>
      <c r="C2" s="151"/>
      <c r="D2" s="30"/>
      <c r="E2" s="30"/>
      <c r="F2" s="30"/>
      <c r="G2" s="30"/>
      <c r="H2" s="30"/>
      <c r="I2" s="10" t="s">
        <v>13</v>
      </c>
      <c r="J2" s="188">
        <f>SUM($K$11:$K$3510)</f>
        <v>1636.5</v>
      </c>
      <c r="K2" s="189"/>
      <c r="L2" s="30"/>
    </row>
    <row r="3" spans="1:31" x14ac:dyDescent="0.25">
      <c r="A3" s="30"/>
      <c r="B3" s="152"/>
      <c r="C3" s="154"/>
      <c r="D3" s="30"/>
      <c r="E3" s="30"/>
      <c r="F3" s="30"/>
      <c r="G3" s="30"/>
      <c r="H3" s="30"/>
      <c r="I3" s="30"/>
      <c r="J3" s="30"/>
      <c r="K3" s="30"/>
      <c r="L3" s="30"/>
      <c r="R3" s="19">
        <f>'Intro &amp; Setup'!$AH$26</f>
        <v>43586</v>
      </c>
    </row>
    <row r="4" spans="1:31" x14ac:dyDescent="0.25">
      <c r="A4" s="30"/>
      <c r="B4" s="30"/>
      <c r="C4" s="30"/>
      <c r="D4" s="190" t="s">
        <v>14</v>
      </c>
      <c r="E4" s="190"/>
      <c r="F4" s="190"/>
      <c r="G4" s="190"/>
      <c r="H4" s="35"/>
      <c r="I4" s="30"/>
      <c r="J4" s="30"/>
      <c r="K4" s="30"/>
      <c r="L4" s="30"/>
      <c r="O4" s="3" t="s">
        <v>19</v>
      </c>
      <c r="P4" s="16">
        <f>'Intro &amp; Setup'!$T$31</f>
        <v>30</v>
      </c>
      <c r="R4" s="20">
        <f>DATE(YEAR(R3)+1, MONTH(R3), DAY(R3)-1)</f>
        <v>43951</v>
      </c>
    </row>
    <row r="5" spans="1:31" x14ac:dyDescent="0.25">
      <c r="A5" s="30"/>
      <c r="B5" s="164" t="s">
        <v>70</v>
      </c>
      <c r="C5" s="166"/>
      <c r="D5" s="34">
        <f>SUM($D$11:$D$3510)</f>
        <v>0.29166666666666663</v>
      </c>
      <c r="E5" s="11">
        <f>SUM($E$11:$E$3510)</f>
        <v>30</v>
      </c>
      <c r="F5" s="16">
        <f>SUM($F$11:$F$3510)</f>
        <v>90</v>
      </c>
      <c r="G5" s="16">
        <f>SUM($G$11:$G$3510)</f>
        <v>1350</v>
      </c>
      <c r="H5" s="36"/>
      <c r="I5" s="31" t="str">
        <f>IF(COUNTIF($W$11:$W$3510, "X")&gt;0, "Incorrect", "")</f>
        <v/>
      </c>
      <c r="J5" s="30"/>
      <c r="K5" s="30"/>
      <c r="L5" s="30"/>
    </row>
    <row r="6" spans="1:31" x14ac:dyDescent="0.25">
      <c r="A6" s="30"/>
      <c r="B6" s="167"/>
      <c r="C6" s="169"/>
      <c r="D6" s="30"/>
      <c r="E6" s="30"/>
      <c r="F6" s="30"/>
      <c r="G6" s="30"/>
      <c r="H6" s="30"/>
      <c r="I6" s="30"/>
      <c r="J6" s="30"/>
      <c r="K6" s="30"/>
      <c r="L6" s="30"/>
      <c r="O6" s="33">
        <f>IF('Intro &amp; Setup'!$AH$18="", 10000, 'Intro &amp; Setup'!$AH$18)</f>
        <v>10000</v>
      </c>
      <c r="P6" s="17">
        <f>IF('Intro &amp; Setup'!$AH$20="", 0.45, 'Intro &amp; Setup'!$AH$20)</f>
        <v>0.45</v>
      </c>
    </row>
    <row r="7" spans="1:31" x14ac:dyDescent="0.25">
      <c r="A7" s="30"/>
      <c r="B7" s="170"/>
      <c r="C7" s="172"/>
      <c r="D7" s="32" t="s">
        <v>22</v>
      </c>
      <c r="E7" s="32" t="s">
        <v>23</v>
      </c>
      <c r="F7" s="30"/>
      <c r="G7" s="30"/>
      <c r="H7" s="30"/>
      <c r="I7" s="32" t="s">
        <v>24</v>
      </c>
      <c r="J7" s="30"/>
      <c r="K7" s="30"/>
      <c r="L7" s="30"/>
      <c r="P7" s="18">
        <f>IF('Intro &amp; Setup'!$AH$22="", 0.25, 'Intro &amp; Setup'!$AH$22)</f>
        <v>0.25</v>
      </c>
    </row>
    <row r="8" spans="1:31" x14ac:dyDescent="0.25">
      <c r="A8" s="30"/>
      <c r="B8" s="31" t="str">
        <f>IF(COUNTIF($O$11:$O$3510, "X")&gt;0, "Error Dates", "")</f>
        <v/>
      </c>
      <c r="C8" s="30"/>
      <c r="D8" s="32" t="s">
        <v>4</v>
      </c>
      <c r="E8" s="32" t="s">
        <v>5</v>
      </c>
      <c r="F8" s="32" t="s">
        <v>8</v>
      </c>
      <c r="G8" s="32" t="str">
        <f>IF('Intro &amp; Setup'!$AH$29="", 'Intro &amp; Setup'!$AH$28, 'Intro &amp; Setup'!$AH$29)</f>
        <v>Income 1</v>
      </c>
      <c r="H8" s="32" t="str">
        <f>IF('Intro &amp; Setup'!$AH$32="", 'Intro &amp; Setup'!$AH$31, 'Intro &amp; Setup'!$AH$32)</f>
        <v>Income 2</v>
      </c>
      <c r="I8" s="32" t="s">
        <v>10</v>
      </c>
      <c r="J8" s="30"/>
      <c r="K8" s="32" t="s">
        <v>12</v>
      </c>
      <c r="L8" s="30"/>
    </row>
    <row r="9" spans="1:31" x14ac:dyDescent="0.25">
      <c r="A9" s="30"/>
      <c r="B9" s="4" t="s">
        <v>0</v>
      </c>
      <c r="C9" s="5" t="s">
        <v>1</v>
      </c>
      <c r="D9" s="4" t="s">
        <v>2</v>
      </c>
      <c r="E9" s="5" t="s">
        <v>3</v>
      </c>
      <c r="F9" s="6" t="s">
        <v>6</v>
      </c>
      <c r="G9" s="7" t="s">
        <v>7</v>
      </c>
      <c r="H9" s="6" t="s">
        <v>7</v>
      </c>
      <c r="I9" s="6" t="s">
        <v>9</v>
      </c>
      <c r="J9" s="30"/>
      <c r="K9" s="8" t="s">
        <v>11</v>
      </c>
      <c r="L9" s="30"/>
      <c r="P9" s="15" t="s">
        <v>17</v>
      </c>
      <c r="R9" s="15" t="s">
        <v>18</v>
      </c>
    </row>
    <row r="10" spans="1:31" x14ac:dyDescent="0.25">
      <c r="A10" s="30"/>
      <c r="B10" s="49"/>
      <c r="C10" s="50"/>
      <c r="D10" s="51"/>
      <c r="E10" s="52"/>
      <c r="F10" s="53"/>
      <c r="G10" s="54"/>
      <c r="H10" s="53"/>
      <c r="I10" s="55"/>
      <c r="J10" s="30"/>
      <c r="K10" s="9"/>
      <c r="L10" s="30"/>
      <c r="O10" s="15" t="s">
        <v>16</v>
      </c>
      <c r="P10" s="2">
        <v>0</v>
      </c>
      <c r="R10" s="11"/>
      <c r="T10" s="15" t="s">
        <v>21</v>
      </c>
      <c r="U10" s="15" t="s">
        <v>20</v>
      </c>
      <c r="W10" s="15" t="s">
        <v>25</v>
      </c>
      <c r="Y10" s="15" t="s">
        <v>56</v>
      </c>
      <c r="AA10" s="15" t="s">
        <v>60</v>
      </c>
      <c r="AC10" s="15" t="s">
        <v>61</v>
      </c>
      <c r="AE10" s="15" t="s">
        <v>64</v>
      </c>
    </row>
    <row r="11" spans="1:31" x14ac:dyDescent="0.25">
      <c r="A11" s="30"/>
      <c r="B11" s="56">
        <v>43678</v>
      </c>
      <c r="C11" s="57"/>
      <c r="D11" s="58"/>
      <c r="E11" s="59"/>
      <c r="F11" s="60">
        <v>40</v>
      </c>
      <c r="G11" s="61"/>
      <c r="H11" s="61"/>
      <c r="I11" s="62" t="s">
        <v>77</v>
      </c>
      <c r="J11" s="30"/>
      <c r="K11" s="24">
        <f>IF($B11="", "", $G11+$H11-$F11-$U11-$T11)</f>
        <v>-40</v>
      </c>
      <c r="L11" s="30"/>
      <c r="O11" s="12" t="str">
        <f>IF($B11="", "", IF(OR($B11&lt;$R$3, $B11&gt;$R$4), "X", ""))</f>
        <v/>
      </c>
      <c r="P11" s="12">
        <f>SUM($E$11:$E11)</f>
        <v>0</v>
      </c>
      <c r="R11" s="12" t="str">
        <f>IF('Intro &amp; Setup'!$T17="", "", 'Intro &amp; Setup'!$T17)</f>
        <v>Cat 1</v>
      </c>
      <c r="T11" s="21">
        <f>ROUND($D11*$P$4*24, 2)</f>
        <v>0</v>
      </c>
      <c r="U11" s="21">
        <f>ROUND(IF(AND($P11&gt;$O$6, $P10&lt;$O$6), (($P11-$O$6)*$P$7)+(($O$6-$P10)*$P$6), IF($P10&gt;$O$6, $E11*$P$7, $E11*$P$6)), 2)</f>
        <v>0</v>
      </c>
      <c r="W11" s="12" t="str">
        <f>IF($I11="", "", IF(COUNTIF($R$11:$R$20, $I11)&gt;0, "", "X"))</f>
        <v/>
      </c>
      <c r="Y11" s="40" t="str">
        <f>IF($B11="", "", IF($B11&gt;'Annual Report'!$AZ$41, 'Annual Report'!$BA$40, TEXT($B11, "mmm yyyy")))</f>
        <v>Aug 2019</v>
      </c>
      <c r="AA11" s="12" t="str">
        <f>IF(AND(NOT($F11=""), $I11=""), "X", "")</f>
        <v/>
      </c>
      <c r="AC11" s="12" t="str">
        <f>_xlfn.CONCAT(Y11, " - ", $I11)</f>
        <v>Aug 2019 - Cat 4</v>
      </c>
      <c r="AE11" s="12" t="str">
        <f>IF($AA11="", "", $Y11)</f>
        <v/>
      </c>
    </row>
    <row r="12" spans="1:31" x14ac:dyDescent="0.25">
      <c r="A12" s="30"/>
      <c r="B12" s="63">
        <v>43678</v>
      </c>
      <c r="C12" s="64"/>
      <c r="D12" s="65"/>
      <c r="E12" s="66"/>
      <c r="F12" s="67"/>
      <c r="G12" s="68">
        <v>250</v>
      </c>
      <c r="H12" s="68">
        <v>50</v>
      </c>
      <c r="I12" s="69"/>
      <c r="J12" s="30"/>
      <c r="K12" s="25">
        <f t="shared" ref="K12:K75" si="0">IF($B12="", "", $G12+$H12-$F12-$U12-$T12)</f>
        <v>300</v>
      </c>
      <c r="L12" s="30"/>
      <c r="O12" s="13" t="str">
        <f t="shared" ref="O12:O75" si="1">IF($B12="", "", IF(OR($B12&lt;$R$3, $B12&gt;$R$4), "X", ""))</f>
        <v/>
      </c>
      <c r="P12" s="13">
        <f>SUM($E$11:$E12)</f>
        <v>0</v>
      </c>
      <c r="R12" s="13" t="str">
        <f>IF('Intro &amp; Setup'!$T18="", "", 'Intro &amp; Setup'!$T18)</f>
        <v>Cat 2</v>
      </c>
      <c r="T12" s="22">
        <f t="shared" ref="T12:T75" si="2">ROUND($D12*$P$4*24, 2)</f>
        <v>0</v>
      </c>
      <c r="U12" s="22">
        <f t="shared" ref="U12:U75" si="3">ROUND(IF(AND($P12&gt;$O$6, $P11&lt;$O$6), (($P12-$O$6)*$P$7)+(($O$6-$P11)*$P$6), IF($P11&gt;$O$6, $E12*$P$7, $E12*$P$6)), 2)</f>
        <v>0</v>
      </c>
      <c r="W12" s="13" t="str">
        <f t="shared" ref="W12:W75" si="4">IF($I12="", "", IF(COUNTIF($R$11:$R$20, $I12)&gt;0, "", "X"))</f>
        <v/>
      </c>
      <c r="Y12" s="41" t="str">
        <f>IF($B12="", "", IF($B12&gt;'Annual Report'!$AZ$41, 'Annual Report'!$BA$40, TEXT($B12, "mmm yyyy")))</f>
        <v>Aug 2019</v>
      </c>
      <c r="AA12" s="13" t="str">
        <f t="shared" ref="AA12:AA75" si="5">IF(AND(NOT($F12=""), $I12=""), "X", "")</f>
        <v/>
      </c>
      <c r="AC12" s="13" t="str">
        <f t="shared" ref="AC12:AC75" si="6">_xlfn.CONCAT(Y12, " - ", $I12)</f>
        <v xml:space="preserve">Aug 2019 - </v>
      </c>
      <c r="AE12" s="13" t="str">
        <f t="shared" ref="AE12:AE75" si="7">IF($AA12="", "", $Y12)</f>
        <v/>
      </c>
    </row>
    <row r="13" spans="1:31" x14ac:dyDescent="0.25">
      <c r="A13" s="30"/>
      <c r="B13" s="63">
        <v>43709</v>
      </c>
      <c r="C13" s="64"/>
      <c r="D13" s="65"/>
      <c r="E13" s="66"/>
      <c r="F13" s="67">
        <v>50</v>
      </c>
      <c r="G13" s="68"/>
      <c r="H13" s="68"/>
      <c r="I13" s="69" t="s">
        <v>78</v>
      </c>
      <c r="J13" s="30"/>
      <c r="K13" s="25">
        <f t="shared" si="0"/>
        <v>-50</v>
      </c>
      <c r="L13" s="30"/>
      <c r="O13" s="13" t="str">
        <f t="shared" si="1"/>
        <v/>
      </c>
      <c r="P13" s="13">
        <f>SUM($E$11:$E13)</f>
        <v>0</v>
      </c>
      <c r="R13" s="13" t="str">
        <f>IF('Intro &amp; Setup'!$T19="", "", 'Intro &amp; Setup'!$T19)</f>
        <v>Cat 3</v>
      </c>
      <c r="T13" s="22">
        <f t="shared" si="2"/>
        <v>0</v>
      </c>
      <c r="U13" s="22">
        <f t="shared" si="3"/>
        <v>0</v>
      </c>
      <c r="W13" s="13" t="str">
        <f t="shared" si="4"/>
        <v/>
      </c>
      <c r="Y13" s="41" t="str">
        <f>IF($B13="", "", IF($B13&gt;'Annual Report'!$AZ$41, 'Annual Report'!$BA$40, TEXT($B13, "mmm yyyy")))</f>
        <v>Sep 2019</v>
      </c>
      <c r="AA13" s="13" t="str">
        <f t="shared" si="5"/>
        <v/>
      </c>
      <c r="AC13" s="13" t="str">
        <f t="shared" si="6"/>
        <v>Sep 2019 - Cat 5</v>
      </c>
      <c r="AE13" s="13" t="str">
        <f t="shared" si="7"/>
        <v/>
      </c>
    </row>
    <row r="14" spans="1:31" x14ac:dyDescent="0.25">
      <c r="A14" s="30"/>
      <c r="B14" s="63">
        <v>43709</v>
      </c>
      <c r="C14" s="64"/>
      <c r="D14" s="65"/>
      <c r="E14" s="66"/>
      <c r="F14" s="67"/>
      <c r="G14" s="68">
        <v>150</v>
      </c>
      <c r="H14" s="68">
        <v>200</v>
      </c>
      <c r="I14" s="69"/>
      <c r="J14" s="30"/>
      <c r="K14" s="25">
        <f t="shared" si="0"/>
        <v>350</v>
      </c>
      <c r="L14" s="30"/>
      <c r="O14" s="13" t="str">
        <f t="shared" si="1"/>
        <v/>
      </c>
      <c r="P14" s="13">
        <f>SUM($E$11:$E14)</f>
        <v>0</v>
      </c>
      <c r="R14" s="13" t="str">
        <f>IF('Intro &amp; Setup'!$T20="", "", 'Intro &amp; Setup'!$T20)</f>
        <v>Cat 4</v>
      </c>
      <c r="T14" s="22">
        <f t="shared" si="2"/>
        <v>0</v>
      </c>
      <c r="U14" s="22">
        <f t="shared" si="3"/>
        <v>0</v>
      </c>
      <c r="W14" s="13" t="str">
        <f t="shared" si="4"/>
        <v/>
      </c>
      <c r="Y14" s="41" t="str">
        <f>IF($B14="", "", IF($B14&gt;'Annual Report'!$AZ$41, 'Annual Report'!$BA$40, TEXT($B14, "mmm yyyy")))</f>
        <v>Sep 2019</v>
      </c>
      <c r="AA14" s="13" t="str">
        <f t="shared" si="5"/>
        <v/>
      </c>
      <c r="AC14" s="13" t="str">
        <f t="shared" si="6"/>
        <v xml:space="preserve">Sep 2019 - </v>
      </c>
      <c r="AE14" s="13" t="str">
        <f t="shared" si="7"/>
        <v/>
      </c>
    </row>
    <row r="15" spans="1:31" x14ac:dyDescent="0.25">
      <c r="A15" s="30"/>
      <c r="B15" s="63">
        <v>43739</v>
      </c>
      <c r="C15" s="64"/>
      <c r="D15" s="65"/>
      <c r="E15" s="66"/>
      <c r="F15" s="67"/>
      <c r="G15" s="68">
        <v>400</v>
      </c>
      <c r="H15" s="68">
        <v>200</v>
      </c>
      <c r="I15" s="69"/>
      <c r="J15" s="30"/>
      <c r="K15" s="25">
        <f t="shared" si="0"/>
        <v>600</v>
      </c>
      <c r="L15" s="30"/>
      <c r="O15" s="13" t="str">
        <f t="shared" si="1"/>
        <v/>
      </c>
      <c r="P15" s="13">
        <f>SUM($E$11:$E15)</f>
        <v>0</v>
      </c>
      <c r="R15" s="13" t="str">
        <f>IF('Intro &amp; Setup'!$T21="", "", 'Intro &amp; Setup'!$T21)</f>
        <v>Cat 5</v>
      </c>
      <c r="T15" s="22">
        <f t="shared" si="2"/>
        <v>0</v>
      </c>
      <c r="U15" s="22">
        <f t="shared" si="3"/>
        <v>0</v>
      </c>
      <c r="W15" s="13" t="str">
        <f t="shared" si="4"/>
        <v/>
      </c>
      <c r="Y15" s="41" t="str">
        <f>IF($B15="", "", IF($B15&gt;'Annual Report'!$AZ$41, 'Annual Report'!$BA$40, TEXT($B15, "mmm yyyy")))</f>
        <v>Oct 2019</v>
      </c>
      <c r="AA15" s="13" t="str">
        <f t="shared" si="5"/>
        <v/>
      </c>
      <c r="AC15" s="13" t="str">
        <f t="shared" si="6"/>
        <v xml:space="preserve">Oct 2019 - </v>
      </c>
      <c r="AE15" s="13" t="str">
        <f t="shared" si="7"/>
        <v/>
      </c>
    </row>
    <row r="16" spans="1:31" x14ac:dyDescent="0.25">
      <c r="A16" s="30"/>
      <c r="B16" s="63">
        <v>43770</v>
      </c>
      <c r="C16" s="64"/>
      <c r="D16" s="65">
        <v>0.125</v>
      </c>
      <c r="E16" s="66">
        <v>10</v>
      </c>
      <c r="F16" s="67"/>
      <c r="G16" s="68"/>
      <c r="H16" s="68"/>
      <c r="I16" s="69"/>
      <c r="J16" s="30"/>
      <c r="K16" s="25">
        <f t="shared" si="0"/>
        <v>-94.5</v>
      </c>
      <c r="L16" s="30"/>
      <c r="O16" s="13" t="str">
        <f t="shared" si="1"/>
        <v/>
      </c>
      <c r="P16" s="13">
        <f>SUM($E$11:$E16)</f>
        <v>10</v>
      </c>
      <c r="R16" s="13" t="str">
        <f>IF('Intro &amp; Setup'!$T22="", "", 'Intro &amp; Setup'!$T22)</f>
        <v/>
      </c>
      <c r="T16" s="22">
        <f t="shared" si="2"/>
        <v>90</v>
      </c>
      <c r="U16" s="22">
        <f t="shared" si="3"/>
        <v>4.5</v>
      </c>
      <c r="W16" s="13" t="str">
        <f t="shared" si="4"/>
        <v/>
      </c>
      <c r="Y16" s="41" t="str">
        <f>IF($B16="", "", IF($B16&gt;'Annual Report'!$AZ$41, 'Annual Report'!$BA$40, TEXT($B16, "mmm yyyy")))</f>
        <v>Nov 2019</v>
      </c>
      <c r="AA16" s="13" t="str">
        <f t="shared" si="5"/>
        <v/>
      </c>
      <c r="AC16" s="13" t="str">
        <f t="shared" si="6"/>
        <v xml:space="preserve">Nov 2019 - </v>
      </c>
      <c r="AE16" s="13" t="str">
        <f t="shared" si="7"/>
        <v/>
      </c>
    </row>
    <row r="17" spans="1:31" x14ac:dyDescent="0.25">
      <c r="A17" s="30"/>
      <c r="B17" s="63">
        <v>43770</v>
      </c>
      <c r="C17" s="64"/>
      <c r="D17" s="65"/>
      <c r="E17" s="66"/>
      <c r="F17" s="67"/>
      <c r="G17" s="68">
        <v>300</v>
      </c>
      <c r="H17" s="68">
        <v>100</v>
      </c>
      <c r="I17" s="69"/>
      <c r="J17" s="30"/>
      <c r="K17" s="25">
        <f t="shared" si="0"/>
        <v>400</v>
      </c>
      <c r="L17" s="30"/>
      <c r="O17" s="13" t="str">
        <f t="shared" si="1"/>
        <v/>
      </c>
      <c r="P17" s="13">
        <f>SUM($E$11:$E17)</f>
        <v>10</v>
      </c>
      <c r="R17" s="13" t="str">
        <f>IF('Intro &amp; Setup'!$T23="", "", 'Intro &amp; Setup'!$T23)</f>
        <v/>
      </c>
      <c r="T17" s="22">
        <f t="shared" si="2"/>
        <v>0</v>
      </c>
      <c r="U17" s="22">
        <f t="shared" si="3"/>
        <v>0</v>
      </c>
      <c r="W17" s="13" t="str">
        <f t="shared" si="4"/>
        <v/>
      </c>
      <c r="Y17" s="41" t="str">
        <f>IF($B17="", "", IF($B17&gt;'Annual Report'!$AZ$41, 'Annual Report'!$BA$40, TEXT($B17, "mmm yyyy")))</f>
        <v>Nov 2019</v>
      </c>
      <c r="AA17" s="13" t="str">
        <f t="shared" si="5"/>
        <v/>
      </c>
      <c r="AC17" s="13" t="str">
        <f t="shared" si="6"/>
        <v xml:space="preserve">Nov 2019 - </v>
      </c>
      <c r="AE17" s="13" t="str">
        <f t="shared" si="7"/>
        <v/>
      </c>
    </row>
    <row r="18" spans="1:31" x14ac:dyDescent="0.25">
      <c r="A18" s="30"/>
      <c r="B18" s="63">
        <v>43800</v>
      </c>
      <c r="C18" s="64"/>
      <c r="D18" s="65">
        <v>0.16666666666666666</v>
      </c>
      <c r="E18" s="66">
        <v>20</v>
      </c>
      <c r="F18" s="67"/>
      <c r="G18" s="68"/>
      <c r="H18" s="68"/>
      <c r="I18" s="69"/>
      <c r="J18" s="30"/>
      <c r="K18" s="25">
        <f t="shared" si="0"/>
        <v>-129</v>
      </c>
      <c r="L18" s="30"/>
      <c r="O18" s="13" t="str">
        <f t="shared" si="1"/>
        <v/>
      </c>
      <c r="P18" s="13">
        <f>SUM($E$11:$E18)</f>
        <v>30</v>
      </c>
      <c r="R18" s="13" t="str">
        <f>IF('Intro &amp; Setup'!$T24="", "", 'Intro &amp; Setup'!$T24)</f>
        <v/>
      </c>
      <c r="T18" s="22">
        <f t="shared" si="2"/>
        <v>120</v>
      </c>
      <c r="U18" s="22">
        <f t="shared" si="3"/>
        <v>9</v>
      </c>
      <c r="W18" s="13" t="str">
        <f t="shared" si="4"/>
        <v/>
      </c>
      <c r="Y18" s="41" t="str">
        <f>IF($B18="", "", IF($B18&gt;'Annual Report'!$AZ$41, 'Annual Report'!$BA$40, TEXT($B18, "mmm yyyy")))</f>
        <v>Dec 2019</v>
      </c>
      <c r="AA18" s="13" t="str">
        <f t="shared" si="5"/>
        <v/>
      </c>
      <c r="AC18" s="13" t="str">
        <f t="shared" si="6"/>
        <v xml:space="preserve">Dec 2019 - </v>
      </c>
      <c r="AE18" s="13" t="str">
        <f t="shared" si="7"/>
        <v/>
      </c>
    </row>
    <row r="19" spans="1:31" x14ac:dyDescent="0.25">
      <c r="A19" s="30"/>
      <c r="B19" s="63">
        <v>43800</v>
      </c>
      <c r="C19" s="64"/>
      <c r="D19" s="65"/>
      <c r="E19" s="66"/>
      <c r="F19" s="67"/>
      <c r="G19" s="68">
        <v>250</v>
      </c>
      <c r="H19" s="68">
        <v>50</v>
      </c>
      <c r="I19" s="69"/>
      <c r="J19" s="30"/>
      <c r="K19" s="25">
        <f t="shared" si="0"/>
        <v>300</v>
      </c>
      <c r="L19" s="30"/>
      <c r="O19" s="13" t="str">
        <f t="shared" si="1"/>
        <v/>
      </c>
      <c r="P19" s="13">
        <f>SUM($E$11:$E19)</f>
        <v>30</v>
      </c>
      <c r="R19" s="13" t="str">
        <f>IF('Intro &amp; Setup'!$T25="", "", 'Intro &amp; Setup'!$T25)</f>
        <v/>
      </c>
      <c r="T19" s="22">
        <f t="shared" si="2"/>
        <v>0</v>
      </c>
      <c r="U19" s="22">
        <f t="shared" si="3"/>
        <v>0</v>
      </c>
      <c r="W19" s="13" t="str">
        <f t="shared" si="4"/>
        <v/>
      </c>
      <c r="Y19" s="41" t="str">
        <f>IF($B19="", "", IF($B19&gt;'Annual Report'!$AZ$41, 'Annual Report'!$BA$40, TEXT($B19, "mmm yyyy")))</f>
        <v>Dec 2019</v>
      </c>
      <c r="AA19" s="13" t="str">
        <f t="shared" si="5"/>
        <v/>
      </c>
      <c r="AC19" s="13" t="str">
        <f t="shared" si="6"/>
        <v xml:space="preserve">Dec 2019 - </v>
      </c>
      <c r="AE19" s="13" t="str">
        <f t="shared" si="7"/>
        <v/>
      </c>
    </row>
    <row r="20" spans="1:31" x14ac:dyDescent="0.25">
      <c r="A20" s="30"/>
      <c r="B20" s="63"/>
      <c r="C20" s="64"/>
      <c r="D20" s="65"/>
      <c r="E20" s="66"/>
      <c r="F20" s="67"/>
      <c r="G20" s="68"/>
      <c r="H20" s="68"/>
      <c r="I20" s="69"/>
      <c r="J20" s="30"/>
      <c r="K20" s="25" t="str">
        <f t="shared" si="0"/>
        <v/>
      </c>
      <c r="L20" s="30"/>
      <c r="O20" s="13" t="str">
        <f t="shared" si="1"/>
        <v/>
      </c>
      <c r="P20" s="13">
        <f>SUM($E$11:$E20)</f>
        <v>30</v>
      </c>
      <c r="R20" s="14" t="str">
        <f>IF('Intro &amp; Setup'!$T26="", "", 'Intro &amp; Setup'!$T26)</f>
        <v/>
      </c>
      <c r="T20" s="22">
        <f t="shared" si="2"/>
        <v>0</v>
      </c>
      <c r="U20" s="22">
        <f t="shared" si="3"/>
        <v>0</v>
      </c>
      <c r="W20" s="13" t="str">
        <f t="shared" si="4"/>
        <v/>
      </c>
      <c r="Y20" s="41" t="str">
        <f>IF($B20="", "", IF($B20&gt;'Annual Report'!$AZ$41, 'Annual Report'!$BA$40, TEXT($B20, "mmm yyyy")))</f>
        <v/>
      </c>
      <c r="AA20" s="13" t="str">
        <f t="shared" si="5"/>
        <v/>
      </c>
      <c r="AC20" s="13" t="str">
        <f t="shared" si="6"/>
        <v xml:space="preserve"> - </v>
      </c>
      <c r="AE20" s="13" t="str">
        <f t="shared" si="7"/>
        <v/>
      </c>
    </row>
    <row r="21" spans="1:31" x14ac:dyDescent="0.25">
      <c r="A21" s="30"/>
      <c r="B21" s="70"/>
      <c r="C21" s="88"/>
      <c r="D21" s="91"/>
      <c r="E21" s="71"/>
      <c r="F21" s="72"/>
      <c r="G21" s="89"/>
      <c r="H21" s="73"/>
      <c r="I21" s="90"/>
      <c r="J21" s="30"/>
      <c r="K21" s="25" t="str">
        <f t="shared" si="0"/>
        <v/>
      </c>
      <c r="L21" s="30"/>
      <c r="O21" s="13" t="str">
        <f t="shared" si="1"/>
        <v/>
      </c>
      <c r="P21" s="13">
        <f>SUM($E$11:$E21)</f>
        <v>30</v>
      </c>
      <c r="T21" s="22">
        <f t="shared" si="2"/>
        <v>0</v>
      </c>
      <c r="U21" s="22">
        <f t="shared" si="3"/>
        <v>0</v>
      </c>
      <c r="W21" s="13" t="str">
        <f t="shared" si="4"/>
        <v/>
      </c>
      <c r="Y21" s="41" t="str">
        <f>IF($B21="", "", IF($B21&gt;'Annual Report'!$AZ$41, 'Annual Report'!$BA$40, TEXT($B21, "mmm yyyy")))</f>
        <v/>
      </c>
      <c r="AA21" s="13" t="str">
        <f t="shared" si="5"/>
        <v/>
      </c>
      <c r="AC21" s="13" t="str">
        <f t="shared" si="6"/>
        <v xml:space="preserve"> - </v>
      </c>
      <c r="AE21" s="13" t="str">
        <f t="shared" si="7"/>
        <v/>
      </c>
    </row>
    <row r="22" spans="1:31" x14ac:dyDescent="0.25">
      <c r="A22" s="30"/>
      <c r="B22" s="74"/>
      <c r="C22" s="82"/>
      <c r="D22" s="92"/>
      <c r="E22" s="75"/>
      <c r="F22" s="76"/>
      <c r="G22" s="83"/>
      <c r="H22" s="77"/>
      <c r="I22" s="84"/>
      <c r="J22" s="30"/>
      <c r="K22" s="25" t="str">
        <f t="shared" si="0"/>
        <v/>
      </c>
      <c r="L22" s="30"/>
      <c r="O22" s="13" t="str">
        <f t="shared" si="1"/>
        <v/>
      </c>
      <c r="P22" s="13">
        <f>SUM($E$11:$E22)</f>
        <v>30</v>
      </c>
      <c r="T22" s="22">
        <f t="shared" si="2"/>
        <v>0</v>
      </c>
      <c r="U22" s="22">
        <f t="shared" si="3"/>
        <v>0</v>
      </c>
      <c r="W22" s="13" t="str">
        <f t="shared" si="4"/>
        <v/>
      </c>
      <c r="Y22" s="41" t="str">
        <f>IF($B22="", "", IF($B22&gt;'Annual Report'!$AZ$41, 'Annual Report'!$BA$40, TEXT($B22, "mmm yyyy")))</f>
        <v/>
      </c>
      <c r="AA22" s="13" t="str">
        <f t="shared" si="5"/>
        <v/>
      </c>
      <c r="AC22" s="13" t="str">
        <f t="shared" si="6"/>
        <v xml:space="preserve"> - </v>
      </c>
      <c r="AE22" s="13" t="str">
        <f t="shared" si="7"/>
        <v/>
      </c>
    </row>
    <row r="23" spans="1:31" x14ac:dyDescent="0.25">
      <c r="A23" s="30"/>
      <c r="B23" s="74"/>
      <c r="C23" s="82"/>
      <c r="D23" s="92"/>
      <c r="E23" s="75"/>
      <c r="F23" s="76"/>
      <c r="G23" s="83"/>
      <c r="H23" s="77"/>
      <c r="I23" s="84"/>
      <c r="J23" s="30"/>
      <c r="K23" s="25" t="str">
        <f t="shared" si="0"/>
        <v/>
      </c>
      <c r="L23" s="30"/>
      <c r="O23" s="13" t="str">
        <f t="shared" si="1"/>
        <v/>
      </c>
      <c r="P23" s="13">
        <f>SUM($E$11:$E23)</f>
        <v>30</v>
      </c>
      <c r="T23" s="22">
        <f t="shared" si="2"/>
        <v>0</v>
      </c>
      <c r="U23" s="22">
        <f t="shared" si="3"/>
        <v>0</v>
      </c>
      <c r="W23" s="13" t="str">
        <f t="shared" si="4"/>
        <v/>
      </c>
      <c r="Y23" s="41" t="str">
        <f>IF($B23="", "", IF($B23&gt;'Annual Report'!$AZ$41, 'Annual Report'!$BA$40, TEXT($B23, "mmm yyyy")))</f>
        <v/>
      </c>
      <c r="AA23" s="13" t="str">
        <f t="shared" si="5"/>
        <v/>
      </c>
      <c r="AC23" s="13" t="str">
        <f t="shared" si="6"/>
        <v xml:space="preserve"> - </v>
      </c>
      <c r="AE23" s="13" t="str">
        <f t="shared" si="7"/>
        <v/>
      </c>
    </row>
    <row r="24" spans="1:31" x14ac:dyDescent="0.25">
      <c r="A24" s="30"/>
      <c r="B24" s="74"/>
      <c r="C24" s="82"/>
      <c r="D24" s="92"/>
      <c r="E24" s="75"/>
      <c r="F24" s="76"/>
      <c r="G24" s="83"/>
      <c r="H24" s="77"/>
      <c r="I24" s="84"/>
      <c r="J24" s="30"/>
      <c r="K24" s="25" t="str">
        <f t="shared" si="0"/>
        <v/>
      </c>
      <c r="L24" s="30"/>
      <c r="O24" s="13" t="str">
        <f t="shared" si="1"/>
        <v/>
      </c>
      <c r="P24" s="13">
        <f>SUM($E$11:$E24)</f>
        <v>30</v>
      </c>
      <c r="T24" s="22">
        <f t="shared" si="2"/>
        <v>0</v>
      </c>
      <c r="U24" s="22">
        <f t="shared" si="3"/>
        <v>0</v>
      </c>
      <c r="W24" s="13" t="str">
        <f t="shared" si="4"/>
        <v/>
      </c>
      <c r="Y24" s="41" t="str">
        <f>IF($B24="", "", IF($B24&gt;'Annual Report'!$AZ$41, 'Annual Report'!$BA$40, TEXT($B24, "mmm yyyy")))</f>
        <v/>
      </c>
      <c r="AA24" s="13" t="str">
        <f t="shared" si="5"/>
        <v/>
      </c>
      <c r="AC24" s="13" t="str">
        <f t="shared" si="6"/>
        <v xml:space="preserve"> - </v>
      </c>
      <c r="AE24" s="13" t="str">
        <f t="shared" si="7"/>
        <v/>
      </c>
    </row>
    <row r="25" spans="1:31" x14ac:dyDescent="0.25">
      <c r="A25" s="30"/>
      <c r="B25" s="74"/>
      <c r="C25" s="82"/>
      <c r="D25" s="92"/>
      <c r="E25" s="75"/>
      <c r="F25" s="76"/>
      <c r="G25" s="83"/>
      <c r="H25" s="77"/>
      <c r="I25" s="84"/>
      <c r="J25" s="30"/>
      <c r="K25" s="25" t="str">
        <f t="shared" si="0"/>
        <v/>
      </c>
      <c r="L25" s="30"/>
      <c r="O25" s="13" t="str">
        <f t="shared" si="1"/>
        <v/>
      </c>
      <c r="P25" s="13">
        <f>SUM($E$11:$E25)</f>
        <v>30</v>
      </c>
      <c r="T25" s="22">
        <f t="shared" si="2"/>
        <v>0</v>
      </c>
      <c r="U25" s="22">
        <f t="shared" si="3"/>
        <v>0</v>
      </c>
      <c r="W25" s="13" t="str">
        <f t="shared" si="4"/>
        <v/>
      </c>
      <c r="Y25" s="41" t="str">
        <f>IF($B25="", "", IF($B25&gt;'Annual Report'!$AZ$41, 'Annual Report'!$BA$40, TEXT($B25, "mmm yyyy")))</f>
        <v/>
      </c>
      <c r="AA25" s="13" t="str">
        <f t="shared" si="5"/>
        <v/>
      </c>
      <c r="AC25" s="13" t="str">
        <f t="shared" si="6"/>
        <v xml:space="preserve"> - </v>
      </c>
      <c r="AE25" s="13" t="str">
        <f t="shared" si="7"/>
        <v/>
      </c>
    </row>
    <row r="26" spans="1:31" x14ac:dyDescent="0.25">
      <c r="A26" s="30"/>
      <c r="B26" s="74"/>
      <c r="C26" s="82"/>
      <c r="D26" s="92"/>
      <c r="E26" s="75"/>
      <c r="F26" s="76"/>
      <c r="G26" s="83"/>
      <c r="H26" s="77"/>
      <c r="I26" s="84"/>
      <c r="J26" s="30"/>
      <c r="K26" s="25" t="str">
        <f t="shared" si="0"/>
        <v/>
      </c>
      <c r="L26" s="30"/>
      <c r="O26" s="13" t="str">
        <f t="shared" si="1"/>
        <v/>
      </c>
      <c r="P26" s="13">
        <f>SUM($E$11:$E26)</f>
        <v>30</v>
      </c>
      <c r="T26" s="22">
        <f t="shared" si="2"/>
        <v>0</v>
      </c>
      <c r="U26" s="22">
        <f t="shared" si="3"/>
        <v>0</v>
      </c>
      <c r="W26" s="13" t="str">
        <f t="shared" si="4"/>
        <v/>
      </c>
      <c r="Y26" s="41" t="str">
        <f>IF($B26="", "", IF($B26&gt;'Annual Report'!$AZ$41, 'Annual Report'!$BA$40, TEXT($B26, "mmm yyyy")))</f>
        <v/>
      </c>
      <c r="AA26" s="13" t="str">
        <f t="shared" si="5"/>
        <v/>
      </c>
      <c r="AC26" s="13" t="str">
        <f t="shared" si="6"/>
        <v xml:space="preserve"> - </v>
      </c>
      <c r="AE26" s="13" t="str">
        <f t="shared" si="7"/>
        <v/>
      </c>
    </row>
    <row r="27" spans="1:31" x14ac:dyDescent="0.25">
      <c r="A27" s="30"/>
      <c r="B27" s="74"/>
      <c r="C27" s="82"/>
      <c r="D27" s="92"/>
      <c r="E27" s="75"/>
      <c r="F27" s="76"/>
      <c r="G27" s="83"/>
      <c r="H27" s="77"/>
      <c r="I27" s="84"/>
      <c r="J27" s="30"/>
      <c r="K27" s="25" t="str">
        <f t="shared" si="0"/>
        <v/>
      </c>
      <c r="L27" s="30"/>
      <c r="O27" s="13" t="str">
        <f t="shared" si="1"/>
        <v/>
      </c>
      <c r="P27" s="13">
        <f>SUM($E$11:$E27)</f>
        <v>30</v>
      </c>
      <c r="T27" s="22">
        <f t="shared" si="2"/>
        <v>0</v>
      </c>
      <c r="U27" s="22">
        <f t="shared" si="3"/>
        <v>0</v>
      </c>
      <c r="W27" s="13" t="str">
        <f t="shared" si="4"/>
        <v/>
      </c>
      <c r="Y27" s="41" t="str">
        <f>IF($B27="", "", IF($B27&gt;'Annual Report'!$AZ$41, 'Annual Report'!$BA$40, TEXT($B27, "mmm yyyy")))</f>
        <v/>
      </c>
      <c r="AA27" s="13" t="str">
        <f t="shared" si="5"/>
        <v/>
      </c>
      <c r="AC27" s="13" t="str">
        <f t="shared" si="6"/>
        <v xml:space="preserve"> - </v>
      </c>
      <c r="AE27" s="13" t="str">
        <f t="shared" si="7"/>
        <v/>
      </c>
    </row>
    <row r="28" spans="1:31" x14ac:dyDescent="0.25">
      <c r="A28" s="30"/>
      <c r="B28" s="74"/>
      <c r="C28" s="82"/>
      <c r="D28" s="92"/>
      <c r="E28" s="75"/>
      <c r="F28" s="76"/>
      <c r="G28" s="83"/>
      <c r="H28" s="77"/>
      <c r="I28" s="84"/>
      <c r="J28" s="30"/>
      <c r="K28" s="25" t="str">
        <f t="shared" si="0"/>
        <v/>
      </c>
      <c r="L28" s="30"/>
      <c r="O28" s="13" t="str">
        <f t="shared" si="1"/>
        <v/>
      </c>
      <c r="P28" s="13">
        <f>SUM($E$11:$E28)</f>
        <v>30</v>
      </c>
      <c r="T28" s="22">
        <f t="shared" si="2"/>
        <v>0</v>
      </c>
      <c r="U28" s="22">
        <f t="shared" si="3"/>
        <v>0</v>
      </c>
      <c r="W28" s="13" t="str">
        <f t="shared" si="4"/>
        <v/>
      </c>
      <c r="Y28" s="41" t="str">
        <f>IF($B28="", "", IF($B28&gt;'Annual Report'!$AZ$41, 'Annual Report'!$BA$40, TEXT($B28, "mmm yyyy")))</f>
        <v/>
      </c>
      <c r="AA28" s="13" t="str">
        <f t="shared" si="5"/>
        <v/>
      </c>
      <c r="AC28" s="13" t="str">
        <f t="shared" si="6"/>
        <v xml:space="preserve"> - </v>
      </c>
      <c r="AE28" s="13" t="str">
        <f t="shared" si="7"/>
        <v/>
      </c>
    </row>
    <row r="29" spans="1:31" x14ac:dyDescent="0.25">
      <c r="A29" s="30"/>
      <c r="B29" s="74"/>
      <c r="C29" s="82"/>
      <c r="D29" s="92"/>
      <c r="E29" s="75"/>
      <c r="F29" s="76"/>
      <c r="G29" s="83"/>
      <c r="H29" s="77"/>
      <c r="I29" s="84"/>
      <c r="J29" s="30"/>
      <c r="K29" s="25" t="str">
        <f t="shared" si="0"/>
        <v/>
      </c>
      <c r="L29" s="30"/>
      <c r="O29" s="13" t="str">
        <f t="shared" si="1"/>
        <v/>
      </c>
      <c r="P29" s="13">
        <f>SUM($E$11:$E29)</f>
        <v>30</v>
      </c>
      <c r="T29" s="22">
        <f t="shared" si="2"/>
        <v>0</v>
      </c>
      <c r="U29" s="22">
        <f t="shared" si="3"/>
        <v>0</v>
      </c>
      <c r="W29" s="13" t="str">
        <f t="shared" si="4"/>
        <v/>
      </c>
      <c r="Y29" s="41" t="str">
        <f>IF($B29="", "", IF($B29&gt;'Annual Report'!$AZ$41, 'Annual Report'!$BA$40, TEXT($B29, "mmm yyyy")))</f>
        <v/>
      </c>
      <c r="AA29" s="13" t="str">
        <f t="shared" si="5"/>
        <v/>
      </c>
      <c r="AC29" s="13" t="str">
        <f t="shared" si="6"/>
        <v xml:space="preserve"> - </v>
      </c>
      <c r="AE29" s="13" t="str">
        <f t="shared" si="7"/>
        <v/>
      </c>
    </row>
    <row r="30" spans="1:31" x14ac:dyDescent="0.25">
      <c r="A30" s="30"/>
      <c r="B30" s="74"/>
      <c r="C30" s="82"/>
      <c r="D30" s="92"/>
      <c r="E30" s="75"/>
      <c r="F30" s="76"/>
      <c r="G30" s="83"/>
      <c r="H30" s="77"/>
      <c r="I30" s="84"/>
      <c r="J30" s="30"/>
      <c r="K30" s="25" t="str">
        <f t="shared" si="0"/>
        <v/>
      </c>
      <c r="L30" s="30"/>
      <c r="O30" s="13" t="str">
        <f t="shared" si="1"/>
        <v/>
      </c>
      <c r="P30" s="13">
        <f>SUM($E$11:$E30)</f>
        <v>30</v>
      </c>
      <c r="T30" s="22">
        <f t="shared" si="2"/>
        <v>0</v>
      </c>
      <c r="U30" s="22">
        <f t="shared" si="3"/>
        <v>0</v>
      </c>
      <c r="W30" s="13" t="str">
        <f t="shared" si="4"/>
        <v/>
      </c>
      <c r="Y30" s="41" t="str">
        <f>IF($B30="", "", IF($B30&gt;'Annual Report'!$AZ$41, 'Annual Report'!$BA$40, TEXT($B30, "mmm yyyy")))</f>
        <v/>
      </c>
      <c r="AA30" s="13" t="str">
        <f t="shared" si="5"/>
        <v/>
      </c>
      <c r="AC30" s="13" t="str">
        <f t="shared" si="6"/>
        <v xml:space="preserve"> - </v>
      </c>
      <c r="AE30" s="13" t="str">
        <f t="shared" si="7"/>
        <v/>
      </c>
    </row>
    <row r="31" spans="1:31" x14ac:dyDescent="0.25">
      <c r="A31" s="30"/>
      <c r="B31" s="74"/>
      <c r="C31" s="82"/>
      <c r="D31" s="92"/>
      <c r="E31" s="75"/>
      <c r="F31" s="76"/>
      <c r="G31" s="83"/>
      <c r="H31" s="77"/>
      <c r="I31" s="84"/>
      <c r="J31" s="30"/>
      <c r="K31" s="25" t="str">
        <f t="shared" si="0"/>
        <v/>
      </c>
      <c r="L31" s="30"/>
      <c r="O31" s="13" t="str">
        <f t="shared" si="1"/>
        <v/>
      </c>
      <c r="P31" s="13">
        <f>SUM($E$11:$E31)</f>
        <v>30</v>
      </c>
      <c r="T31" s="22">
        <f t="shared" si="2"/>
        <v>0</v>
      </c>
      <c r="U31" s="22">
        <f t="shared" si="3"/>
        <v>0</v>
      </c>
      <c r="W31" s="13" t="str">
        <f t="shared" si="4"/>
        <v/>
      </c>
      <c r="Y31" s="41" t="str">
        <f>IF($B31="", "", IF($B31&gt;'Annual Report'!$AZ$41, 'Annual Report'!$BA$40, TEXT($B31, "mmm yyyy")))</f>
        <v/>
      </c>
      <c r="AA31" s="13" t="str">
        <f t="shared" si="5"/>
        <v/>
      </c>
      <c r="AC31" s="13" t="str">
        <f t="shared" si="6"/>
        <v xml:space="preserve"> - </v>
      </c>
      <c r="AE31" s="13" t="str">
        <f t="shared" si="7"/>
        <v/>
      </c>
    </row>
    <row r="32" spans="1:31" x14ac:dyDescent="0.25">
      <c r="A32" s="30"/>
      <c r="B32" s="74"/>
      <c r="C32" s="82"/>
      <c r="D32" s="92"/>
      <c r="E32" s="75"/>
      <c r="F32" s="76"/>
      <c r="G32" s="83"/>
      <c r="H32" s="77"/>
      <c r="I32" s="84"/>
      <c r="J32" s="30"/>
      <c r="K32" s="25" t="str">
        <f t="shared" si="0"/>
        <v/>
      </c>
      <c r="L32" s="30"/>
      <c r="O32" s="13" t="str">
        <f t="shared" si="1"/>
        <v/>
      </c>
      <c r="P32" s="13">
        <f>SUM($E$11:$E32)</f>
        <v>30</v>
      </c>
      <c r="T32" s="22">
        <f t="shared" si="2"/>
        <v>0</v>
      </c>
      <c r="U32" s="22">
        <f t="shared" si="3"/>
        <v>0</v>
      </c>
      <c r="W32" s="13" t="str">
        <f t="shared" si="4"/>
        <v/>
      </c>
      <c r="Y32" s="41" t="str">
        <f>IF($B32="", "", IF($B32&gt;'Annual Report'!$AZ$41, 'Annual Report'!$BA$40, TEXT($B32, "mmm yyyy")))</f>
        <v/>
      </c>
      <c r="AA32" s="13" t="str">
        <f t="shared" si="5"/>
        <v/>
      </c>
      <c r="AC32" s="13" t="str">
        <f t="shared" si="6"/>
        <v xml:space="preserve"> - </v>
      </c>
      <c r="AE32" s="13" t="str">
        <f t="shared" si="7"/>
        <v/>
      </c>
    </row>
    <row r="33" spans="1:31" x14ac:dyDescent="0.25">
      <c r="A33" s="30"/>
      <c r="B33" s="74"/>
      <c r="C33" s="82"/>
      <c r="D33" s="92"/>
      <c r="E33" s="75"/>
      <c r="F33" s="76"/>
      <c r="G33" s="83"/>
      <c r="H33" s="77"/>
      <c r="I33" s="84"/>
      <c r="J33" s="30"/>
      <c r="K33" s="25" t="str">
        <f t="shared" si="0"/>
        <v/>
      </c>
      <c r="L33" s="30"/>
      <c r="O33" s="13" t="str">
        <f t="shared" si="1"/>
        <v/>
      </c>
      <c r="P33" s="13">
        <f>SUM($E$11:$E33)</f>
        <v>30</v>
      </c>
      <c r="T33" s="22">
        <f t="shared" si="2"/>
        <v>0</v>
      </c>
      <c r="U33" s="22">
        <f t="shared" si="3"/>
        <v>0</v>
      </c>
      <c r="W33" s="13" t="str">
        <f t="shared" si="4"/>
        <v/>
      </c>
      <c r="Y33" s="41" t="str">
        <f>IF($B33="", "", IF($B33&gt;'Annual Report'!$AZ$41, 'Annual Report'!$BA$40, TEXT($B33, "mmm yyyy")))</f>
        <v/>
      </c>
      <c r="AA33" s="13" t="str">
        <f t="shared" si="5"/>
        <v/>
      </c>
      <c r="AC33" s="13" t="str">
        <f t="shared" si="6"/>
        <v xml:space="preserve"> - </v>
      </c>
      <c r="AE33" s="13" t="str">
        <f t="shared" si="7"/>
        <v/>
      </c>
    </row>
    <row r="34" spans="1:31" x14ac:dyDescent="0.25">
      <c r="A34" s="30"/>
      <c r="B34" s="74"/>
      <c r="C34" s="82"/>
      <c r="D34" s="92"/>
      <c r="E34" s="75"/>
      <c r="F34" s="76"/>
      <c r="G34" s="83"/>
      <c r="H34" s="77"/>
      <c r="I34" s="84"/>
      <c r="J34" s="30"/>
      <c r="K34" s="25" t="str">
        <f t="shared" si="0"/>
        <v/>
      </c>
      <c r="L34" s="30"/>
      <c r="O34" s="13" t="str">
        <f t="shared" si="1"/>
        <v/>
      </c>
      <c r="P34" s="13">
        <f>SUM($E$11:$E34)</f>
        <v>30</v>
      </c>
      <c r="T34" s="22">
        <f t="shared" si="2"/>
        <v>0</v>
      </c>
      <c r="U34" s="22">
        <f t="shared" si="3"/>
        <v>0</v>
      </c>
      <c r="W34" s="13" t="str">
        <f t="shared" si="4"/>
        <v/>
      </c>
      <c r="Y34" s="41" t="str">
        <f>IF($B34="", "", IF($B34&gt;'Annual Report'!$AZ$41, 'Annual Report'!$BA$40, TEXT($B34, "mmm yyyy")))</f>
        <v/>
      </c>
      <c r="AA34" s="13" t="str">
        <f t="shared" si="5"/>
        <v/>
      </c>
      <c r="AC34" s="13" t="str">
        <f t="shared" si="6"/>
        <v xml:space="preserve"> - </v>
      </c>
      <c r="AE34" s="13" t="str">
        <f t="shared" si="7"/>
        <v/>
      </c>
    </row>
    <row r="35" spans="1:31" x14ac:dyDescent="0.25">
      <c r="A35" s="30"/>
      <c r="B35" s="74"/>
      <c r="C35" s="82"/>
      <c r="D35" s="92"/>
      <c r="E35" s="75"/>
      <c r="F35" s="76"/>
      <c r="G35" s="83"/>
      <c r="H35" s="77"/>
      <c r="I35" s="84"/>
      <c r="J35" s="30"/>
      <c r="K35" s="25" t="str">
        <f t="shared" si="0"/>
        <v/>
      </c>
      <c r="L35" s="30"/>
      <c r="O35" s="13" t="str">
        <f t="shared" si="1"/>
        <v/>
      </c>
      <c r="P35" s="13">
        <f>SUM($E$11:$E35)</f>
        <v>30</v>
      </c>
      <c r="T35" s="22">
        <f t="shared" si="2"/>
        <v>0</v>
      </c>
      <c r="U35" s="22">
        <f t="shared" si="3"/>
        <v>0</v>
      </c>
      <c r="W35" s="13" t="str">
        <f t="shared" si="4"/>
        <v/>
      </c>
      <c r="Y35" s="41" t="str">
        <f>IF($B35="", "", IF($B35&gt;'Annual Report'!$AZ$41, 'Annual Report'!$BA$40, TEXT($B35, "mmm yyyy")))</f>
        <v/>
      </c>
      <c r="AA35" s="13" t="str">
        <f t="shared" si="5"/>
        <v/>
      </c>
      <c r="AC35" s="13" t="str">
        <f t="shared" si="6"/>
        <v xml:space="preserve"> - </v>
      </c>
      <c r="AE35" s="13" t="str">
        <f t="shared" si="7"/>
        <v/>
      </c>
    </row>
    <row r="36" spans="1:31" x14ac:dyDescent="0.25">
      <c r="A36" s="30"/>
      <c r="B36" s="74"/>
      <c r="C36" s="82"/>
      <c r="D36" s="92"/>
      <c r="E36" s="75"/>
      <c r="F36" s="76"/>
      <c r="G36" s="83"/>
      <c r="H36" s="77"/>
      <c r="I36" s="84"/>
      <c r="J36" s="30"/>
      <c r="K36" s="25" t="str">
        <f t="shared" si="0"/>
        <v/>
      </c>
      <c r="L36" s="30"/>
      <c r="O36" s="13" t="str">
        <f t="shared" si="1"/>
        <v/>
      </c>
      <c r="P36" s="13">
        <f>SUM($E$11:$E36)</f>
        <v>30</v>
      </c>
      <c r="T36" s="22">
        <f t="shared" si="2"/>
        <v>0</v>
      </c>
      <c r="U36" s="22">
        <f t="shared" si="3"/>
        <v>0</v>
      </c>
      <c r="W36" s="13" t="str">
        <f t="shared" si="4"/>
        <v/>
      </c>
      <c r="Y36" s="41" t="str">
        <f>IF($B36="", "", IF($B36&gt;'Annual Report'!$AZ$41, 'Annual Report'!$BA$40, TEXT($B36, "mmm yyyy")))</f>
        <v/>
      </c>
      <c r="AA36" s="13" t="str">
        <f t="shared" si="5"/>
        <v/>
      </c>
      <c r="AC36" s="13" t="str">
        <f t="shared" si="6"/>
        <v xml:space="preserve"> - </v>
      </c>
      <c r="AE36" s="13" t="str">
        <f t="shared" si="7"/>
        <v/>
      </c>
    </row>
    <row r="37" spans="1:31" x14ac:dyDescent="0.25">
      <c r="A37" s="30"/>
      <c r="B37" s="74"/>
      <c r="C37" s="82"/>
      <c r="D37" s="92"/>
      <c r="E37" s="75"/>
      <c r="F37" s="76"/>
      <c r="G37" s="83"/>
      <c r="H37" s="77"/>
      <c r="I37" s="84"/>
      <c r="J37" s="30"/>
      <c r="K37" s="25" t="str">
        <f t="shared" si="0"/>
        <v/>
      </c>
      <c r="L37" s="30"/>
      <c r="O37" s="13" t="str">
        <f t="shared" si="1"/>
        <v/>
      </c>
      <c r="P37" s="13">
        <f>SUM($E$11:$E37)</f>
        <v>30</v>
      </c>
      <c r="T37" s="22">
        <f t="shared" si="2"/>
        <v>0</v>
      </c>
      <c r="U37" s="22">
        <f t="shared" si="3"/>
        <v>0</v>
      </c>
      <c r="W37" s="13" t="str">
        <f t="shared" si="4"/>
        <v/>
      </c>
      <c r="Y37" s="41" t="str">
        <f>IF($B37="", "", IF($B37&gt;'Annual Report'!$AZ$41, 'Annual Report'!$BA$40, TEXT($B37, "mmm yyyy")))</f>
        <v/>
      </c>
      <c r="AA37" s="13" t="str">
        <f t="shared" si="5"/>
        <v/>
      </c>
      <c r="AC37" s="13" t="str">
        <f t="shared" si="6"/>
        <v xml:space="preserve"> - </v>
      </c>
      <c r="AE37" s="13" t="str">
        <f t="shared" si="7"/>
        <v/>
      </c>
    </row>
    <row r="38" spans="1:31" x14ac:dyDescent="0.25">
      <c r="A38" s="30"/>
      <c r="B38" s="74"/>
      <c r="C38" s="82"/>
      <c r="D38" s="92"/>
      <c r="E38" s="75"/>
      <c r="F38" s="76"/>
      <c r="G38" s="83"/>
      <c r="H38" s="77"/>
      <c r="I38" s="84"/>
      <c r="J38" s="30"/>
      <c r="K38" s="25" t="str">
        <f t="shared" si="0"/>
        <v/>
      </c>
      <c r="L38" s="30"/>
      <c r="O38" s="13" t="str">
        <f t="shared" si="1"/>
        <v/>
      </c>
      <c r="P38" s="13">
        <f>SUM($E$11:$E38)</f>
        <v>30</v>
      </c>
      <c r="T38" s="22">
        <f t="shared" si="2"/>
        <v>0</v>
      </c>
      <c r="U38" s="22">
        <f t="shared" si="3"/>
        <v>0</v>
      </c>
      <c r="W38" s="13" t="str">
        <f t="shared" si="4"/>
        <v/>
      </c>
      <c r="Y38" s="41" t="str">
        <f>IF($B38="", "", IF($B38&gt;'Annual Report'!$AZ$41, 'Annual Report'!$BA$40, TEXT($B38, "mmm yyyy")))</f>
        <v/>
      </c>
      <c r="AA38" s="13" t="str">
        <f t="shared" si="5"/>
        <v/>
      </c>
      <c r="AC38" s="13" t="str">
        <f t="shared" si="6"/>
        <v xml:space="preserve"> - </v>
      </c>
      <c r="AE38" s="13" t="str">
        <f t="shared" si="7"/>
        <v/>
      </c>
    </row>
    <row r="39" spans="1:31" x14ac:dyDescent="0.25">
      <c r="A39" s="30"/>
      <c r="B39" s="74"/>
      <c r="C39" s="82"/>
      <c r="D39" s="92"/>
      <c r="E39" s="75"/>
      <c r="F39" s="76"/>
      <c r="G39" s="83"/>
      <c r="H39" s="77"/>
      <c r="I39" s="84"/>
      <c r="J39" s="30"/>
      <c r="K39" s="25" t="str">
        <f t="shared" si="0"/>
        <v/>
      </c>
      <c r="L39" s="30"/>
      <c r="O39" s="13" t="str">
        <f t="shared" si="1"/>
        <v/>
      </c>
      <c r="P39" s="13">
        <f>SUM($E$11:$E39)</f>
        <v>30</v>
      </c>
      <c r="T39" s="22">
        <f t="shared" si="2"/>
        <v>0</v>
      </c>
      <c r="U39" s="22">
        <f t="shared" si="3"/>
        <v>0</v>
      </c>
      <c r="W39" s="13" t="str">
        <f t="shared" si="4"/>
        <v/>
      </c>
      <c r="Y39" s="41" t="str">
        <f>IF($B39="", "", IF($B39&gt;'Annual Report'!$AZ$41, 'Annual Report'!$BA$40, TEXT($B39, "mmm yyyy")))</f>
        <v/>
      </c>
      <c r="AA39" s="13" t="str">
        <f t="shared" si="5"/>
        <v/>
      </c>
      <c r="AC39" s="13" t="str">
        <f t="shared" si="6"/>
        <v xml:space="preserve"> - </v>
      </c>
      <c r="AE39" s="13" t="str">
        <f t="shared" si="7"/>
        <v/>
      </c>
    </row>
    <row r="40" spans="1:31" x14ac:dyDescent="0.25">
      <c r="A40" s="30"/>
      <c r="B40" s="74"/>
      <c r="C40" s="82"/>
      <c r="D40" s="92"/>
      <c r="E40" s="75"/>
      <c r="F40" s="76"/>
      <c r="G40" s="83"/>
      <c r="H40" s="77"/>
      <c r="I40" s="84"/>
      <c r="J40" s="30"/>
      <c r="K40" s="25" t="str">
        <f t="shared" si="0"/>
        <v/>
      </c>
      <c r="L40" s="30"/>
      <c r="O40" s="13" t="str">
        <f t="shared" si="1"/>
        <v/>
      </c>
      <c r="P40" s="13">
        <f>SUM($E$11:$E40)</f>
        <v>30</v>
      </c>
      <c r="T40" s="22">
        <f t="shared" si="2"/>
        <v>0</v>
      </c>
      <c r="U40" s="22">
        <f t="shared" si="3"/>
        <v>0</v>
      </c>
      <c r="W40" s="13" t="str">
        <f t="shared" si="4"/>
        <v/>
      </c>
      <c r="Y40" s="41" t="str">
        <f>IF($B40="", "", IF($B40&gt;'Annual Report'!$AZ$41, 'Annual Report'!$BA$40, TEXT($B40, "mmm yyyy")))</f>
        <v/>
      </c>
      <c r="AA40" s="13" t="str">
        <f t="shared" si="5"/>
        <v/>
      </c>
      <c r="AC40" s="13" t="str">
        <f t="shared" si="6"/>
        <v xml:space="preserve"> - </v>
      </c>
      <c r="AE40" s="13" t="str">
        <f t="shared" si="7"/>
        <v/>
      </c>
    </row>
    <row r="41" spans="1:31" x14ac:dyDescent="0.25">
      <c r="A41" s="30"/>
      <c r="B41" s="74"/>
      <c r="C41" s="82"/>
      <c r="D41" s="92"/>
      <c r="E41" s="75"/>
      <c r="F41" s="76"/>
      <c r="G41" s="83"/>
      <c r="H41" s="77"/>
      <c r="I41" s="84"/>
      <c r="J41" s="30"/>
      <c r="K41" s="25" t="str">
        <f t="shared" si="0"/>
        <v/>
      </c>
      <c r="L41" s="30"/>
      <c r="O41" s="13" t="str">
        <f t="shared" si="1"/>
        <v/>
      </c>
      <c r="P41" s="13">
        <f>SUM($E$11:$E41)</f>
        <v>30</v>
      </c>
      <c r="T41" s="22">
        <f t="shared" si="2"/>
        <v>0</v>
      </c>
      <c r="U41" s="22">
        <f t="shared" si="3"/>
        <v>0</v>
      </c>
      <c r="W41" s="13" t="str">
        <f t="shared" si="4"/>
        <v/>
      </c>
      <c r="Y41" s="41" t="str">
        <f>IF($B41="", "", IF($B41&gt;'Annual Report'!$AZ$41, 'Annual Report'!$BA$40, TEXT($B41, "mmm yyyy")))</f>
        <v/>
      </c>
      <c r="AA41" s="13" t="str">
        <f t="shared" si="5"/>
        <v/>
      </c>
      <c r="AC41" s="13" t="str">
        <f t="shared" si="6"/>
        <v xml:space="preserve"> - </v>
      </c>
      <c r="AE41" s="13" t="str">
        <f t="shared" si="7"/>
        <v/>
      </c>
    </row>
    <row r="42" spans="1:31" x14ac:dyDescent="0.25">
      <c r="A42" s="30"/>
      <c r="B42" s="74"/>
      <c r="C42" s="82"/>
      <c r="D42" s="92"/>
      <c r="E42" s="75"/>
      <c r="F42" s="76"/>
      <c r="G42" s="83"/>
      <c r="H42" s="77"/>
      <c r="I42" s="84"/>
      <c r="J42" s="30"/>
      <c r="K42" s="25" t="str">
        <f t="shared" si="0"/>
        <v/>
      </c>
      <c r="L42" s="30"/>
      <c r="O42" s="13" t="str">
        <f t="shared" si="1"/>
        <v/>
      </c>
      <c r="P42" s="13">
        <f>SUM($E$11:$E42)</f>
        <v>30</v>
      </c>
      <c r="T42" s="22">
        <f t="shared" si="2"/>
        <v>0</v>
      </c>
      <c r="U42" s="22">
        <f t="shared" si="3"/>
        <v>0</v>
      </c>
      <c r="W42" s="13" t="str">
        <f t="shared" si="4"/>
        <v/>
      </c>
      <c r="Y42" s="41" t="str">
        <f>IF($B42="", "", IF($B42&gt;'Annual Report'!$AZ$41, 'Annual Report'!$BA$40, TEXT($B42, "mmm yyyy")))</f>
        <v/>
      </c>
      <c r="AA42" s="13" t="str">
        <f t="shared" si="5"/>
        <v/>
      </c>
      <c r="AC42" s="13" t="str">
        <f t="shared" si="6"/>
        <v xml:space="preserve"> - </v>
      </c>
      <c r="AE42" s="13" t="str">
        <f t="shared" si="7"/>
        <v/>
      </c>
    </row>
    <row r="43" spans="1:31" x14ac:dyDescent="0.25">
      <c r="A43" s="30"/>
      <c r="B43" s="74"/>
      <c r="C43" s="82"/>
      <c r="D43" s="92"/>
      <c r="E43" s="75"/>
      <c r="F43" s="76"/>
      <c r="G43" s="83"/>
      <c r="H43" s="77"/>
      <c r="I43" s="84"/>
      <c r="J43" s="30"/>
      <c r="K43" s="25" t="str">
        <f t="shared" si="0"/>
        <v/>
      </c>
      <c r="L43" s="30"/>
      <c r="O43" s="13" t="str">
        <f t="shared" si="1"/>
        <v/>
      </c>
      <c r="P43" s="13">
        <f>SUM($E$11:$E43)</f>
        <v>30</v>
      </c>
      <c r="T43" s="22">
        <f t="shared" si="2"/>
        <v>0</v>
      </c>
      <c r="U43" s="22">
        <f t="shared" si="3"/>
        <v>0</v>
      </c>
      <c r="W43" s="13" t="str">
        <f t="shared" si="4"/>
        <v/>
      </c>
      <c r="Y43" s="41" t="str">
        <f>IF($B43="", "", IF($B43&gt;'Annual Report'!$AZ$41, 'Annual Report'!$BA$40, TEXT($B43, "mmm yyyy")))</f>
        <v/>
      </c>
      <c r="AA43" s="13" t="str">
        <f t="shared" si="5"/>
        <v/>
      </c>
      <c r="AC43" s="13" t="str">
        <f t="shared" si="6"/>
        <v xml:space="preserve"> - </v>
      </c>
      <c r="AE43" s="13" t="str">
        <f t="shared" si="7"/>
        <v/>
      </c>
    </row>
    <row r="44" spans="1:31" x14ac:dyDescent="0.25">
      <c r="A44" s="30"/>
      <c r="B44" s="74"/>
      <c r="C44" s="82"/>
      <c r="D44" s="92"/>
      <c r="E44" s="75"/>
      <c r="F44" s="76"/>
      <c r="G44" s="83"/>
      <c r="H44" s="77"/>
      <c r="I44" s="84"/>
      <c r="J44" s="30"/>
      <c r="K44" s="25" t="str">
        <f t="shared" si="0"/>
        <v/>
      </c>
      <c r="L44" s="30"/>
      <c r="O44" s="13" t="str">
        <f t="shared" si="1"/>
        <v/>
      </c>
      <c r="P44" s="13">
        <f>SUM($E$11:$E44)</f>
        <v>30</v>
      </c>
      <c r="T44" s="22">
        <f t="shared" si="2"/>
        <v>0</v>
      </c>
      <c r="U44" s="22">
        <f t="shared" si="3"/>
        <v>0</v>
      </c>
      <c r="W44" s="13" t="str">
        <f t="shared" si="4"/>
        <v/>
      </c>
      <c r="Y44" s="41" t="str">
        <f>IF($B44="", "", IF($B44&gt;'Annual Report'!$AZ$41, 'Annual Report'!$BA$40, TEXT($B44, "mmm yyyy")))</f>
        <v/>
      </c>
      <c r="AA44" s="13" t="str">
        <f t="shared" si="5"/>
        <v/>
      </c>
      <c r="AC44" s="13" t="str">
        <f t="shared" si="6"/>
        <v xml:space="preserve"> - </v>
      </c>
      <c r="AE44" s="13" t="str">
        <f t="shared" si="7"/>
        <v/>
      </c>
    </row>
    <row r="45" spans="1:31" x14ac:dyDescent="0.25">
      <c r="A45" s="30"/>
      <c r="B45" s="74"/>
      <c r="C45" s="82"/>
      <c r="D45" s="92"/>
      <c r="E45" s="75"/>
      <c r="F45" s="76"/>
      <c r="G45" s="83"/>
      <c r="H45" s="77"/>
      <c r="I45" s="84"/>
      <c r="J45" s="30"/>
      <c r="K45" s="25" t="str">
        <f t="shared" si="0"/>
        <v/>
      </c>
      <c r="L45" s="30"/>
      <c r="O45" s="13" t="str">
        <f t="shared" si="1"/>
        <v/>
      </c>
      <c r="P45" s="13">
        <f>SUM($E$11:$E45)</f>
        <v>30</v>
      </c>
      <c r="T45" s="22">
        <f t="shared" si="2"/>
        <v>0</v>
      </c>
      <c r="U45" s="22">
        <f t="shared" si="3"/>
        <v>0</v>
      </c>
      <c r="W45" s="13" t="str">
        <f t="shared" si="4"/>
        <v/>
      </c>
      <c r="Y45" s="41" t="str">
        <f>IF($B45="", "", IF($B45&gt;'Annual Report'!$AZ$41, 'Annual Report'!$BA$40, TEXT($B45, "mmm yyyy")))</f>
        <v/>
      </c>
      <c r="AA45" s="13" t="str">
        <f t="shared" si="5"/>
        <v/>
      </c>
      <c r="AC45" s="13" t="str">
        <f t="shared" si="6"/>
        <v xml:space="preserve"> - </v>
      </c>
      <c r="AE45" s="13" t="str">
        <f t="shared" si="7"/>
        <v/>
      </c>
    </row>
    <row r="46" spans="1:31" x14ac:dyDescent="0.25">
      <c r="A46" s="30"/>
      <c r="B46" s="74"/>
      <c r="C46" s="82"/>
      <c r="D46" s="92"/>
      <c r="E46" s="75"/>
      <c r="F46" s="76"/>
      <c r="G46" s="83"/>
      <c r="H46" s="77"/>
      <c r="I46" s="84"/>
      <c r="J46" s="30"/>
      <c r="K46" s="25" t="str">
        <f t="shared" si="0"/>
        <v/>
      </c>
      <c r="L46" s="30"/>
      <c r="O46" s="13" t="str">
        <f t="shared" si="1"/>
        <v/>
      </c>
      <c r="P46" s="13">
        <f>SUM($E$11:$E46)</f>
        <v>30</v>
      </c>
      <c r="T46" s="22">
        <f t="shared" si="2"/>
        <v>0</v>
      </c>
      <c r="U46" s="22">
        <f t="shared" si="3"/>
        <v>0</v>
      </c>
      <c r="W46" s="13" t="str">
        <f t="shared" si="4"/>
        <v/>
      </c>
      <c r="Y46" s="41" t="str">
        <f>IF($B46="", "", IF($B46&gt;'Annual Report'!$AZ$41, 'Annual Report'!$BA$40, TEXT($B46, "mmm yyyy")))</f>
        <v/>
      </c>
      <c r="AA46" s="13" t="str">
        <f t="shared" si="5"/>
        <v/>
      </c>
      <c r="AC46" s="13" t="str">
        <f t="shared" si="6"/>
        <v xml:space="preserve"> - </v>
      </c>
      <c r="AE46" s="13" t="str">
        <f t="shared" si="7"/>
        <v/>
      </c>
    </row>
    <row r="47" spans="1:31" x14ac:dyDescent="0.25">
      <c r="A47" s="30"/>
      <c r="B47" s="74"/>
      <c r="C47" s="82"/>
      <c r="D47" s="92"/>
      <c r="E47" s="75"/>
      <c r="F47" s="76"/>
      <c r="G47" s="83"/>
      <c r="H47" s="77"/>
      <c r="I47" s="84"/>
      <c r="J47" s="30"/>
      <c r="K47" s="25" t="str">
        <f t="shared" si="0"/>
        <v/>
      </c>
      <c r="L47" s="30"/>
      <c r="O47" s="13" t="str">
        <f t="shared" si="1"/>
        <v/>
      </c>
      <c r="P47" s="13">
        <f>SUM($E$11:$E47)</f>
        <v>30</v>
      </c>
      <c r="T47" s="22">
        <f t="shared" si="2"/>
        <v>0</v>
      </c>
      <c r="U47" s="22">
        <f t="shared" si="3"/>
        <v>0</v>
      </c>
      <c r="W47" s="13" t="str">
        <f t="shared" si="4"/>
        <v/>
      </c>
      <c r="Y47" s="41" t="str">
        <f>IF($B47="", "", IF($B47&gt;'Annual Report'!$AZ$41, 'Annual Report'!$BA$40, TEXT($B47, "mmm yyyy")))</f>
        <v/>
      </c>
      <c r="AA47" s="13" t="str">
        <f t="shared" si="5"/>
        <v/>
      </c>
      <c r="AC47" s="13" t="str">
        <f t="shared" si="6"/>
        <v xml:space="preserve"> - </v>
      </c>
      <c r="AE47" s="13" t="str">
        <f t="shared" si="7"/>
        <v/>
      </c>
    </row>
    <row r="48" spans="1:31" x14ac:dyDescent="0.25">
      <c r="A48" s="30"/>
      <c r="B48" s="74"/>
      <c r="C48" s="82"/>
      <c r="D48" s="92"/>
      <c r="E48" s="75"/>
      <c r="F48" s="76"/>
      <c r="G48" s="83"/>
      <c r="H48" s="77"/>
      <c r="I48" s="84"/>
      <c r="J48" s="30"/>
      <c r="K48" s="25" t="str">
        <f t="shared" si="0"/>
        <v/>
      </c>
      <c r="L48" s="30"/>
      <c r="O48" s="13" t="str">
        <f t="shared" si="1"/>
        <v/>
      </c>
      <c r="P48" s="13">
        <f>SUM($E$11:$E48)</f>
        <v>30</v>
      </c>
      <c r="T48" s="22">
        <f t="shared" si="2"/>
        <v>0</v>
      </c>
      <c r="U48" s="22">
        <f t="shared" si="3"/>
        <v>0</v>
      </c>
      <c r="W48" s="13" t="str">
        <f t="shared" si="4"/>
        <v/>
      </c>
      <c r="Y48" s="41" t="str">
        <f>IF($B48="", "", IF($B48&gt;'Annual Report'!$AZ$41, 'Annual Report'!$BA$40, TEXT($B48, "mmm yyyy")))</f>
        <v/>
      </c>
      <c r="AA48" s="13" t="str">
        <f t="shared" si="5"/>
        <v/>
      </c>
      <c r="AC48" s="13" t="str">
        <f t="shared" si="6"/>
        <v xml:space="preserve"> - </v>
      </c>
      <c r="AE48" s="13" t="str">
        <f t="shared" si="7"/>
        <v/>
      </c>
    </row>
    <row r="49" spans="1:31" x14ac:dyDescent="0.25">
      <c r="A49" s="30"/>
      <c r="B49" s="74"/>
      <c r="C49" s="82"/>
      <c r="D49" s="92"/>
      <c r="E49" s="75"/>
      <c r="F49" s="76"/>
      <c r="G49" s="83"/>
      <c r="H49" s="77"/>
      <c r="I49" s="84"/>
      <c r="J49" s="30"/>
      <c r="K49" s="25" t="str">
        <f t="shared" si="0"/>
        <v/>
      </c>
      <c r="L49" s="30"/>
      <c r="O49" s="13" t="str">
        <f t="shared" si="1"/>
        <v/>
      </c>
      <c r="P49" s="13">
        <f>SUM($E$11:$E49)</f>
        <v>30</v>
      </c>
      <c r="T49" s="22">
        <f t="shared" si="2"/>
        <v>0</v>
      </c>
      <c r="U49" s="22">
        <f t="shared" si="3"/>
        <v>0</v>
      </c>
      <c r="W49" s="13" t="str">
        <f t="shared" si="4"/>
        <v/>
      </c>
      <c r="Y49" s="41" t="str">
        <f>IF($B49="", "", IF($B49&gt;'Annual Report'!$AZ$41, 'Annual Report'!$BA$40, TEXT($B49, "mmm yyyy")))</f>
        <v/>
      </c>
      <c r="AA49" s="13" t="str">
        <f t="shared" si="5"/>
        <v/>
      </c>
      <c r="AC49" s="13" t="str">
        <f t="shared" si="6"/>
        <v xml:space="preserve"> - </v>
      </c>
      <c r="AE49" s="13" t="str">
        <f t="shared" si="7"/>
        <v/>
      </c>
    </row>
    <row r="50" spans="1:31" x14ac:dyDescent="0.25">
      <c r="A50" s="30"/>
      <c r="B50" s="74"/>
      <c r="C50" s="82"/>
      <c r="D50" s="92"/>
      <c r="E50" s="75"/>
      <c r="F50" s="76"/>
      <c r="G50" s="83"/>
      <c r="H50" s="77"/>
      <c r="I50" s="84"/>
      <c r="J50" s="30"/>
      <c r="K50" s="25" t="str">
        <f t="shared" si="0"/>
        <v/>
      </c>
      <c r="L50" s="30"/>
      <c r="O50" s="13" t="str">
        <f t="shared" si="1"/>
        <v/>
      </c>
      <c r="P50" s="13">
        <f>SUM($E$11:$E50)</f>
        <v>30</v>
      </c>
      <c r="T50" s="22">
        <f t="shared" si="2"/>
        <v>0</v>
      </c>
      <c r="U50" s="22">
        <f t="shared" si="3"/>
        <v>0</v>
      </c>
      <c r="W50" s="13" t="str">
        <f t="shared" si="4"/>
        <v/>
      </c>
      <c r="Y50" s="41" t="str">
        <f>IF($B50="", "", IF($B50&gt;'Annual Report'!$AZ$41, 'Annual Report'!$BA$40, TEXT($B50, "mmm yyyy")))</f>
        <v/>
      </c>
      <c r="AA50" s="13" t="str">
        <f t="shared" si="5"/>
        <v/>
      </c>
      <c r="AC50" s="13" t="str">
        <f t="shared" si="6"/>
        <v xml:space="preserve"> - </v>
      </c>
      <c r="AE50" s="13" t="str">
        <f t="shared" si="7"/>
        <v/>
      </c>
    </row>
    <row r="51" spans="1:31" x14ac:dyDescent="0.25">
      <c r="A51" s="30"/>
      <c r="B51" s="74"/>
      <c r="C51" s="82"/>
      <c r="D51" s="92"/>
      <c r="E51" s="75"/>
      <c r="F51" s="76"/>
      <c r="G51" s="83"/>
      <c r="H51" s="77"/>
      <c r="I51" s="84"/>
      <c r="J51" s="30"/>
      <c r="K51" s="25" t="str">
        <f t="shared" si="0"/>
        <v/>
      </c>
      <c r="L51" s="30"/>
      <c r="O51" s="13" t="str">
        <f t="shared" si="1"/>
        <v/>
      </c>
      <c r="P51" s="13">
        <f>SUM($E$11:$E51)</f>
        <v>30</v>
      </c>
      <c r="T51" s="22">
        <f t="shared" si="2"/>
        <v>0</v>
      </c>
      <c r="U51" s="22">
        <f t="shared" si="3"/>
        <v>0</v>
      </c>
      <c r="W51" s="13" t="str">
        <f t="shared" si="4"/>
        <v/>
      </c>
      <c r="Y51" s="41" t="str">
        <f>IF($B51="", "", IF($B51&gt;'Annual Report'!$AZ$41, 'Annual Report'!$BA$40, TEXT($B51, "mmm yyyy")))</f>
        <v/>
      </c>
      <c r="AA51" s="13" t="str">
        <f t="shared" si="5"/>
        <v/>
      </c>
      <c r="AC51" s="13" t="str">
        <f t="shared" si="6"/>
        <v xml:space="preserve"> - </v>
      </c>
      <c r="AE51" s="13" t="str">
        <f t="shared" si="7"/>
        <v/>
      </c>
    </row>
    <row r="52" spans="1:31" x14ac:dyDescent="0.25">
      <c r="A52" s="30"/>
      <c r="B52" s="74"/>
      <c r="C52" s="82"/>
      <c r="D52" s="92"/>
      <c r="E52" s="75"/>
      <c r="F52" s="76"/>
      <c r="G52" s="83"/>
      <c r="H52" s="77"/>
      <c r="I52" s="84"/>
      <c r="J52" s="30"/>
      <c r="K52" s="25" t="str">
        <f t="shared" si="0"/>
        <v/>
      </c>
      <c r="L52" s="30"/>
      <c r="O52" s="13" t="str">
        <f t="shared" si="1"/>
        <v/>
      </c>
      <c r="P52" s="13">
        <f>SUM($E$11:$E52)</f>
        <v>30</v>
      </c>
      <c r="T52" s="22">
        <f t="shared" si="2"/>
        <v>0</v>
      </c>
      <c r="U52" s="22">
        <f t="shared" si="3"/>
        <v>0</v>
      </c>
      <c r="W52" s="13" t="str">
        <f t="shared" si="4"/>
        <v/>
      </c>
      <c r="Y52" s="41" t="str">
        <f>IF($B52="", "", IF($B52&gt;'Annual Report'!$AZ$41, 'Annual Report'!$BA$40, TEXT($B52, "mmm yyyy")))</f>
        <v/>
      </c>
      <c r="AA52" s="13" t="str">
        <f t="shared" si="5"/>
        <v/>
      </c>
      <c r="AC52" s="13" t="str">
        <f t="shared" si="6"/>
        <v xml:space="preserve"> - </v>
      </c>
      <c r="AE52" s="13" t="str">
        <f t="shared" si="7"/>
        <v/>
      </c>
    </row>
    <row r="53" spans="1:31" x14ac:dyDescent="0.25">
      <c r="A53" s="30"/>
      <c r="B53" s="74"/>
      <c r="C53" s="82"/>
      <c r="D53" s="92"/>
      <c r="E53" s="75"/>
      <c r="F53" s="76"/>
      <c r="G53" s="83"/>
      <c r="H53" s="77"/>
      <c r="I53" s="84"/>
      <c r="J53" s="30"/>
      <c r="K53" s="25" t="str">
        <f t="shared" si="0"/>
        <v/>
      </c>
      <c r="L53" s="30"/>
      <c r="O53" s="13" t="str">
        <f t="shared" si="1"/>
        <v/>
      </c>
      <c r="P53" s="13">
        <f>SUM($E$11:$E53)</f>
        <v>30</v>
      </c>
      <c r="T53" s="22">
        <f t="shared" si="2"/>
        <v>0</v>
      </c>
      <c r="U53" s="22">
        <f t="shared" si="3"/>
        <v>0</v>
      </c>
      <c r="W53" s="13" t="str">
        <f t="shared" si="4"/>
        <v/>
      </c>
      <c r="Y53" s="41" t="str">
        <f>IF($B53="", "", IF($B53&gt;'Annual Report'!$AZ$41, 'Annual Report'!$BA$40, TEXT($B53, "mmm yyyy")))</f>
        <v/>
      </c>
      <c r="AA53" s="13" t="str">
        <f t="shared" si="5"/>
        <v/>
      </c>
      <c r="AC53" s="13" t="str">
        <f t="shared" si="6"/>
        <v xml:space="preserve"> - </v>
      </c>
      <c r="AE53" s="13" t="str">
        <f t="shared" si="7"/>
        <v/>
      </c>
    </row>
    <row r="54" spans="1:31" x14ac:dyDescent="0.25">
      <c r="A54" s="30"/>
      <c r="B54" s="74"/>
      <c r="C54" s="82"/>
      <c r="D54" s="92"/>
      <c r="E54" s="75"/>
      <c r="F54" s="76"/>
      <c r="G54" s="83"/>
      <c r="H54" s="77"/>
      <c r="I54" s="84"/>
      <c r="J54" s="30"/>
      <c r="K54" s="25" t="str">
        <f t="shared" si="0"/>
        <v/>
      </c>
      <c r="L54" s="30"/>
      <c r="O54" s="13" t="str">
        <f t="shared" si="1"/>
        <v/>
      </c>
      <c r="P54" s="13">
        <f>SUM($E$11:$E54)</f>
        <v>30</v>
      </c>
      <c r="T54" s="22">
        <f t="shared" si="2"/>
        <v>0</v>
      </c>
      <c r="U54" s="22">
        <f t="shared" si="3"/>
        <v>0</v>
      </c>
      <c r="W54" s="13" t="str">
        <f t="shared" si="4"/>
        <v/>
      </c>
      <c r="Y54" s="41" t="str">
        <f>IF($B54="", "", IF($B54&gt;'Annual Report'!$AZ$41, 'Annual Report'!$BA$40, TEXT($B54, "mmm yyyy")))</f>
        <v/>
      </c>
      <c r="AA54" s="13" t="str">
        <f t="shared" si="5"/>
        <v/>
      </c>
      <c r="AC54" s="13" t="str">
        <f t="shared" si="6"/>
        <v xml:space="preserve"> - </v>
      </c>
      <c r="AE54" s="13" t="str">
        <f t="shared" si="7"/>
        <v/>
      </c>
    </row>
    <row r="55" spans="1:31" x14ac:dyDescent="0.25">
      <c r="A55" s="30"/>
      <c r="B55" s="74"/>
      <c r="C55" s="82"/>
      <c r="D55" s="92"/>
      <c r="E55" s="75"/>
      <c r="F55" s="76"/>
      <c r="G55" s="83"/>
      <c r="H55" s="77"/>
      <c r="I55" s="84"/>
      <c r="J55" s="30"/>
      <c r="K55" s="25" t="str">
        <f t="shared" si="0"/>
        <v/>
      </c>
      <c r="L55" s="30"/>
      <c r="O55" s="13" t="str">
        <f t="shared" si="1"/>
        <v/>
      </c>
      <c r="P55" s="13">
        <f>SUM($E$11:$E55)</f>
        <v>30</v>
      </c>
      <c r="T55" s="22">
        <f t="shared" si="2"/>
        <v>0</v>
      </c>
      <c r="U55" s="22">
        <f t="shared" si="3"/>
        <v>0</v>
      </c>
      <c r="W55" s="13" t="str">
        <f t="shared" si="4"/>
        <v/>
      </c>
      <c r="Y55" s="41" t="str">
        <f>IF($B55="", "", IF($B55&gt;'Annual Report'!$AZ$41, 'Annual Report'!$BA$40, TEXT($B55, "mmm yyyy")))</f>
        <v/>
      </c>
      <c r="AA55" s="13" t="str">
        <f t="shared" si="5"/>
        <v/>
      </c>
      <c r="AC55" s="13" t="str">
        <f t="shared" si="6"/>
        <v xml:space="preserve"> - </v>
      </c>
      <c r="AE55" s="13" t="str">
        <f t="shared" si="7"/>
        <v/>
      </c>
    </row>
    <row r="56" spans="1:31" x14ac:dyDescent="0.25">
      <c r="A56" s="30"/>
      <c r="B56" s="74"/>
      <c r="C56" s="82"/>
      <c r="D56" s="92"/>
      <c r="E56" s="75"/>
      <c r="F56" s="76"/>
      <c r="G56" s="83"/>
      <c r="H56" s="77"/>
      <c r="I56" s="84"/>
      <c r="J56" s="30"/>
      <c r="K56" s="25" t="str">
        <f t="shared" si="0"/>
        <v/>
      </c>
      <c r="L56" s="30"/>
      <c r="O56" s="13" t="str">
        <f t="shared" si="1"/>
        <v/>
      </c>
      <c r="P56" s="13">
        <f>SUM($E$11:$E56)</f>
        <v>30</v>
      </c>
      <c r="T56" s="22">
        <f t="shared" si="2"/>
        <v>0</v>
      </c>
      <c r="U56" s="22">
        <f t="shared" si="3"/>
        <v>0</v>
      </c>
      <c r="W56" s="13" t="str">
        <f t="shared" si="4"/>
        <v/>
      </c>
      <c r="Y56" s="41" t="str">
        <f>IF($B56="", "", IF($B56&gt;'Annual Report'!$AZ$41, 'Annual Report'!$BA$40, TEXT($B56, "mmm yyyy")))</f>
        <v/>
      </c>
      <c r="AA56" s="13" t="str">
        <f t="shared" si="5"/>
        <v/>
      </c>
      <c r="AC56" s="13" t="str">
        <f t="shared" si="6"/>
        <v xml:space="preserve"> - </v>
      </c>
      <c r="AE56" s="13" t="str">
        <f t="shared" si="7"/>
        <v/>
      </c>
    </row>
    <row r="57" spans="1:31" x14ac:dyDescent="0.25">
      <c r="A57" s="30"/>
      <c r="B57" s="74"/>
      <c r="C57" s="82"/>
      <c r="D57" s="92"/>
      <c r="E57" s="75"/>
      <c r="F57" s="76"/>
      <c r="G57" s="83"/>
      <c r="H57" s="77"/>
      <c r="I57" s="84"/>
      <c r="J57" s="30"/>
      <c r="K57" s="25" t="str">
        <f t="shared" si="0"/>
        <v/>
      </c>
      <c r="L57" s="30"/>
      <c r="O57" s="13" t="str">
        <f t="shared" si="1"/>
        <v/>
      </c>
      <c r="P57" s="13">
        <f>SUM($E$11:$E57)</f>
        <v>30</v>
      </c>
      <c r="T57" s="22">
        <f t="shared" si="2"/>
        <v>0</v>
      </c>
      <c r="U57" s="22">
        <f t="shared" si="3"/>
        <v>0</v>
      </c>
      <c r="W57" s="13" t="str">
        <f t="shared" si="4"/>
        <v/>
      </c>
      <c r="Y57" s="41" t="str">
        <f>IF($B57="", "", IF($B57&gt;'Annual Report'!$AZ$41, 'Annual Report'!$BA$40, TEXT($B57, "mmm yyyy")))</f>
        <v/>
      </c>
      <c r="AA57" s="13" t="str">
        <f t="shared" si="5"/>
        <v/>
      </c>
      <c r="AC57" s="13" t="str">
        <f t="shared" si="6"/>
        <v xml:space="preserve"> - </v>
      </c>
      <c r="AE57" s="13" t="str">
        <f t="shared" si="7"/>
        <v/>
      </c>
    </row>
    <row r="58" spans="1:31" x14ac:dyDescent="0.25">
      <c r="A58" s="30"/>
      <c r="B58" s="74"/>
      <c r="C58" s="82"/>
      <c r="D58" s="92"/>
      <c r="E58" s="75"/>
      <c r="F58" s="76"/>
      <c r="G58" s="83"/>
      <c r="H58" s="77"/>
      <c r="I58" s="84"/>
      <c r="J58" s="30"/>
      <c r="K58" s="25" t="str">
        <f t="shared" si="0"/>
        <v/>
      </c>
      <c r="L58" s="30"/>
      <c r="O58" s="13" t="str">
        <f t="shared" si="1"/>
        <v/>
      </c>
      <c r="P58" s="13">
        <f>SUM($E$11:$E58)</f>
        <v>30</v>
      </c>
      <c r="T58" s="22">
        <f t="shared" si="2"/>
        <v>0</v>
      </c>
      <c r="U58" s="22">
        <f t="shared" si="3"/>
        <v>0</v>
      </c>
      <c r="W58" s="13" t="str">
        <f t="shared" si="4"/>
        <v/>
      </c>
      <c r="Y58" s="41" t="str">
        <f>IF($B58="", "", IF($B58&gt;'Annual Report'!$AZ$41, 'Annual Report'!$BA$40, TEXT($B58, "mmm yyyy")))</f>
        <v/>
      </c>
      <c r="AA58" s="13" t="str">
        <f t="shared" si="5"/>
        <v/>
      </c>
      <c r="AC58" s="13" t="str">
        <f t="shared" si="6"/>
        <v xml:space="preserve"> - </v>
      </c>
      <c r="AE58" s="13" t="str">
        <f t="shared" si="7"/>
        <v/>
      </c>
    </row>
    <row r="59" spans="1:31" x14ac:dyDescent="0.25">
      <c r="A59" s="30"/>
      <c r="B59" s="74"/>
      <c r="C59" s="82"/>
      <c r="D59" s="92"/>
      <c r="E59" s="75"/>
      <c r="F59" s="76"/>
      <c r="G59" s="83"/>
      <c r="H59" s="77"/>
      <c r="I59" s="84"/>
      <c r="J59" s="30"/>
      <c r="K59" s="25" t="str">
        <f t="shared" si="0"/>
        <v/>
      </c>
      <c r="L59" s="30"/>
      <c r="O59" s="13" t="str">
        <f t="shared" si="1"/>
        <v/>
      </c>
      <c r="P59" s="13">
        <f>SUM($E$11:$E59)</f>
        <v>30</v>
      </c>
      <c r="T59" s="22">
        <f t="shared" si="2"/>
        <v>0</v>
      </c>
      <c r="U59" s="22">
        <f t="shared" si="3"/>
        <v>0</v>
      </c>
      <c r="W59" s="13" t="str">
        <f t="shared" si="4"/>
        <v/>
      </c>
      <c r="Y59" s="41" t="str">
        <f>IF($B59="", "", IF($B59&gt;'Annual Report'!$AZ$41, 'Annual Report'!$BA$40, TEXT($B59, "mmm yyyy")))</f>
        <v/>
      </c>
      <c r="AA59" s="13" t="str">
        <f t="shared" si="5"/>
        <v/>
      </c>
      <c r="AC59" s="13" t="str">
        <f t="shared" si="6"/>
        <v xml:space="preserve"> - </v>
      </c>
      <c r="AE59" s="13" t="str">
        <f t="shared" si="7"/>
        <v/>
      </c>
    </row>
    <row r="60" spans="1:31" x14ac:dyDescent="0.25">
      <c r="A60" s="30"/>
      <c r="B60" s="74"/>
      <c r="C60" s="82"/>
      <c r="D60" s="92"/>
      <c r="E60" s="75"/>
      <c r="F60" s="76"/>
      <c r="G60" s="83"/>
      <c r="H60" s="77"/>
      <c r="I60" s="84"/>
      <c r="J60" s="30"/>
      <c r="K60" s="25" t="str">
        <f t="shared" si="0"/>
        <v/>
      </c>
      <c r="L60" s="30"/>
      <c r="O60" s="13" t="str">
        <f t="shared" si="1"/>
        <v/>
      </c>
      <c r="P60" s="13">
        <f>SUM($E$11:$E60)</f>
        <v>30</v>
      </c>
      <c r="T60" s="22">
        <f t="shared" si="2"/>
        <v>0</v>
      </c>
      <c r="U60" s="22">
        <f t="shared" si="3"/>
        <v>0</v>
      </c>
      <c r="W60" s="13" t="str">
        <f t="shared" si="4"/>
        <v/>
      </c>
      <c r="Y60" s="41" t="str">
        <f>IF($B60="", "", IF($B60&gt;'Annual Report'!$AZ$41, 'Annual Report'!$BA$40, TEXT($B60, "mmm yyyy")))</f>
        <v/>
      </c>
      <c r="AA60" s="13" t="str">
        <f t="shared" si="5"/>
        <v/>
      </c>
      <c r="AC60" s="13" t="str">
        <f t="shared" si="6"/>
        <v xml:space="preserve"> - </v>
      </c>
      <c r="AE60" s="13" t="str">
        <f t="shared" si="7"/>
        <v/>
      </c>
    </row>
    <row r="61" spans="1:31" x14ac:dyDescent="0.25">
      <c r="A61" s="30"/>
      <c r="B61" s="74"/>
      <c r="C61" s="82"/>
      <c r="D61" s="92"/>
      <c r="E61" s="75"/>
      <c r="F61" s="76"/>
      <c r="G61" s="83"/>
      <c r="H61" s="77"/>
      <c r="I61" s="84"/>
      <c r="J61" s="30"/>
      <c r="K61" s="25" t="str">
        <f t="shared" si="0"/>
        <v/>
      </c>
      <c r="L61" s="30"/>
      <c r="O61" s="13" t="str">
        <f t="shared" si="1"/>
        <v/>
      </c>
      <c r="P61" s="13">
        <f>SUM($E$11:$E61)</f>
        <v>30</v>
      </c>
      <c r="T61" s="22">
        <f t="shared" si="2"/>
        <v>0</v>
      </c>
      <c r="U61" s="22">
        <f t="shared" si="3"/>
        <v>0</v>
      </c>
      <c r="W61" s="13" t="str">
        <f t="shared" si="4"/>
        <v/>
      </c>
      <c r="Y61" s="41" t="str">
        <f>IF($B61="", "", IF($B61&gt;'Annual Report'!$AZ$41, 'Annual Report'!$BA$40, TEXT($B61, "mmm yyyy")))</f>
        <v/>
      </c>
      <c r="AA61" s="13" t="str">
        <f t="shared" si="5"/>
        <v/>
      </c>
      <c r="AC61" s="13" t="str">
        <f t="shared" si="6"/>
        <v xml:space="preserve"> - </v>
      </c>
      <c r="AE61" s="13" t="str">
        <f t="shared" si="7"/>
        <v/>
      </c>
    </row>
    <row r="62" spans="1:31" x14ac:dyDescent="0.25">
      <c r="A62" s="30"/>
      <c r="B62" s="74"/>
      <c r="C62" s="82"/>
      <c r="D62" s="92"/>
      <c r="E62" s="75"/>
      <c r="F62" s="76"/>
      <c r="G62" s="83"/>
      <c r="H62" s="77"/>
      <c r="I62" s="84"/>
      <c r="J62" s="30"/>
      <c r="K62" s="25" t="str">
        <f t="shared" si="0"/>
        <v/>
      </c>
      <c r="L62" s="30"/>
      <c r="O62" s="13" t="str">
        <f t="shared" si="1"/>
        <v/>
      </c>
      <c r="P62" s="13">
        <f>SUM($E$11:$E62)</f>
        <v>30</v>
      </c>
      <c r="T62" s="22">
        <f t="shared" si="2"/>
        <v>0</v>
      </c>
      <c r="U62" s="22">
        <f t="shared" si="3"/>
        <v>0</v>
      </c>
      <c r="W62" s="13" t="str">
        <f t="shared" si="4"/>
        <v/>
      </c>
      <c r="Y62" s="41" t="str">
        <f>IF($B62="", "", IF($B62&gt;'Annual Report'!$AZ$41, 'Annual Report'!$BA$40, TEXT($B62, "mmm yyyy")))</f>
        <v/>
      </c>
      <c r="AA62" s="13" t="str">
        <f t="shared" si="5"/>
        <v/>
      </c>
      <c r="AC62" s="13" t="str">
        <f t="shared" si="6"/>
        <v xml:space="preserve"> - </v>
      </c>
      <c r="AE62" s="13" t="str">
        <f t="shared" si="7"/>
        <v/>
      </c>
    </row>
    <row r="63" spans="1:31" x14ac:dyDescent="0.25">
      <c r="A63" s="30"/>
      <c r="B63" s="74"/>
      <c r="C63" s="82"/>
      <c r="D63" s="92"/>
      <c r="E63" s="75"/>
      <c r="F63" s="76"/>
      <c r="G63" s="83"/>
      <c r="H63" s="77"/>
      <c r="I63" s="84"/>
      <c r="J63" s="30"/>
      <c r="K63" s="25" t="str">
        <f t="shared" si="0"/>
        <v/>
      </c>
      <c r="L63" s="30"/>
      <c r="O63" s="13" t="str">
        <f t="shared" si="1"/>
        <v/>
      </c>
      <c r="P63" s="13">
        <f>SUM($E$11:$E63)</f>
        <v>30</v>
      </c>
      <c r="T63" s="22">
        <f t="shared" si="2"/>
        <v>0</v>
      </c>
      <c r="U63" s="22">
        <f t="shared" si="3"/>
        <v>0</v>
      </c>
      <c r="W63" s="13" t="str">
        <f t="shared" si="4"/>
        <v/>
      </c>
      <c r="Y63" s="41" t="str">
        <f>IF($B63="", "", IF($B63&gt;'Annual Report'!$AZ$41, 'Annual Report'!$BA$40, TEXT($B63, "mmm yyyy")))</f>
        <v/>
      </c>
      <c r="AA63" s="13" t="str">
        <f t="shared" si="5"/>
        <v/>
      </c>
      <c r="AC63" s="13" t="str">
        <f t="shared" si="6"/>
        <v xml:space="preserve"> - </v>
      </c>
      <c r="AE63" s="13" t="str">
        <f t="shared" si="7"/>
        <v/>
      </c>
    </row>
    <row r="64" spans="1:31" x14ac:dyDescent="0.25">
      <c r="A64" s="30"/>
      <c r="B64" s="74"/>
      <c r="C64" s="82"/>
      <c r="D64" s="92"/>
      <c r="E64" s="75"/>
      <c r="F64" s="76"/>
      <c r="G64" s="83"/>
      <c r="H64" s="77"/>
      <c r="I64" s="84"/>
      <c r="J64" s="30"/>
      <c r="K64" s="25" t="str">
        <f t="shared" si="0"/>
        <v/>
      </c>
      <c r="L64" s="30"/>
      <c r="O64" s="13" t="str">
        <f t="shared" si="1"/>
        <v/>
      </c>
      <c r="P64" s="13">
        <f>SUM($E$11:$E64)</f>
        <v>30</v>
      </c>
      <c r="T64" s="22">
        <f t="shared" si="2"/>
        <v>0</v>
      </c>
      <c r="U64" s="22">
        <f t="shared" si="3"/>
        <v>0</v>
      </c>
      <c r="W64" s="13" t="str">
        <f t="shared" si="4"/>
        <v/>
      </c>
      <c r="Y64" s="41" t="str">
        <f>IF($B64="", "", IF($B64&gt;'Annual Report'!$AZ$41, 'Annual Report'!$BA$40, TEXT($B64, "mmm yyyy")))</f>
        <v/>
      </c>
      <c r="AA64" s="13" t="str">
        <f t="shared" si="5"/>
        <v/>
      </c>
      <c r="AC64" s="13" t="str">
        <f t="shared" si="6"/>
        <v xml:space="preserve"> - </v>
      </c>
      <c r="AE64" s="13" t="str">
        <f t="shared" si="7"/>
        <v/>
      </c>
    </row>
    <row r="65" spans="1:31" x14ac:dyDescent="0.25">
      <c r="A65" s="30"/>
      <c r="B65" s="74"/>
      <c r="C65" s="82"/>
      <c r="D65" s="92"/>
      <c r="E65" s="75"/>
      <c r="F65" s="76"/>
      <c r="G65" s="83"/>
      <c r="H65" s="77"/>
      <c r="I65" s="84"/>
      <c r="J65" s="30"/>
      <c r="K65" s="25" t="str">
        <f t="shared" si="0"/>
        <v/>
      </c>
      <c r="L65" s="30"/>
      <c r="O65" s="13" t="str">
        <f t="shared" si="1"/>
        <v/>
      </c>
      <c r="P65" s="13">
        <f>SUM($E$11:$E65)</f>
        <v>30</v>
      </c>
      <c r="T65" s="22">
        <f t="shared" si="2"/>
        <v>0</v>
      </c>
      <c r="U65" s="22">
        <f t="shared" si="3"/>
        <v>0</v>
      </c>
      <c r="W65" s="13" t="str">
        <f t="shared" si="4"/>
        <v/>
      </c>
      <c r="Y65" s="41" t="str">
        <f>IF($B65="", "", IF($B65&gt;'Annual Report'!$AZ$41, 'Annual Report'!$BA$40, TEXT($B65, "mmm yyyy")))</f>
        <v/>
      </c>
      <c r="AA65" s="13" t="str">
        <f t="shared" si="5"/>
        <v/>
      </c>
      <c r="AC65" s="13" t="str">
        <f t="shared" si="6"/>
        <v xml:space="preserve"> - </v>
      </c>
      <c r="AE65" s="13" t="str">
        <f t="shared" si="7"/>
        <v/>
      </c>
    </row>
    <row r="66" spans="1:31" x14ac:dyDescent="0.25">
      <c r="A66" s="30"/>
      <c r="B66" s="74"/>
      <c r="C66" s="82"/>
      <c r="D66" s="92"/>
      <c r="E66" s="75"/>
      <c r="F66" s="76"/>
      <c r="G66" s="83"/>
      <c r="H66" s="77"/>
      <c r="I66" s="84"/>
      <c r="J66" s="30"/>
      <c r="K66" s="25" t="str">
        <f t="shared" si="0"/>
        <v/>
      </c>
      <c r="L66" s="30"/>
      <c r="O66" s="13" t="str">
        <f t="shared" si="1"/>
        <v/>
      </c>
      <c r="P66" s="13">
        <f>SUM($E$11:$E66)</f>
        <v>30</v>
      </c>
      <c r="T66" s="22">
        <f t="shared" si="2"/>
        <v>0</v>
      </c>
      <c r="U66" s="22">
        <f t="shared" si="3"/>
        <v>0</v>
      </c>
      <c r="W66" s="13" t="str">
        <f t="shared" si="4"/>
        <v/>
      </c>
      <c r="Y66" s="41" t="str">
        <f>IF($B66="", "", IF($B66&gt;'Annual Report'!$AZ$41, 'Annual Report'!$BA$40, TEXT($B66, "mmm yyyy")))</f>
        <v/>
      </c>
      <c r="AA66" s="13" t="str">
        <f t="shared" si="5"/>
        <v/>
      </c>
      <c r="AC66" s="13" t="str">
        <f t="shared" si="6"/>
        <v xml:space="preserve"> - </v>
      </c>
      <c r="AE66" s="13" t="str">
        <f t="shared" si="7"/>
        <v/>
      </c>
    </row>
    <row r="67" spans="1:31" x14ac:dyDescent="0.25">
      <c r="A67" s="30"/>
      <c r="B67" s="74"/>
      <c r="C67" s="82"/>
      <c r="D67" s="92"/>
      <c r="E67" s="75"/>
      <c r="F67" s="76"/>
      <c r="G67" s="83"/>
      <c r="H67" s="77"/>
      <c r="I67" s="84"/>
      <c r="J67" s="30"/>
      <c r="K67" s="25" t="str">
        <f t="shared" si="0"/>
        <v/>
      </c>
      <c r="L67" s="30"/>
      <c r="O67" s="13" t="str">
        <f t="shared" si="1"/>
        <v/>
      </c>
      <c r="P67" s="13">
        <f>SUM($E$11:$E67)</f>
        <v>30</v>
      </c>
      <c r="T67" s="22">
        <f t="shared" si="2"/>
        <v>0</v>
      </c>
      <c r="U67" s="22">
        <f t="shared" si="3"/>
        <v>0</v>
      </c>
      <c r="W67" s="13" t="str">
        <f t="shared" si="4"/>
        <v/>
      </c>
      <c r="Y67" s="41" t="str">
        <f>IF($B67="", "", IF($B67&gt;'Annual Report'!$AZ$41, 'Annual Report'!$BA$40, TEXT($B67, "mmm yyyy")))</f>
        <v/>
      </c>
      <c r="AA67" s="13" t="str">
        <f t="shared" si="5"/>
        <v/>
      </c>
      <c r="AC67" s="13" t="str">
        <f t="shared" si="6"/>
        <v xml:space="preserve"> - </v>
      </c>
      <c r="AE67" s="13" t="str">
        <f t="shared" si="7"/>
        <v/>
      </c>
    </row>
    <row r="68" spans="1:31" x14ac:dyDescent="0.25">
      <c r="A68" s="30"/>
      <c r="B68" s="74"/>
      <c r="C68" s="82"/>
      <c r="D68" s="92"/>
      <c r="E68" s="75"/>
      <c r="F68" s="76"/>
      <c r="G68" s="83"/>
      <c r="H68" s="77"/>
      <c r="I68" s="84"/>
      <c r="J68" s="30"/>
      <c r="K68" s="25" t="str">
        <f t="shared" si="0"/>
        <v/>
      </c>
      <c r="L68" s="30"/>
      <c r="O68" s="13" t="str">
        <f t="shared" si="1"/>
        <v/>
      </c>
      <c r="P68" s="13">
        <f>SUM($E$11:$E68)</f>
        <v>30</v>
      </c>
      <c r="T68" s="22">
        <f t="shared" si="2"/>
        <v>0</v>
      </c>
      <c r="U68" s="22">
        <f t="shared" si="3"/>
        <v>0</v>
      </c>
      <c r="W68" s="13" t="str">
        <f t="shared" si="4"/>
        <v/>
      </c>
      <c r="Y68" s="41" t="str">
        <f>IF($B68="", "", IF($B68&gt;'Annual Report'!$AZ$41, 'Annual Report'!$BA$40, TEXT($B68, "mmm yyyy")))</f>
        <v/>
      </c>
      <c r="AA68" s="13" t="str">
        <f t="shared" si="5"/>
        <v/>
      </c>
      <c r="AC68" s="13" t="str">
        <f t="shared" si="6"/>
        <v xml:space="preserve"> - </v>
      </c>
      <c r="AE68" s="13" t="str">
        <f t="shared" si="7"/>
        <v/>
      </c>
    </row>
    <row r="69" spans="1:31" x14ac:dyDescent="0.25">
      <c r="A69" s="30"/>
      <c r="B69" s="74"/>
      <c r="C69" s="82"/>
      <c r="D69" s="92"/>
      <c r="E69" s="75"/>
      <c r="F69" s="76"/>
      <c r="G69" s="83"/>
      <c r="H69" s="77"/>
      <c r="I69" s="84"/>
      <c r="J69" s="30"/>
      <c r="K69" s="25" t="str">
        <f t="shared" si="0"/>
        <v/>
      </c>
      <c r="L69" s="30"/>
      <c r="O69" s="13" t="str">
        <f t="shared" si="1"/>
        <v/>
      </c>
      <c r="P69" s="13">
        <f>SUM($E$11:$E69)</f>
        <v>30</v>
      </c>
      <c r="T69" s="22">
        <f t="shared" si="2"/>
        <v>0</v>
      </c>
      <c r="U69" s="22">
        <f t="shared" si="3"/>
        <v>0</v>
      </c>
      <c r="W69" s="13" t="str">
        <f t="shared" si="4"/>
        <v/>
      </c>
      <c r="Y69" s="41" t="str">
        <f>IF($B69="", "", IF($B69&gt;'Annual Report'!$AZ$41, 'Annual Report'!$BA$40, TEXT($B69, "mmm yyyy")))</f>
        <v/>
      </c>
      <c r="AA69" s="13" t="str">
        <f t="shared" si="5"/>
        <v/>
      </c>
      <c r="AC69" s="13" t="str">
        <f t="shared" si="6"/>
        <v xml:space="preserve"> - </v>
      </c>
      <c r="AE69" s="13" t="str">
        <f t="shared" si="7"/>
        <v/>
      </c>
    </row>
    <row r="70" spans="1:31" x14ac:dyDescent="0.25">
      <c r="A70" s="30"/>
      <c r="B70" s="74"/>
      <c r="C70" s="82"/>
      <c r="D70" s="92"/>
      <c r="E70" s="75"/>
      <c r="F70" s="76"/>
      <c r="G70" s="83"/>
      <c r="H70" s="77"/>
      <c r="I70" s="84"/>
      <c r="J70" s="30"/>
      <c r="K70" s="25" t="str">
        <f t="shared" si="0"/>
        <v/>
      </c>
      <c r="L70" s="30"/>
      <c r="O70" s="13" t="str">
        <f t="shared" si="1"/>
        <v/>
      </c>
      <c r="P70" s="13">
        <f>SUM($E$11:$E70)</f>
        <v>30</v>
      </c>
      <c r="T70" s="22">
        <f t="shared" si="2"/>
        <v>0</v>
      </c>
      <c r="U70" s="22">
        <f t="shared" si="3"/>
        <v>0</v>
      </c>
      <c r="W70" s="13" t="str">
        <f t="shared" si="4"/>
        <v/>
      </c>
      <c r="Y70" s="41" t="str">
        <f>IF($B70="", "", IF($B70&gt;'Annual Report'!$AZ$41, 'Annual Report'!$BA$40, TEXT($B70, "mmm yyyy")))</f>
        <v/>
      </c>
      <c r="AA70" s="13" t="str">
        <f t="shared" si="5"/>
        <v/>
      </c>
      <c r="AC70" s="13" t="str">
        <f t="shared" si="6"/>
        <v xml:space="preserve"> - </v>
      </c>
      <c r="AE70" s="13" t="str">
        <f t="shared" si="7"/>
        <v/>
      </c>
    </row>
    <row r="71" spans="1:31" x14ac:dyDescent="0.25">
      <c r="A71" s="30"/>
      <c r="B71" s="74"/>
      <c r="C71" s="82"/>
      <c r="D71" s="92"/>
      <c r="E71" s="75"/>
      <c r="F71" s="76"/>
      <c r="G71" s="83"/>
      <c r="H71" s="77"/>
      <c r="I71" s="84"/>
      <c r="J71" s="30"/>
      <c r="K71" s="25" t="str">
        <f t="shared" si="0"/>
        <v/>
      </c>
      <c r="L71" s="30"/>
      <c r="O71" s="13" t="str">
        <f t="shared" si="1"/>
        <v/>
      </c>
      <c r="P71" s="13">
        <f>SUM($E$11:$E71)</f>
        <v>30</v>
      </c>
      <c r="T71" s="22">
        <f t="shared" si="2"/>
        <v>0</v>
      </c>
      <c r="U71" s="22">
        <f t="shared" si="3"/>
        <v>0</v>
      </c>
      <c r="W71" s="13" t="str">
        <f t="shared" si="4"/>
        <v/>
      </c>
      <c r="Y71" s="41" t="str">
        <f>IF($B71="", "", IF($B71&gt;'Annual Report'!$AZ$41, 'Annual Report'!$BA$40, TEXT($B71, "mmm yyyy")))</f>
        <v/>
      </c>
      <c r="AA71" s="13" t="str">
        <f t="shared" si="5"/>
        <v/>
      </c>
      <c r="AC71" s="13" t="str">
        <f t="shared" si="6"/>
        <v xml:space="preserve"> - </v>
      </c>
      <c r="AE71" s="13" t="str">
        <f t="shared" si="7"/>
        <v/>
      </c>
    </row>
    <row r="72" spans="1:31" x14ac:dyDescent="0.25">
      <c r="A72" s="30"/>
      <c r="B72" s="74"/>
      <c r="C72" s="82"/>
      <c r="D72" s="92"/>
      <c r="E72" s="75"/>
      <c r="F72" s="76"/>
      <c r="G72" s="83"/>
      <c r="H72" s="77"/>
      <c r="I72" s="84"/>
      <c r="J72" s="30"/>
      <c r="K72" s="25" t="str">
        <f t="shared" si="0"/>
        <v/>
      </c>
      <c r="L72" s="30"/>
      <c r="O72" s="13" t="str">
        <f t="shared" si="1"/>
        <v/>
      </c>
      <c r="P72" s="13">
        <f>SUM($E$11:$E72)</f>
        <v>30</v>
      </c>
      <c r="T72" s="22">
        <f t="shared" si="2"/>
        <v>0</v>
      </c>
      <c r="U72" s="22">
        <f t="shared" si="3"/>
        <v>0</v>
      </c>
      <c r="W72" s="13" t="str">
        <f t="shared" si="4"/>
        <v/>
      </c>
      <c r="Y72" s="41" t="str">
        <f>IF($B72="", "", IF($B72&gt;'Annual Report'!$AZ$41, 'Annual Report'!$BA$40, TEXT($B72, "mmm yyyy")))</f>
        <v/>
      </c>
      <c r="AA72" s="13" t="str">
        <f t="shared" si="5"/>
        <v/>
      </c>
      <c r="AC72" s="13" t="str">
        <f t="shared" si="6"/>
        <v xml:space="preserve"> - </v>
      </c>
      <c r="AE72" s="13" t="str">
        <f t="shared" si="7"/>
        <v/>
      </c>
    </row>
    <row r="73" spans="1:31" x14ac:dyDescent="0.25">
      <c r="A73" s="30"/>
      <c r="B73" s="74"/>
      <c r="C73" s="82"/>
      <c r="D73" s="92"/>
      <c r="E73" s="75"/>
      <c r="F73" s="76"/>
      <c r="G73" s="83"/>
      <c r="H73" s="77"/>
      <c r="I73" s="84"/>
      <c r="J73" s="30"/>
      <c r="K73" s="25" t="str">
        <f t="shared" si="0"/>
        <v/>
      </c>
      <c r="L73" s="30"/>
      <c r="O73" s="13" t="str">
        <f t="shared" si="1"/>
        <v/>
      </c>
      <c r="P73" s="13">
        <f>SUM($E$11:$E73)</f>
        <v>30</v>
      </c>
      <c r="T73" s="22">
        <f t="shared" si="2"/>
        <v>0</v>
      </c>
      <c r="U73" s="22">
        <f t="shared" si="3"/>
        <v>0</v>
      </c>
      <c r="W73" s="13" t="str">
        <f t="shared" si="4"/>
        <v/>
      </c>
      <c r="Y73" s="41" t="str">
        <f>IF($B73="", "", IF($B73&gt;'Annual Report'!$AZ$41, 'Annual Report'!$BA$40, TEXT($B73, "mmm yyyy")))</f>
        <v/>
      </c>
      <c r="AA73" s="13" t="str">
        <f t="shared" si="5"/>
        <v/>
      </c>
      <c r="AC73" s="13" t="str">
        <f t="shared" si="6"/>
        <v xml:space="preserve"> - </v>
      </c>
      <c r="AE73" s="13" t="str">
        <f t="shared" si="7"/>
        <v/>
      </c>
    </row>
    <row r="74" spans="1:31" x14ac:dyDescent="0.25">
      <c r="A74" s="30"/>
      <c r="B74" s="74"/>
      <c r="C74" s="82"/>
      <c r="D74" s="92"/>
      <c r="E74" s="75"/>
      <c r="F74" s="76"/>
      <c r="G74" s="83"/>
      <c r="H74" s="77"/>
      <c r="I74" s="84"/>
      <c r="J74" s="30"/>
      <c r="K74" s="25" t="str">
        <f t="shared" si="0"/>
        <v/>
      </c>
      <c r="L74" s="30"/>
      <c r="O74" s="13" t="str">
        <f t="shared" si="1"/>
        <v/>
      </c>
      <c r="P74" s="13">
        <f>SUM($E$11:$E74)</f>
        <v>30</v>
      </c>
      <c r="T74" s="22">
        <f t="shared" si="2"/>
        <v>0</v>
      </c>
      <c r="U74" s="22">
        <f t="shared" si="3"/>
        <v>0</v>
      </c>
      <c r="W74" s="13" t="str">
        <f t="shared" si="4"/>
        <v/>
      </c>
      <c r="Y74" s="41" t="str">
        <f>IF($B74="", "", IF($B74&gt;'Annual Report'!$AZ$41, 'Annual Report'!$BA$40, TEXT($B74, "mmm yyyy")))</f>
        <v/>
      </c>
      <c r="AA74" s="13" t="str">
        <f t="shared" si="5"/>
        <v/>
      </c>
      <c r="AC74" s="13" t="str">
        <f t="shared" si="6"/>
        <v xml:space="preserve"> - </v>
      </c>
      <c r="AE74" s="13" t="str">
        <f t="shared" si="7"/>
        <v/>
      </c>
    </row>
    <row r="75" spans="1:31" x14ac:dyDescent="0.25">
      <c r="A75" s="30"/>
      <c r="B75" s="74"/>
      <c r="C75" s="82"/>
      <c r="D75" s="92"/>
      <c r="E75" s="75"/>
      <c r="F75" s="76"/>
      <c r="G75" s="83"/>
      <c r="H75" s="77"/>
      <c r="I75" s="84"/>
      <c r="J75" s="30"/>
      <c r="K75" s="25" t="str">
        <f t="shared" si="0"/>
        <v/>
      </c>
      <c r="L75" s="30"/>
      <c r="O75" s="13" t="str">
        <f t="shared" si="1"/>
        <v/>
      </c>
      <c r="P75" s="13">
        <f>SUM($E$11:$E75)</f>
        <v>30</v>
      </c>
      <c r="T75" s="22">
        <f t="shared" si="2"/>
        <v>0</v>
      </c>
      <c r="U75" s="22">
        <f t="shared" si="3"/>
        <v>0</v>
      </c>
      <c r="W75" s="13" t="str">
        <f t="shared" si="4"/>
        <v/>
      </c>
      <c r="Y75" s="41" t="str">
        <f>IF($B75="", "", IF($B75&gt;'Annual Report'!$AZ$41, 'Annual Report'!$BA$40, TEXT($B75, "mmm yyyy")))</f>
        <v/>
      </c>
      <c r="AA75" s="13" t="str">
        <f t="shared" si="5"/>
        <v/>
      </c>
      <c r="AC75" s="13" t="str">
        <f t="shared" si="6"/>
        <v xml:space="preserve"> - </v>
      </c>
      <c r="AE75" s="13" t="str">
        <f t="shared" si="7"/>
        <v/>
      </c>
    </row>
    <row r="76" spans="1:31" x14ac:dyDescent="0.25">
      <c r="A76" s="30"/>
      <c r="B76" s="74"/>
      <c r="C76" s="82"/>
      <c r="D76" s="92"/>
      <c r="E76" s="75"/>
      <c r="F76" s="76"/>
      <c r="G76" s="83"/>
      <c r="H76" s="77"/>
      <c r="I76" s="84"/>
      <c r="J76" s="30"/>
      <c r="K76" s="25" t="str">
        <f t="shared" ref="K76:K139" si="8">IF($B76="", "", $G76+$H76-$F76-$U76-$T76)</f>
        <v/>
      </c>
      <c r="L76" s="30"/>
      <c r="O76" s="13" t="str">
        <f t="shared" ref="O76:O139" si="9">IF($B76="", "", IF(OR($B76&lt;$R$3, $B76&gt;$R$4), "X", ""))</f>
        <v/>
      </c>
      <c r="P76" s="13">
        <f>SUM($E$11:$E76)</f>
        <v>30</v>
      </c>
      <c r="T76" s="22">
        <f t="shared" ref="T76:T139" si="10">ROUND($D76*$P$4*24, 2)</f>
        <v>0</v>
      </c>
      <c r="U76" s="22">
        <f t="shared" ref="U76:U139" si="11">ROUND(IF(AND($P76&gt;$O$6, $P75&lt;$O$6), (($P76-$O$6)*$P$7)+(($O$6-$P75)*$P$6), IF($P75&gt;$O$6, $E76*$P$7, $E76*$P$6)), 2)</f>
        <v>0</v>
      </c>
      <c r="W76" s="13" t="str">
        <f t="shared" ref="W76:W139" si="12">IF($I76="", "", IF(COUNTIF($R$11:$R$20, $I76)&gt;0, "", "X"))</f>
        <v/>
      </c>
      <c r="Y76" s="41" t="str">
        <f>IF($B76="", "", IF($B76&gt;'Annual Report'!$AZ$41, 'Annual Report'!$BA$40, TEXT($B76, "mmm yyyy")))</f>
        <v/>
      </c>
      <c r="AA76" s="13" t="str">
        <f t="shared" ref="AA76:AA139" si="13">IF(AND(NOT($F76=""), $I76=""), "X", "")</f>
        <v/>
      </c>
      <c r="AC76" s="13" t="str">
        <f t="shared" ref="AC76:AC139" si="14">_xlfn.CONCAT(Y76, " - ", $I76)</f>
        <v xml:space="preserve"> - </v>
      </c>
      <c r="AE76" s="13" t="str">
        <f t="shared" ref="AE76:AE139" si="15">IF($AA76="", "", $Y76)</f>
        <v/>
      </c>
    </row>
    <row r="77" spans="1:31" x14ac:dyDescent="0.25">
      <c r="A77" s="30"/>
      <c r="B77" s="74"/>
      <c r="C77" s="82"/>
      <c r="D77" s="92"/>
      <c r="E77" s="75"/>
      <c r="F77" s="76"/>
      <c r="G77" s="83"/>
      <c r="H77" s="77"/>
      <c r="I77" s="84"/>
      <c r="J77" s="30"/>
      <c r="K77" s="25" t="str">
        <f t="shared" si="8"/>
        <v/>
      </c>
      <c r="L77" s="30"/>
      <c r="O77" s="13" t="str">
        <f t="shared" si="9"/>
        <v/>
      </c>
      <c r="P77" s="13">
        <f>SUM($E$11:$E77)</f>
        <v>30</v>
      </c>
      <c r="T77" s="22">
        <f t="shared" si="10"/>
        <v>0</v>
      </c>
      <c r="U77" s="22">
        <f t="shared" si="11"/>
        <v>0</v>
      </c>
      <c r="W77" s="13" t="str">
        <f t="shared" si="12"/>
        <v/>
      </c>
      <c r="Y77" s="41" t="str">
        <f>IF($B77="", "", IF($B77&gt;'Annual Report'!$AZ$41, 'Annual Report'!$BA$40, TEXT($B77, "mmm yyyy")))</f>
        <v/>
      </c>
      <c r="AA77" s="13" t="str">
        <f t="shared" si="13"/>
        <v/>
      </c>
      <c r="AC77" s="13" t="str">
        <f t="shared" si="14"/>
        <v xml:space="preserve"> - </v>
      </c>
      <c r="AE77" s="13" t="str">
        <f t="shared" si="15"/>
        <v/>
      </c>
    </row>
    <row r="78" spans="1:31" x14ac:dyDescent="0.25">
      <c r="A78" s="30"/>
      <c r="B78" s="74"/>
      <c r="C78" s="82"/>
      <c r="D78" s="92"/>
      <c r="E78" s="75"/>
      <c r="F78" s="76"/>
      <c r="G78" s="83"/>
      <c r="H78" s="77"/>
      <c r="I78" s="84"/>
      <c r="J78" s="30"/>
      <c r="K78" s="25" t="str">
        <f t="shared" si="8"/>
        <v/>
      </c>
      <c r="L78" s="30"/>
      <c r="O78" s="13" t="str">
        <f t="shared" si="9"/>
        <v/>
      </c>
      <c r="P78" s="13">
        <f>SUM($E$11:$E78)</f>
        <v>30</v>
      </c>
      <c r="T78" s="22">
        <f t="shared" si="10"/>
        <v>0</v>
      </c>
      <c r="U78" s="22">
        <f t="shared" si="11"/>
        <v>0</v>
      </c>
      <c r="W78" s="13" t="str">
        <f t="shared" si="12"/>
        <v/>
      </c>
      <c r="Y78" s="41" t="str">
        <f>IF($B78="", "", IF($B78&gt;'Annual Report'!$AZ$41, 'Annual Report'!$BA$40, TEXT($B78, "mmm yyyy")))</f>
        <v/>
      </c>
      <c r="AA78" s="13" t="str">
        <f t="shared" si="13"/>
        <v/>
      </c>
      <c r="AC78" s="13" t="str">
        <f t="shared" si="14"/>
        <v xml:space="preserve"> - </v>
      </c>
      <c r="AE78" s="13" t="str">
        <f t="shared" si="15"/>
        <v/>
      </c>
    </row>
    <row r="79" spans="1:31" x14ac:dyDescent="0.25">
      <c r="A79" s="30"/>
      <c r="B79" s="74"/>
      <c r="C79" s="82"/>
      <c r="D79" s="92"/>
      <c r="E79" s="75"/>
      <c r="F79" s="76"/>
      <c r="G79" s="83"/>
      <c r="H79" s="77"/>
      <c r="I79" s="84"/>
      <c r="J79" s="30"/>
      <c r="K79" s="25" t="str">
        <f t="shared" si="8"/>
        <v/>
      </c>
      <c r="L79" s="30"/>
      <c r="O79" s="13" t="str">
        <f t="shared" si="9"/>
        <v/>
      </c>
      <c r="P79" s="13">
        <f>SUM($E$11:$E79)</f>
        <v>30</v>
      </c>
      <c r="T79" s="22">
        <f t="shared" si="10"/>
        <v>0</v>
      </c>
      <c r="U79" s="22">
        <f t="shared" si="11"/>
        <v>0</v>
      </c>
      <c r="W79" s="13" t="str">
        <f t="shared" si="12"/>
        <v/>
      </c>
      <c r="Y79" s="41" t="str">
        <f>IF($B79="", "", IF($B79&gt;'Annual Report'!$AZ$41, 'Annual Report'!$BA$40, TEXT($B79, "mmm yyyy")))</f>
        <v/>
      </c>
      <c r="AA79" s="13" t="str">
        <f t="shared" si="13"/>
        <v/>
      </c>
      <c r="AC79" s="13" t="str">
        <f t="shared" si="14"/>
        <v xml:space="preserve"> - </v>
      </c>
      <c r="AE79" s="13" t="str">
        <f t="shared" si="15"/>
        <v/>
      </c>
    </row>
    <row r="80" spans="1:31" x14ac:dyDescent="0.25">
      <c r="A80" s="30"/>
      <c r="B80" s="74"/>
      <c r="C80" s="82"/>
      <c r="D80" s="92"/>
      <c r="E80" s="75"/>
      <c r="F80" s="76"/>
      <c r="G80" s="83"/>
      <c r="H80" s="77"/>
      <c r="I80" s="84"/>
      <c r="J80" s="30"/>
      <c r="K80" s="25" t="str">
        <f t="shared" si="8"/>
        <v/>
      </c>
      <c r="L80" s="30"/>
      <c r="O80" s="13" t="str">
        <f t="shared" si="9"/>
        <v/>
      </c>
      <c r="P80" s="13">
        <f>SUM($E$11:$E80)</f>
        <v>30</v>
      </c>
      <c r="T80" s="22">
        <f t="shared" si="10"/>
        <v>0</v>
      </c>
      <c r="U80" s="22">
        <f t="shared" si="11"/>
        <v>0</v>
      </c>
      <c r="W80" s="13" t="str">
        <f t="shared" si="12"/>
        <v/>
      </c>
      <c r="Y80" s="41" t="str">
        <f>IF($B80="", "", IF($B80&gt;'Annual Report'!$AZ$41, 'Annual Report'!$BA$40, TEXT($B80, "mmm yyyy")))</f>
        <v/>
      </c>
      <c r="AA80" s="13" t="str">
        <f t="shared" si="13"/>
        <v/>
      </c>
      <c r="AC80" s="13" t="str">
        <f t="shared" si="14"/>
        <v xml:space="preserve"> - </v>
      </c>
      <c r="AE80" s="13" t="str">
        <f t="shared" si="15"/>
        <v/>
      </c>
    </row>
    <row r="81" spans="1:31" x14ac:dyDescent="0.25">
      <c r="A81" s="30"/>
      <c r="B81" s="74"/>
      <c r="C81" s="82"/>
      <c r="D81" s="92"/>
      <c r="E81" s="75"/>
      <c r="F81" s="76"/>
      <c r="G81" s="83"/>
      <c r="H81" s="77"/>
      <c r="I81" s="84"/>
      <c r="J81" s="30"/>
      <c r="K81" s="25" t="str">
        <f t="shared" si="8"/>
        <v/>
      </c>
      <c r="L81" s="30"/>
      <c r="O81" s="13" t="str">
        <f t="shared" si="9"/>
        <v/>
      </c>
      <c r="P81" s="13">
        <f>SUM($E$11:$E81)</f>
        <v>30</v>
      </c>
      <c r="T81" s="22">
        <f t="shared" si="10"/>
        <v>0</v>
      </c>
      <c r="U81" s="22">
        <f t="shared" si="11"/>
        <v>0</v>
      </c>
      <c r="W81" s="13" t="str">
        <f t="shared" si="12"/>
        <v/>
      </c>
      <c r="Y81" s="41" t="str">
        <f>IF($B81="", "", IF($B81&gt;'Annual Report'!$AZ$41, 'Annual Report'!$BA$40, TEXT($B81, "mmm yyyy")))</f>
        <v/>
      </c>
      <c r="AA81" s="13" t="str">
        <f t="shared" si="13"/>
        <v/>
      </c>
      <c r="AC81" s="13" t="str">
        <f t="shared" si="14"/>
        <v xml:space="preserve"> - </v>
      </c>
      <c r="AE81" s="13" t="str">
        <f t="shared" si="15"/>
        <v/>
      </c>
    </row>
    <row r="82" spans="1:31" x14ac:dyDescent="0.25">
      <c r="A82" s="30"/>
      <c r="B82" s="74"/>
      <c r="C82" s="82"/>
      <c r="D82" s="92"/>
      <c r="E82" s="75"/>
      <c r="F82" s="76"/>
      <c r="G82" s="83"/>
      <c r="H82" s="77"/>
      <c r="I82" s="84"/>
      <c r="J82" s="30"/>
      <c r="K82" s="25" t="str">
        <f t="shared" si="8"/>
        <v/>
      </c>
      <c r="L82" s="30"/>
      <c r="O82" s="13" t="str">
        <f t="shared" si="9"/>
        <v/>
      </c>
      <c r="P82" s="13">
        <f>SUM($E$11:$E82)</f>
        <v>30</v>
      </c>
      <c r="T82" s="22">
        <f t="shared" si="10"/>
        <v>0</v>
      </c>
      <c r="U82" s="22">
        <f t="shared" si="11"/>
        <v>0</v>
      </c>
      <c r="W82" s="13" t="str">
        <f t="shared" si="12"/>
        <v/>
      </c>
      <c r="Y82" s="41" t="str">
        <f>IF($B82="", "", IF($B82&gt;'Annual Report'!$AZ$41, 'Annual Report'!$BA$40, TEXT($B82, "mmm yyyy")))</f>
        <v/>
      </c>
      <c r="AA82" s="13" t="str">
        <f t="shared" si="13"/>
        <v/>
      </c>
      <c r="AC82" s="13" t="str">
        <f t="shared" si="14"/>
        <v xml:space="preserve"> - </v>
      </c>
      <c r="AE82" s="13" t="str">
        <f t="shared" si="15"/>
        <v/>
      </c>
    </row>
    <row r="83" spans="1:31" x14ac:dyDescent="0.25">
      <c r="A83" s="30"/>
      <c r="B83" s="74"/>
      <c r="C83" s="82"/>
      <c r="D83" s="92"/>
      <c r="E83" s="75"/>
      <c r="F83" s="76"/>
      <c r="G83" s="83"/>
      <c r="H83" s="77"/>
      <c r="I83" s="84"/>
      <c r="J83" s="30"/>
      <c r="K83" s="25" t="str">
        <f t="shared" si="8"/>
        <v/>
      </c>
      <c r="L83" s="30"/>
      <c r="O83" s="13" t="str">
        <f t="shared" si="9"/>
        <v/>
      </c>
      <c r="P83" s="13">
        <f>SUM($E$11:$E83)</f>
        <v>30</v>
      </c>
      <c r="T83" s="22">
        <f t="shared" si="10"/>
        <v>0</v>
      </c>
      <c r="U83" s="22">
        <f t="shared" si="11"/>
        <v>0</v>
      </c>
      <c r="W83" s="13" t="str">
        <f t="shared" si="12"/>
        <v/>
      </c>
      <c r="Y83" s="41" t="str">
        <f>IF($B83="", "", IF($B83&gt;'Annual Report'!$AZ$41, 'Annual Report'!$BA$40, TEXT($B83, "mmm yyyy")))</f>
        <v/>
      </c>
      <c r="AA83" s="13" t="str">
        <f t="shared" si="13"/>
        <v/>
      </c>
      <c r="AC83" s="13" t="str">
        <f t="shared" si="14"/>
        <v xml:space="preserve"> - </v>
      </c>
      <c r="AE83" s="13" t="str">
        <f t="shared" si="15"/>
        <v/>
      </c>
    </row>
    <row r="84" spans="1:31" x14ac:dyDescent="0.25">
      <c r="A84" s="30"/>
      <c r="B84" s="74"/>
      <c r="C84" s="82"/>
      <c r="D84" s="92"/>
      <c r="E84" s="75"/>
      <c r="F84" s="76"/>
      <c r="G84" s="83"/>
      <c r="H84" s="77"/>
      <c r="I84" s="84"/>
      <c r="J84" s="30"/>
      <c r="K84" s="25" t="str">
        <f t="shared" si="8"/>
        <v/>
      </c>
      <c r="L84" s="30"/>
      <c r="O84" s="13" t="str">
        <f t="shared" si="9"/>
        <v/>
      </c>
      <c r="P84" s="13">
        <f>SUM($E$11:$E84)</f>
        <v>30</v>
      </c>
      <c r="T84" s="22">
        <f t="shared" si="10"/>
        <v>0</v>
      </c>
      <c r="U84" s="22">
        <f t="shared" si="11"/>
        <v>0</v>
      </c>
      <c r="W84" s="13" t="str">
        <f t="shared" si="12"/>
        <v/>
      </c>
      <c r="Y84" s="41" t="str">
        <f>IF($B84="", "", IF($B84&gt;'Annual Report'!$AZ$41, 'Annual Report'!$BA$40, TEXT($B84, "mmm yyyy")))</f>
        <v/>
      </c>
      <c r="AA84" s="13" t="str">
        <f t="shared" si="13"/>
        <v/>
      </c>
      <c r="AC84" s="13" t="str">
        <f t="shared" si="14"/>
        <v xml:space="preserve"> - </v>
      </c>
      <c r="AE84" s="13" t="str">
        <f t="shared" si="15"/>
        <v/>
      </c>
    </row>
    <row r="85" spans="1:31" x14ac:dyDescent="0.25">
      <c r="A85" s="30"/>
      <c r="B85" s="74"/>
      <c r="C85" s="82"/>
      <c r="D85" s="92"/>
      <c r="E85" s="75"/>
      <c r="F85" s="76"/>
      <c r="G85" s="83"/>
      <c r="H85" s="77"/>
      <c r="I85" s="84"/>
      <c r="J85" s="30"/>
      <c r="K85" s="25" t="str">
        <f t="shared" si="8"/>
        <v/>
      </c>
      <c r="L85" s="30"/>
      <c r="O85" s="13" t="str">
        <f t="shared" si="9"/>
        <v/>
      </c>
      <c r="P85" s="13">
        <f>SUM($E$11:$E85)</f>
        <v>30</v>
      </c>
      <c r="T85" s="22">
        <f t="shared" si="10"/>
        <v>0</v>
      </c>
      <c r="U85" s="22">
        <f t="shared" si="11"/>
        <v>0</v>
      </c>
      <c r="W85" s="13" t="str">
        <f t="shared" si="12"/>
        <v/>
      </c>
      <c r="Y85" s="41" t="str">
        <f>IF($B85="", "", IF($B85&gt;'Annual Report'!$AZ$41, 'Annual Report'!$BA$40, TEXT($B85, "mmm yyyy")))</f>
        <v/>
      </c>
      <c r="AA85" s="13" t="str">
        <f t="shared" si="13"/>
        <v/>
      </c>
      <c r="AC85" s="13" t="str">
        <f t="shared" si="14"/>
        <v xml:space="preserve"> - </v>
      </c>
      <c r="AE85" s="13" t="str">
        <f t="shared" si="15"/>
        <v/>
      </c>
    </row>
    <row r="86" spans="1:31" x14ac:dyDescent="0.25">
      <c r="A86" s="30"/>
      <c r="B86" s="74"/>
      <c r="C86" s="82"/>
      <c r="D86" s="92"/>
      <c r="E86" s="75"/>
      <c r="F86" s="76"/>
      <c r="G86" s="83"/>
      <c r="H86" s="77"/>
      <c r="I86" s="84"/>
      <c r="J86" s="30"/>
      <c r="K86" s="25" t="str">
        <f t="shared" si="8"/>
        <v/>
      </c>
      <c r="L86" s="30"/>
      <c r="O86" s="13" t="str">
        <f t="shared" si="9"/>
        <v/>
      </c>
      <c r="P86" s="13">
        <f>SUM($E$11:$E86)</f>
        <v>30</v>
      </c>
      <c r="T86" s="22">
        <f t="shared" si="10"/>
        <v>0</v>
      </c>
      <c r="U86" s="22">
        <f t="shared" si="11"/>
        <v>0</v>
      </c>
      <c r="W86" s="13" t="str">
        <f t="shared" si="12"/>
        <v/>
      </c>
      <c r="Y86" s="41" t="str">
        <f>IF($B86="", "", IF($B86&gt;'Annual Report'!$AZ$41, 'Annual Report'!$BA$40, TEXT($B86, "mmm yyyy")))</f>
        <v/>
      </c>
      <c r="AA86" s="13" t="str">
        <f t="shared" si="13"/>
        <v/>
      </c>
      <c r="AC86" s="13" t="str">
        <f t="shared" si="14"/>
        <v xml:space="preserve"> - </v>
      </c>
      <c r="AE86" s="13" t="str">
        <f t="shared" si="15"/>
        <v/>
      </c>
    </row>
    <row r="87" spans="1:31" x14ac:dyDescent="0.25">
      <c r="A87" s="30"/>
      <c r="B87" s="74"/>
      <c r="C87" s="82"/>
      <c r="D87" s="92"/>
      <c r="E87" s="75"/>
      <c r="F87" s="76"/>
      <c r="G87" s="83"/>
      <c r="H87" s="77"/>
      <c r="I87" s="84"/>
      <c r="J87" s="30"/>
      <c r="K87" s="25" t="str">
        <f t="shared" si="8"/>
        <v/>
      </c>
      <c r="L87" s="30"/>
      <c r="O87" s="13" t="str">
        <f t="shared" si="9"/>
        <v/>
      </c>
      <c r="P87" s="13">
        <f>SUM($E$11:$E87)</f>
        <v>30</v>
      </c>
      <c r="T87" s="22">
        <f t="shared" si="10"/>
        <v>0</v>
      </c>
      <c r="U87" s="22">
        <f t="shared" si="11"/>
        <v>0</v>
      </c>
      <c r="W87" s="13" t="str">
        <f t="shared" si="12"/>
        <v/>
      </c>
      <c r="Y87" s="41" t="str">
        <f>IF($B87="", "", IF($B87&gt;'Annual Report'!$AZ$41, 'Annual Report'!$BA$40, TEXT($B87, "mmm yyyy")))</f>
        <v/>
      </c>
      <c r="AA87" s="13" t="str">
        <f t="shared" si="13"/>
        <v/>
      </c>
      <c r="AC87" s="13" t="str">
        <f t="shared" si="14"/>
        <v xml:space="preserve"> - </v>
      </c>
      <c r="AE87" s="13" t="str">
        <f t="shared" si="15"/>
        <v/>
      </c>
    </row>
    <row r="88" spans="1:31" x14ac:dyDescent="0.25">
      <c r="A88" s="30"/>
      <c r="B88" s="74"/>
      <c r="C88" s="82"/>
      <c r="D88" s="92"/>
      <c r="E88" s="75"/>
      <c r="F88" s="76"/>
      <c r="G88" s="83"/>
      <c r="H88" s="77"/>
      <c r="I88" s="84"/>
      <c r="J88" s="30"/>
      <c r="K88" s="25" t="str">
        <f t="shared" si="8"/>
        <v/>
      </c>
      <c r="L88" s="30"/>
      <c r="O88" s="13" t="str">
        <f t="shared" si="9"/>
        <v/>
      </c>
      <c r="P88" s="13">
        <f>SUM($E$11:$E88)</f>
        <v>30</v>
      </c>
      <c r="T88" s="22">
        <f t="shared" si="10"/>
        <v>0</v>
      </c>
      <c r="U88" s="22">
        <f t="shared" si="11"/>
        <v>0</v>
      </c>
      <c r="W88" s="13" t="str">
        <f t="shared" si="12"/>
        <v/>
      </c>
      <c r="Y88" s="41" t="str">
        <f>IF($B88="", "", IF($B88&gt;'Annual Report'!$AZ$41, 'Annual Report'!$BA$40, TEXT($B88, "mmm yyyy")))</f>
        <v/>
      </c>
      <c r="AA88" s="13" t="str">
        <f t="shared" si="13"/>
        <v/>
      </c>
      <c r="AC88" s="13" t="str">
        <f t="shared" si="14"/>
        <v xml:space="preserve"> - </v>
      </c>
      <c r="AE88" s="13" t="str">
        <f t="shared" si="15"/>
        <v/>
      </c>
    </row>
    <row r="89" spans="1:31" x14ac:dyDescent="0.25">
      <c r="A89" s="30"/>
      <c r="B89" s="74"/>
      <c r="C89" s="82"/>
      <c r="D89" s="92"/>
      <c r="E89" s="75"/>
      <c r="F89" s="76"/>
      <c r="G89" s="83"/>
      <c r="H89" s="77"/>
      <c r="I89" s="84"/>
      <c r="J89" s="30"/>
      <c r="K89" s="25" t="str">
        <f t="shared" si="8"/>
        <v/>
      </c>
      <c r="L89" s="30"/>
      <c r="O89" s="13" t="str">
        <f t="shared" si="9"/>
        <v/>
      </c>
      <c r="P89" s="13">
        <f>SUM($E$11:$E89)</f>
        <v>30</v>
      </c>
      <c r="T89" s="22">
        <f t="shared" si="10"/>
        <v>0</v>
      </c>
      <c r="U89" s="22">
        <f t="shared" si="11"/>
        <v>0</v>
      </c>
      <c r="W89" s="13" t="str">
        <f t="shared" si="12"/>
        <v/>
      </c>
      <c r="Y89" s="41" t="str">
        <f>IF($B89="", "", IF($B89&gt;'Annual Report'!$AZ$41, 'Annual Report'!$BA$40, TEXT($B89, "mmm yyyy")))</f>
        <v/>
      </c>
      <c r="AA89" s="13" t="str">
        <f t="shared" si="13"/>
        <v/>
      </c>
      <c r="AC89" s="13" t="str">
        <f t="shared" si="14"/>
        <v xml:space="preserve"> - </v>
      </c>
      <c r="AE89" s="13" t="str">
        <f t="shared" si="15"/>
        <v/>
      </c>
    </row>
    <row r="90" spans="1:31" x14ac:dyDescent="0.25">
      <c r="A90" s="30"/>
      <c r="B90" s="74"/>
      <c r="C90" s="82"/>
      <c r="D90" s="92"/>
      <c r="E90" s="75"/>
      <c r="F90" s="76"/>
      <c r="G90" s="83"/>
      <c r="H90" s="77"/>
      <c r="I90" s="84"/>
      <c r="J90" s="30"/>
      <c r="K90" s="25" t="str">
        <f t="shared" si="8"/>
        <v/>
      </c>
      <c r="L90" s="30"/>
      <c r="O90" s="13" t="str">
        <f t="shared" si="9"/>
        <v/>
      </c>
      <c r="P90" s="13">
        <f>SUM($E$11:$E90)</f>
        <v>30</v>
      </c>
      <c r="T90" s="22">
        <f t="shared" si="10"/>
        <v>0</v>
      </c>
      <c r="U90" s="22">
        <f t="shared" si="11"/>
        <v>0</v>
      </c>
      <c r="W90" s="13" t="str">
        <f t="shared" si="12"/>
        <v/>
      </c>
      <c r="Y90" s="41" t="str">
        <f>IF($B90="", "", IF($B90&gt;'Annual Report'!$AZ$41, 'Annual Report'!$BA$40, TEXT($B90, "mmm yyyy")))</f>
        <v/>
      </c>
      <c r="AA90" s="13" t="str">
        <f t="shared" si="13"/>
        <v/>
      </c>
      <c r="AC90" s="13" t="str">
        <f t="shared" si="14"/>
        <v xml:space="preserve"> - </v>
      </c>
      <c r="AE90" s="13" t="str">
        <f t="shared" si="15"/>
        <v/>
      </c>
    </row>
    <row r="91" spans="1:31" x14ac:dyDescent="0.25">
      <c r="A91" s="30"/>
      <c r="B91" s="74"/>
      <c r="C91" s="82"/>
      <c r="D91" s="92"/>
      <c r="E91" s="75"/>
      <c r="F91" s="76"/>
      <c r="G91" s="83"/>
      <c r="H91" s="77"/>
      <c r="I91" s="84"/>
      <c r="J91" s="30"/>
      <c r="K91" s="25" t="str">
        <f t="shared" si="8"/>
        <v/>
      </c>
      <c r="L91" s="30"/>
      <c r="O91" s="13" t="str">
        <f t="shared" si="9"/>
        <v/>
      </c>
      <c r="P91" s="13">
        <f>SUM($E$11:$E91)</f>
        <v>30</v>
      </c>
      <c r="T91" s="22">
        <f t="shared" si="10"/>
        <v>0</v>
      </c>
      <c r="U91" s="22">
        <f t="shared" si="11"/>
        <v>0</v>
      </c>
      <c r="W91" s="13" t="str">
        <f t="shared" si="12"/>
        <v/>
      </c>
      <c r="Y91" s="41" t="str">
        <f>IF($B91="", "", IF($B91&gt;'Annual Report'!$AZ$41, 'Annual Report'!$BA$40, TEXT($B91, "mmm yyyy")))</f>
        <v/>
      </c>
      <c r="AA91" s="13" t="str">
        <f t="shared" si="13"/>
        <v/>
      </c>
      <c r="AC91" s="13" t="str">
        <f t="shared" si="14"/>
        <v xml:space="preserve"> - </v>
      </c>
      <c r="AE91" s="13" t="str">
        <f t="shared" si="15"/>
        <v/>
      </c>
    </row>
    <row r="92" spans="1:31" x14ac:dyDescent="0.25">
      <c r="A92" s="30"/>
      <c r="B92" s="74"/>
      <c r="C92" s="82"/>
      <c r="D92" s="92"/>
      <c r="E92" s="75"/>
      <c r="F92" s="76"/>
      <c r="G92" s="83"/>
      <c r="H92" s="77"/>
      <c r="I92" s="84"/>
      <c r="J92" s="30"/>
      <c r="K92" s="25" t="str">
        <f t="shared" si="8"/>
        <v/>
      </c>
      <c r="L92" s="30"/>
      <c r="O92" s="13" t="str">
        <f t="shared" si="9"/>
        <v/>
      </c>
      <c r="P92" s="13">
        <f>SUM($E$11:$E92)</f>
        <v>30</v>
      </c>
      <c r="T92" s="22">
        <f t="shared" si="10"/>
        <v>0</v>
      </c>
      <c r="U92" s="22">
        <f t="shared" si="11"/>
        <v>0</v>
      </c>
      <c r="W92" s="13" t="str">
        <f t="shared" si="12"/>
        <v/>
      </c>
      <c r="Y92" s="41" t="str">
        <f>IF($B92="", "", IF($B92&gt;'Annual Report'!$AZ$41, 'Annual Report'!$BA$40, TEXT($B92, "mmm yyyy")))</f>
        <v/>
      </c>
      <c r="AA92" s="13" t="str">
        <f t="shared" si="13"/>
        <v/>
      </c>
      <c r="AC92" s="13" t="str">
        <f t="shared" si="14"/>
        <v xml:space="preserve"> - </v>
      </c>
      <c r="AE92" s="13" t="str">
        <f t="shared" si="15"/>
        <v/>
      </c>
    </row>
    <row r="93" spans="1:31" x14ac:dyDescent="0.25">
      <c r="A93" s="30"/>
      <c r="B93" s="74"/>
      <c r="C93" s="82"/>
      <c r="D93" s="92"/>
      <c r="E93" s="75"/>
      <c r="F93" s="76"/>
      <c r="G93" s="83"/>
      <c r="H93" s="77"/>
      <c r="I93" s="84"/>
      <c r="J93" s="30"/>
      <c r="K93" s="25" t="str">
        <f t="shared" si="8"/>
        <v/>
      </c>
      <c r="L93" s="30"/>
      <c r="O93" s="13" t="str">
        <f t="shared" si="9"/>
        <v/>
      </c>
      <c r="P93" s="13">
        <f>SUM($E$11:$E93)</f>
        <v>30</v>
      </c>
      <c r="T93" s="22">
        <f t="shared" si="10"/>
        <v>0</v>
      </c>
      <c r="U93" s="22">
        <f t="shared" si="11"/>
        <v>0</v>
      </c>
      <c r="W93" s="13" t="str">
        <f t="shared" si="12"/>
        <v/>
      </c>
      <c r="Y93" s="41" t="str">
        <f>IF($B93="", "", IF($B93&gt;'Annual Report'!$AZ$41, 'Annual Report'!$BA$40, TEXT($B93, "mmm yyyy")))</f>
        <v/>
      </c>
      <c r="AA93" s="13" t="str">
        <f t="shared" si="13"/>
        <v/>
      </c>
      <c r="AC93" s="13" t="str">
        <f t="shared" si="14"/>
        <v xml:space="preserve"> - </v>
      </c>
      <c r="AE93" s="13" t="str">
        <f t="shared" si="15"/>
        <v/>
      </c>
    </row>
    <row r="94" spans="1:31" x14ac:dyDescent="0.25">
      <c r="A94" s="30"/>
      <c r="B94" s="74"/>
      <c r="C94" s="82"/>
      <c r="D94" s="92"/>
      <c r="E94" s="75"/>
      <c r="F94" s="76"/>
      <c r="G94" s="83"/>
      <c r="H94" s="77"/>
      <c r="I94" s="84"/>
      <c r="J94" s="30"/>
      <c r="K94" s="25" t="str">
        <f t="shared" si="8"/>
        <v/>
      </c>
      <c r="L94" s="30"/>
      <c r="O94" s="13" t="str">
        <f t="shared" si="9"/>
        <v/>
      </c>
      <c r="P94" s="13">
        <f>SUM($E$11:$E94)</f>
        <v>30</v>
      </c>
      <c r="T94" s="22">
        <f t="shared" si="10"/>
        <v>0</v>
      </c>
      <c r="U94" s="22">
        <f t="shared" si="11"/>
        <v>0</v>
      </c>
      <c r="W94" s="13" t="str">
        <f t="shared" si="12"/>
        <v/>
      </c>
      <c r="Y94" s="41" t="str">
        <f>IF($B94="", "", IF($B94&gt;'Annual Report'!$AZ$41, 'Annual Report'!$BA$40, TEXT($B94, "mmm yyyy")))</f>
        <v/>
      </c>
      <c r="AA94" s="13" t="str">
        <f t="shared" si="13"/>
        <v/>
      </c>
      <c r="AC94" s="13" t="str">
        <f t="shared" si="14"/>
        <v xml:space="preserve"> - </v>
      </c>
      <c r="AE94" s="13" t="str">
        <f t="shared" si="15"/>
        <v/>
      </c>
    </row>
    <row r="95" spans="1:31" x14ac:dyDescent="0.25">
      <c r="A95" s="30"/>
      <c r="B95" s="74"/>
      <c r="C95" s="82"/>
      <c r="D95" s="92"/>
      <c r="E95" s="75"/>
      <c r="F95" s="76"/>
      <c r="G95" s="83"/>
      <c r="H95" s="77"/>
      <c r="I95" s="84"/>
      <c r="J95" s="30"/>
      <c r="K95" s="25" t="str">
        <f t="shared" si="8"/>
        <v/>
      </c>
      <c r="L95" s="30"/>
      <c r="O95" s="13" t="str">
        <f t="shared" si="9"/>
        <v/>
      </c>
      <c r="P95" s="13">
        <f>SUM($E$11:$E95)</f>
        <v>30</v>
      </c>
      <c r="T95" s="22">
        <f t="shared" si="10"/>
        <v>0</v>
      </c>
      <c r="U95" s="22">
        <f t="shared" si="11"/>
        <v>0</v>
      </c>
      <c r="W95" s="13" t="str">
        <f t="shared" si="12"/>
        <v/>
      </c>
      <c r="Y95" s="41" t="str">
        <f>IF($B95="", "", IF($B95&gt;'Annual Report'!$AZ$41, 'Annual Report'!$BA$40, TEXT($B95, "mmm yyyy")))</f>
        <v/>
      </c>
      <c r="AA95" s="13" t="str">
        <f t="shared" si="13"/>
        <v/>
      </c>
      <c r="AC95" s="13" t="str">
        <f t="shared" si="14"/>
        <v xml:space="preserve"> - </v>
      </c>
      <c r="AE95" s="13" t="str">
        <f t="shared" si="15"/>
        <v/>
      </c>
    </row>
    <row r="96" spans="1:31" x14ac:dyDescent="0.25">
      <c r="A96" s="30"/>
      <c r="B96" s="74"/>
      <c r="C96" s="82"/>
      <c r="D96" s="92"/>
      <c r="E96" s="75"/>
      <c r="F96" s="76"/>
      <c r="G96" s="83"/>
      <c r="H96" s="77"/>
      <c r="I96" s="84"/>
      <c r="J96" s="30"/>
      <c r="K96" s="25" t="str">
        <f t="shared" si="8"/>
        <v/>
      </c>
      <c r="L96" s="30"/>
      <c r="O96" s="13" t="str">
        <f t="shared" si="9"/>
        <v/>
      </c>
      <c r="P96" s="13">
        <f>SUM($E$11:$E96)</f>
        <v>30</v>
      </c>
      <c r="T96" s="22">
        <f t="shared" si="10"/>
        <v>0</v>
      </c>
      <c r="U96" s="22">
        <f t="shared" si="11"/>
        <v>0</v>
      </c>
      <c r="W96" s="13" t="str">
        <f t="shared" si="12"/>
        <v/>
      </c>
      <c r="Y96" s="41" t="str">
        <f>IF($B96="", "", IF($B96&gt;'Annual Report'!$AZ$41, 'Annual Report'!$BA$40, TEXT($B96, "mmm yyyy")))</f>
        <v/>
      </c>
      <c r="AA96" s="13" t="str">
        <f t="shared" si="13"/>
        <v/>
      </c>
      <c r="AC96" s="13" t="str">
        <f t="shared" si="14"/>
        <v xml:space="preserve"> - </v>
      </c>
      <c r="AE96" s="13" t="str">
        <f t="shared" si="15"/>
        <v/>
      </c>
    </row>
    <row r="97" spans="1:31" x14ac:dyDescent="0.25">
      <c r="A97" s="30"/>
      <c r="B97" s="74"/>
      <c r="C97" s="82"/>
      <c r="D97" s="92"/>
      <c r="E97" s="75"/>
      <c r="F97" s="76"/>
      <c r="G97" s="83"/>
      <c r="H97" s="77"/>
      <c r="I97" s="84"/>
      <c r="J97" s="30"/>
      <c r="K97" s="25" t="str">
        <f t="shared" si="8"/>
        <v/>
      </c>
      <c r="L97" s="30"/>
      <c r="O97" s="13" t="str">
        <f t="shared" si="9"/>
        <v/>
      </c>
      <c r="P97" s="13">
        <f>SUM($E$11:$E97)</f>
        <v>30</v>
      </c>
      <c r="T97" s="22">
        <f t="shared" si="10"/>
        <v>0</v>
      </c>
      <c r="U97" s="22">
        <f t="shared" si="11"/>
        <v>0</v>
      </c>
      <c r="W97" s="13" t="str">
        <f t="shared" si="12"/>
        <v/>
      </c>
      <c r="Y97" s="41" t="str">
        <f>IF($B97="", "", IF($B97&gt;'Annual Report'!$AZ$41, 'Annual Report'!$BA$40, TEXT($B97, "mmm yyyy")))</f>
        <v/>
      </c>
      <c r="AA97" s="13" t="str">
        <f t="shared" si="13"/>
        <v/>
      </c>
      <c r="AC97" s="13" t="str">
        <f t="shared" si="14"/>
        <v xml:space="preserve"> - </v>
      </c>
      <c r="AE97" s="13" t="str">
        <f t="shared" si="15"/>
        <v/>
      </c>
    </row>
    <row r="98" spans="1:31" x14ac:dyDescent="0.25">
      <c r="A98" s="30"/>
      <c r="B98" s="74"/>
      <c r="C98" s="82"/>
      <c r="D98" s="92"/>
      <c r="E98" s="75"/>
      <c r="F98" s="76"/>
      <c r="G98" s="83"/>
      <c r="H98" s="77"/>
      <c r="I98" s="84"/>
      <c r="J98" s="30"/>
      <c r="K98" s="25" t="str">
        <f t="shared" si="8"/>
        <v/>
      </c>
      <c r="L98" s="30"/>
      <c r="O98" s="13" t="str">
        <f t="shared" si="9"/>
        <v/>
      </c>
      <c r="P98" s="13">
        <f>SUM($E$11:$E98)</f>
        <v>30</v>
      </c>
      <c r="T98" s="22">
        <f t="shared" si="10"/>
        <v>0</v>
      </c>
      <c r="U98" s="22">
        <f t="shared" si="11"/>
        <v>0</v>
      </c>
      <c r="W98" s="13" t="str">
        <f t="shared" si="12"/>
        <v/>
      </c>
      <c r="Y98" s="41" t="str">
        <f>IF($B98="", "", IF($B98&gt;'Annual Report'!$AZ$41, 'Annual Report'!$BA$40, TEXT($B98, "mmm yyyy")))</f>
        <v/>
      </c>
      <c r="AA98" s="13" t="str">
        <f t="shared" si="13"/>
        <v/>
      </c>
      <c r="AC98" s="13" t="str">
        <f t="shared" si="14"/>
        <v xml:space="preserve"> - </v>
      </c>
      <c r="AE98" s="13" t="str">
        <f t="shared" si="15"/>
        <v/>
      </c>
    </row>
    <row r="99" spans="1:31" x14ac:dyDescent="0.25">
      <c r="A99" s="30"/>
      <c r="B99" s="74"/>
      <c r="C99" s="82"/>
      <c r="D99" s="92"/>
      <c r="E99" s="75"/>
      <c r="F99" s="76"/>
      <c r="G99" s="83"/>
      <c r="H99" s="77"/>
      <c r="I99" s="84"/>
      <c r="J99" s="30"/>
      <c r="K99" s="25" t="str">
        <f t="shared" si="8"/>
        <v/>
      </c>
      <c r="L99" s="30"/>
      <c r="O99" s="13" t="str">
        <f t="shared" si="9"/>
        <v/>
      </c>
      <c r="P99" s="13">
        <f>SUM($E$11:$E99)</f>
        <v>30</v>
      </c>
      <c r="T99" s="22">
        <f t="shared" si="10"/>
        <v>0</v>
      </c>
      <c r="U99" s="22">
        <f t="shared" si="11"/>
        <v>0</v>
      </c>
      <c r="W99" s="13" t="str">
        <f t="shared" si="12"/>
        <v/>
      </c>
      <c r="Y99" s="41" t="str">
        <f>IF($B99="", "", IF($B99&gt;'Annual Report'!$AZ$41, 'Annual Report'!$BA$40, TEXT($B99, "mmm yyyy")))</f>
        <v/>
      </c>
      <c r="AA99" s="13" t="str">
        <f t="shared" si="13"/>
        <v/>
      </c>
      <c r="AC99" s="13" t="str">
        <f t="shared" si="14"/>
        <v xml:space="preserve"> - </v>
      </c>
      <c r="AE99" s="13" t="str">
        <f t="shared" si="15"/>
        <v/>
      </c>
    </row>
    <row r="100" spans="1:31" x14ac:dyDescent="0.25">
      <c r="A100" s="30"/>
      <c r="B100" s="74"/>
      <c r="C100" s="82"/>
      <c r="D100" s="92"/>
      <c r="E100" s="75"/>
      <c r="F100" s="76"/>
      <c r="G100" s="83"/>
      <c r="H100" s="77"/>
      <c r="I100" s="84"/>
      <c r="J100" s="30"/>
      <c r="K100" s="25" t="str">
        <f t="shared" si="8"/>
        <v/>
      </c>
      <c r="L100" s="30"/>
      <c r="O100" s="13" t="str">
        <f t="shared" si="9"/>
        <v/>
      </c>
      <c r="P100" s="13">
        <f>SUM($E$11:$E100)</f>
        <v>30</v>
      </c>
      <c r="T100" s="22">
        <f t="shared" si="10"/>
        <v>0</v>
      </c>
      <c r="U100" s="22">
        <f t="shared" si="11"/>
        <v>0</v>
      </c>
      <c r="W100" s="13" t="str">
        <f t="shared" si="12"/>
        <v/>
      </c>
      <c r="Y100" s="41" t="str">
        <f>IF($B100="", "", IF($B100&gt;'Annual Report'!$AZ$41, 'Annual Report'!$BA$40, TEXT($B100, "mmm yyyy")))</f>
        <v/>
      </c>
      <c r="AA100" s="13" t="str">
        <f t="shared" si="13"/>
        <v/>
      </c>
      <c r="AC100" s="13" t="str">
        <f t="shared" si="14"/>
        <v xml:space="preserve"> - </v>
      </c>
      <c r="AE100" s="13" t="str">
        <f t="shared" si="15"/>
        <v/>
      </c>
    </row>
    <row r="101" spans="1:31" x14ac:dyDescent="0.25">
      <c r="A101" s="30"/>
      <c r="B101" s="74"/>
      <c r="C101" s="82"/>
      <c r="D101" s="92"/>
      <c r="E101" s="75"/>
      <c r="F101" s="76"/>
      <c r="G101" s="83"/>
      <c r="H101" s="77"/>
      <c r="I101" s="84"/>
      <c r="J101" s="30"/>
      <c r="K101" s="25" t="str">
        <f t="shared" si="8"/>
        <v/>
      </c>
      <c r="L101" s="30"/>
      <c r="O101" s="13" t="str">
        <f t="shared" si="9"/>
        <v/>
      </c>
      <c r="P101" s="13">
        <f>SUM($E$11:$E101)</f>
        <v>30</v>
      </c>
      <c r="T101" s="22">
        <f t="shared" si="10"/>
        <v>0</v>
      </c>
      <c r="U101" s="22">
        <f t="shared" si="11"/>
        <v>0</v>
      </c>
      <c r="W101" s="13" t="str">
        <f t="shared" si="12"/>
        <v/>
      </c>
      <c r="Y101" s="41" t="str">
        <f>IF($B101="", "", IF($B101&gt;'Annual Report'!$AZ$41, 'Annual Report'!$BA$40, TEXT($B101, "mmm yyyy")))</f>
        <v/>
      </c>
      <c r="AA101" s="13" t="str">
        <f t="shared" si="13"/>
        <v/>
      </c>
      <c r="AC101" s="13" t="str">
        <f t="shared" si="14"/>
        <v xml:space="preserve"> - </v>
      </c>
      <c r="AE101" s="13" t="str">
        <f t="shared" si="15"/>
        <v/>
      </c>
    </row>
    <row r="102" spans="1:31" x14ac:dyDescent="0.25">
      <c r="A102" s="30"/>
      <c r="B102" s="74"/>
      <c r="C102" s="82"/>
      <c r="D102" s="92"/>
      <c r="E102" s="75"/>
      <c r="F102" s="76"/>
      <c r="G102" s="83"/>
      <c r="H102" s="77"/>
      <c r="I102" s="84"/>
      <c r="J102" s="30"/>
      <c r="K102" s="25" t="str">
        <f t="shared" si="8"/>
        <v/>
      </c>
      <c r="L102" s="30"/>
      <c r="O102" s="13" t="str">
        <f t="shared" si="9"/>
        <v/>
      </c>
      <c r="P102" s="13">
        <f>SUM($E$11:$E102)</f>
        <v>30</v>
      </c>
      <c r="T102" s="22">
        <f t="shared" si="10"/>
        <v>0</v>
      </c>
      <c r="U102" s="22">
        <f t="shared" si="11"/>
        <v>0</v>
      </c>
      <c r="W102" s="13" t="str">
        <f t="shared" si="12"/>
        <v/>
      </c>
      <c r="Y102" s="41" t="str">
        <f>IF($B102="", "", IF($B102&gt;'Annual Report'!$AZ$41, 'Annual Report'!$BA$40, TEXT($B102, "mmm yyyy")))</f>
        <v/>
      </c>
      <c r="AA102" s="13" t="str">
        <f t="shared" si="13"/>
        <v/>
      </c>
      <c r="AC102" s="13" t="str">
        <f t="shared" si="14"/>
        <v xml:space="preserve"> - </v>
      </c>
      <c r="AE102" s="13" t="str">
        <f t="shared" si="15"/>
        <v/>
      </c>
    </row>
    <row r="103" spans="1:31" x14ac:dyDescent="0.25">
      <c r="A103" s="30"/>
      <c r="B103" s="74"/>
      <c r="C103" s="82"/>
      <c r="D103" s="92"/>
      <c r="E103" s="75"/>
      <c r="F103" s="76"/>
      <c r="G103" s="83"/>
      <c r="H103" s="77"/>
      <c r="I103" s="84"/>
      <c r="J103" s="30"/>
      <c r="K103" s="25" t="str">
        <f t="shared" si="8"/>
        <v/>
      </c>
      <c r="L103" s="30"/>
      <c r="O103" s="13" t="str">
        <f t="shared" si="9"/>
        <v/>
      </c>
      <c r="P103" s="13">
        <f>SUM($E$11:$E103)</f>
        <v>30</v>
      </c>
      <c r="T103" s="22">
        <f t="shared" si="10"/>
        <v>0</v>
      </c>
      <c r="U103" s="22">
        <f t="shared" si="11"/>
        <v>0</v>
      </c>
      <c r="W103" s="13" t="str">
        <f t="shared" si="12"/>
        <v/>
      </c>
      <c r="Y103" s="41" t="str">
        <f>IF($B103="", "", IF($B103&gt;'Annual Report'!$AZ$41, 'Annual Report'!$BA$40, TEXT($B103, "mmm yyyy")))</f>
        <v/>
      </c>
      <c r="AA103" s="13" t="str">
        <f t="shared" si="13"/>
        <v/>
      </c>
      <c r="AC103" s="13" t="str">
        <f t="shared" si="14"/>
        <v xml:space="preserve"> - </v>
      </c>
      <c r="AE103" s="13" t="str">
        <f t="shared" si="15"/>
        <v/>
      </c>
    </row>
    <row r="104" spans="1:31" x14ac:dyDescent="0.25">
      <c r="A104" s="30"/>
      <c r="B104" s="74"/>
      <c r="C104" s="82"/>
      <c r="D104" s="92"/>
      <c r="E104" s="75"/>
      <c r="F104" s="76"/>
      <c r="G104" s="83"/>
      <c r="H104" s="77"/>
      <c r="I104" s="84"/>
      <c r="J104" s="30"/>
      <c r="K104" s="25" t="str">
        <f t="shared" si="8"/>
        <v/>
      </c>
      <c r="L104" s="30"/>
      <c r="O104" s="13" t="str">
        <f t="shared" si="9"/>
        <v/>
      </c>
      <c r="P104" s="13">
        <f>SUM($E$11:$E104)</f>
        <v>30</v>
      </c>
      <c r="T104" s="22">
        <f t="shared" si="10"/>
        <v>0</v>
      </c>
      <c r="U104" s="22">
        <f t="shared" si="11"/>
        <v>0</v>
      </c>
      <c r="W104" s="13" t="str">
        <f t="shared" si="12"/>
        <v/>
      </c>
      <c r="Y104" s="41" t="str">
        <f>IF($B104="", "", IF($B104&gt;'Annual Report'!$AZ$41, 'Annual Report'!$BA$40, TEXT($B104, "mmm yyyy")))</f>
        <v/>
      </c>
      <c r="AA104" s="13" t="str">
        <f t="shared" si="13"/>
        <v/>
      </c>
      <c r="AC104" s="13" t="str">
        <f t="shared" si="14"/>
        <v xml:space="preserve"> - </v>
      </c>
      <c r="AE104" s="13" t="str">
        <f t="shared" si="15"/>
        <v/>
      </c>
    </row>
    <row r="105" spans="1:31" x14ac:dyDescent="0.25">
      <c r="A105" s="30"/>
      <c r="B105" s="74"/>
      <c r="C105" s="82"/>
      <c r="D105" s="92"/>
      <c r="E105" s="75"/>
      <c r="F105" s="76"/>
      <c r="G105" s="83"/>
      <c r="H105" s="77"/>
      <c r="I105" s="84"/>
      <c r="J105" s="30"/>
      <c r="K105" s="25" t="str">
        <f t="shared" si="8"/>
        <v/>
      </c>
      <c r="L105" s="30"/>
      <c r="O105" s="13" t="str">
        <f t="shared" si="9"/>
        <v/>
      </c>
      <c r="P105" s="13">
        <f>SUM($E$11:$E105)</f>
        <v>30</v>
      </c>
      <c r="T105" s="22">
        <f t="shared" si="10"/>
        <v>0</v>
      </c>
      <c r="U105" s="22">
        <f t="shared" si="11"/>
        <v>0</v>
      </c>
      <c r="W105" s="13" t="str">
        <f t="shared" si="12"/>
        <v/>
      </c>
      <c r="Y105" s="41" t="str">
        <f>IF($B105="", "", IF($B105&gt;'Annual Report'!$AZ$41, 'Annual Report'!$BA$40, TEXT($B105, "mmm yyyy")))</f>
        <v/>
      </c>
      <c r="AA105" s="13" t="str">
        <f t="shared" si="13"/>
        <v/>
      </c>
      <c r="AC105" s="13" t="str">
        <f t="shared" si="14"/>
        <v xml:space="preserve"> - </v>
      </c>
      <c r="AE105" s="13" t="str">
        <f t="shared" si="15"/>
        <v/>
      </c>
    </row>
    <row r="106" spans="1:31" x14ac:dyDescent="0.25">
      <c r="A106" s="30"/>
      <c r="B106" s="74"/>
      <c r="C106" s="82"/>
      <c r="D106" s="92"/>
      <c r="E106" s="75"/>
      <c r="F106" s="76"/>
      <c r="G106" s="83"/>
      <c r="H106" s="77"/>
      <c r="I106" s="84"/>
      <c r="J106" s="30"/>
      <c r="K106" s="25" t="str">
        <f t="shared" si="8"/>
        <v/>
      </c>
      <c r="L106" s="30"/>
      <c r="O106" s="13" t="str">
        <f t="shared" si="9"/>
        <v/>
      </c>
      <c r="P106" s="13">
        <f>SUM($E$11:$E106)</f>
        <v>30</v>
      </c>
      <c r="T106" s="22">
        <f t="shared" si="10"/>
        <v>0</v>
      </c>
      <c r="U106" s="22">
        <f t="shared" si="11"/>
        <v>0</v>
      </c>
      <c r="W106" s="13" t="str">
        <f t="shared" si="12"/>
        <v/>
      </c>
      <c r="Y106" s="41" t="str">
        <f>IF($B106="", "", IF($B106&gt;'Annual Report'!$AZ$41, 'Annual Report'!$BA$40, TEXT($B106, "mmm yyyy")))</f>
        <v/>
      </c>
      <c r="AA106" s="13" t="str">
        <f t="shared" si="13"/>
        <v/>
      </c>
      <c r="AC106" s="13" t="str">
        <f t="shared" si="14"/>
        <v xml:space="preserve"> - </v>
      </c>
      <c r="AE106" s="13" t="str">
        <f t="shared" si="15"/>
        <v/>
      </c>
    </row>
    <row r="107" spans="1:31" x14ac:dyDescent="0.25">
      <c r="A107" s="30"/>
      <c r="B107" s="74"/>
      <c r="C107" s="82"/>
      <c r="D107" s="92"/>
      <c r="E107" s="75"/>
      <c r="F107" s="76"/>
      <c r="G107" s="83"/>
      <c r="H107" s="77"/>
      <c r="I107" s="84"/>
      <c r="J107" s="30"/>
      <c r="K107" s="25" t="str">
        <f t="shared" si="8"/>
        <v/>
      </c>
      <c r="L107" s="30"/>
      <c r="O107" s="13" t="str">
        <f t="shared" si="9"/>
        <v/>
      </c>
      <c r="P107" s="13">
        <f>SUM($E$11:$E107)</f>
        <v>30</v>
      </c>
      <c r="T107" s="22">
        <f t="shared" si="10"/>
        <v>0</v>
      </c>
      <c r="U107" s="22">
        <f t="shared" si="11"/>
        <v>0</v>
      </c>
      <c r="W107" s="13" t="str">
        <f t="shared" si="12"/>
        <v/>
      </c>
      <c r="Y107" s="41" t="str">
        <f>IF($B107="", "", IF($B107&gt;'Annual Report'!$AZ$41, 'Annual Report'!$BA$40, TEXT($B107, "mmm yyyy")))</f>
        <v/>
      </c>
      <c r="AA107" s="13" t="str">
        <f t="shared" si="13"/>
        <v/>
      </c>
      <c r="AC107" s="13" t="str">
        <f t="shared" si="14"/>
        <v xml:space="preserve"> - </v>
      </c>
      <c r="AE107" s="13" t="str">
        <f t="shared" si="15"/>
        <v/>
      </c>
    </row>
    <row r="108" spans="1:31" x14ac:dyDescent="0.25">
      <c r="A108" s="30"/>
      <c r="B108" s="74"/>
      <c r="C108" s="82"/>
      <c r="D108" s="92"/>
      <c r="E108" s="75"/>
      <c r="F108" s="76"/>
      <c r="G108" s="83"/>
      <c r="H108" s="77"/>
      <c r="I108" s="84"/>
      <c r="J108" s="30"/>
      <c r="K108" s="25" t="str">
        <f t="shared" si="8"/>
        <v/>
      </c>
      <c r="L108" s="30"/>
      <c r="O108" s="13" t="str">
        <f t="shared" si="9"/>
        <v/>
      </c>
      <c r="P108" s="13">
        <f>SUM($E$11:$E108)</f>
        <v>30</v>
      </c>
      <c r="T108" s="22">
        <f t="shared" si="10"/>
        <v>0</v>
      </c>
      <c r="U108" s="22">
        <f t="shared" si="11"/>
        <v>0</v>
      </c>
      <c r="W108" s="13" t="str">
        <f t="shared" si="12"/>
        <v/>
      </c>
      <c r="Y108" s="41" t="str">
        <f>IF($B108="", "", IF($B108&gt;'Annual Report'!$AZ$41, 'Annual Report'!$BA$40, TEXT($B108, "mmm yyyy")))</f>
        <v/>
      </c>
      <c r="AA108" s="13" t="str">
        <f t="shared" si="13"/>
        <v/>
      </c>
      <c r="AC108" s="13" t="str">
        <f t="shared" si="14"/>
        <v xml:space="preserve"> - </v>
      </c>
      <c r="AE108" s="13" t="str">
        <f t="shared" si="15"/>
        <v/>
      </c>
    </row>
    <row r="109" spans="1:31" x14ac:dyDescent="0.25">
      <c r="A109" s="30"/>
      <c r="B109" s="74"/>
      <c r="C109" s="82"/>
      <c r="D109" s="92"/>
      <c r="E109" s="75"/>
      <c r="F109" s="76"/>
      <c r="G109" s="83"/>
      <c r="H109" s="77"/>
      <c r="I109" s="84"/>
      <c r="J109" s="30"/>
      <c r="K109" s="25" t="str">
        <f t="shared" si="8"/>
        <v/>
      </c>
      <c r="L109" s="30"/>
      <c r="O109" s="13" t="str">
        <f t="shared" si="9"/>
        <v/>
      </c>
      <c r="P109" s="13">
        <f>SUM($E$11:$E109)</f>
        <v>30</v>
      </c>
      <c r="T109" s="22">
        <f t="shared" si="10"/>
        <v>0</v>
      </c>
      <c r="U109" s="22">
        <f t="shared" si="11"/>
        <v>0</v>
      </c>
      <c r="W109" s="13" t="str">
        <f t="shared" si="12"/>
        <v/>
      </c>
      <c r="Y109" s="41" t="str">
        <f>IF($B109="", "", IF($B109&gt;'Annual Report'!$AZ$41, 'Annual Report'!$BA$40, TEXT($B109, "mmm yyyy")))</f>
        <v/>
      </c>
      <c r="AA109" s="13" t="str">
        <f t="shared" si="13"/>
        <v/>
      </c>
      <c r="AC109" s="13" t="str">
        <f t="shared" si="14"/>
        <v xml:space="preserve"> - </v>
      </c>
      <c r="AE109" s="13" t="str">
        <f t="shared" si="15"/>
        <v/>
      </c>
    </row>
    <row r="110" spans="1:31" x14ac:dyDescent="0.25">
      <c r="A110" s="30"/>
      <c r="B110" s="74"/>
      <c r="C110" s="82"/>
      <c r="D110" s="92"/>
      <c r="E110" s="75"/>
      <c r="F110" s="76"/>
      <c r="G110" s="83"/>
      <c r="H110" s="77"/>
      <c r="I110" s="84"/>
      <c r="J110" s="30"/>
      <c r="K110" s="25" t="str">
        <f t="shared" si="8"/>
        <v/>
      </c>
      <c r="L110" s="30"/>
      <c r="O110" s="13" t="str">
        <f t="shared" si="9"/>
        <v/>
      </c>
      <c r="P110" s="13">
        <f>SUM($E$11:$E110)</f>
        <v>30</v>
      </c>
      <c r="T110" s="22">
        <f t="shared" si="10"/>
        <v>0</v>
      </c>
      <c r="U110" s="22">
        <f t="shared" si="11"/>
        <v>0</v>
      </c>
      <c r="W110" s="13" t="str">
        <f t="shared" si="12"/>
        <v/>
      </c>
      <c r="Y110" s="41" t="str">
        <f>IF($B110="", "", IF($B110&gt;'Annual Report'!$AZ$41, 'Annual Report'!$BA$40, TEXT($B110, "mmm yyyy")))</f>
        <v/>
      </c>
      <c r="AA110" s="13" t="str">
        <f t="shared" si="13"/>
        <v/>
      </c>
      <c r="AC110" s="13" t="str">
        <f t="shared" si="14"/>
        <v xml:space="preserve"> - </v>
      </c>
      <c r="AE110" s="13" t="str">
        <f t="shared" si="15"/>
        <v/>
      </c>
    </row>
    <row r="111" spans="1:31" x14ac:dyDescent="0.25">
      <c r="A111" s="30"/>
      <c r="B111" s="74"/>
      <c r="C111" s="82"/>
      <c r="D111" s="92"/>
      <c r="E111" s="75"/>
      <c r="F111" s="76"/>
      <c r="G111" s="83"/>
      <c r="H111" s="77"/>
      <c r="I111" s="84"/>
      <c r="J111" s="30"/>
      <c r="K111" s="25" t="str">
        <f t="shared" si="8"/>
        <v/>
      </c>
      <c r="L111" s="30"/>
      <c r="O111" s="13" t="str">
        <f t="shared" si="9"/>
        <v/>
      </c>
      <c r="P111" s="13">
        <f>SUM($E$11:$E111)</f>
        <v>30</v>
      </c>
      <c r="T111" s="22">
        <f t="shared" si="10"/>
        <v>0</v>
      </c>
      <c r="U111" s="22">
        <f t="shared" si="11"/>
        <v>0</v>
      </c>
      <c r="W111" s="13" t="str">
        <f t="shared" si="12"/>
        <v/>
      </c>
      <c r="Y111" s="41" t="str">
        <f>IF($B111="", "", IF($B111&gt;'Annual Report'!$AZ$41, 'Annual Report'!$BA$40, TEXT($B111, "mmm yyyy")))</f>
        <v/>
      </c>
      <c r="AA111" s="13" t="str">
        <f t="shared" si="13"/>
        <v/>
      </c>
      <c r="AC111" s="13" t="str">
        <f t="shared" si="14"/>
        <v xml:space="preserve"> - </v>
      </c>
      <c r="AE111" s="13" t="str">
        <f t="shared" si="15"/>
        <v/>
      </c>
    </row>
    <row r="112" spans="1:31" x14ac:dyDescent="0.25">
      <c r="A112" s="30"/>
      <c r="B112" s="74"/>
      <c r="C112" s="82"/>
      <c r="D112" s="92"/>
      <c r="E112" s="75"/>
      <c r="F112" s="76"/>
      <c r="G112" s="83"/>
      <c r="H112" s="77"/>
      <c r="I112" s="84"/>
      <c r="J112" s="30"/>
      <c r="K112" s="25" t="str">
        <f t="shared" si="8"/>
        <v/>
      </c>
      <c r="L112" s="30"/>
      <c r="O112" s="13" t="str">
        <f t="shared" si="9"/>
        <v/>
      </c>
      <c r="P112" s="13">
        <f>SUM($E$11:$E112)</f>
        <v>30</v>
      </c>
      <c r="T112" s="22">
        <f t="shared" si="10"/>
        <v>0</v>
      </c>
      <c r="U112" s="22">
        <f t="shared" si="11"/>
        <v>0</v>
      </c>
      <c r="W112" s="13" t="str">
        <f t="shared" si="12"/>
        <v/>
      </c>
      <c r="Y112" s="41" t="str">
        <f>IF($B112="", "", IF($B112&gt;'Annual Report'!$AZ$41, 'Annual Report'!$BA$40, TEXT($B112, "mmm yyyy")))</f>
        <v/>
      </c>
      <c r="AA112" s="13" t="str">
        <f t="shared" si="13"/>
        <v/>
      </c>
      <c r="AC112" s="13" t="str">
        <f t="shared" si="14"/>
        <v xml:space="preserve"> - </v>
      </c>
      <c r="AE112" s="13" t="str">
        <f t="shared" si="15"/>
        <v/>
      </c>
    </row>
    <row r="113" spans="1:31" x14ac:dyDescent="0.25">
      <c r="A113" s="30"/>
      <c r="B113" s="74"/>
      <c r="C113" s="82"/>
      <c r="D113" s="92"/>
      <c r="E113" s="75"/>
      <c r="F113" s="76"/>
      <c r="G113" s="83"/>
      <c r="H113" s="77"/>
      <c r="I113" s="84"/>
      <c r="J113" s="30"/>
      <c r="K113" s="25" t="str">
        <f t="shared" si="8"/>
        <v/>
      </c>
      <c r="L113" s="30"/>
      <c r="O113" s="13" t="str">
        <f t="shared" si="9"/>
        <v/>
      </c>
      <c r="P113" s="13">
        <f>SUM($E$11:$E113)</f>
        <v>30</v>
      </c>
      <c r="T113" s="22">
        <f t="shared" si="10"/>
        <v>0</v>
      </c>
      <c r="U113" s="22">
        <f t="shared" si="11"/>
        <v>0</v>
      </c>
      <c r="W113" s="13" t="str">
        <f t="shared" si="12"/>
        <v/>
      </c>
      <c r="Y113" s="41" t="str">
        <f>IF($B113="", "", IF($B113&gt;'Annual Report'!$AZ$41, 'Annual Report'!$BA$40, TEXT($B113, "mmm yyyy")))</f>
        <v/>
      </c>
      <c r="AA113" s="13" t="str">
        <f t="shared" si="13"/>
        <v/>
      </c>
      <c r="AC113" s="13" t="str">
        <f t="shared" si="14"/>
        <v xml:space="preserve"> - </v>
      </c>
      <c r="AE113" s="13" t="str">
        <f t="shared" si="15"/>
        <v/>
      </c>
    </row>
    <row r="114" spans="1:31" x14ac:dyDescent="0.25">
      <c r="A114" s="30"/>
      <c r="B114" s="74"/>
      <c r="C114" s="82"/>
      <c r="D114" s="92"/>
      <c r="E114" s="75"/>
      <c r="F114" s="76"/>
      <c r="G114" s="83"/>
      <c r="H114" s="77"/>
      <c r="I114" s="84"/>
      <c r="J114" s="30"/>
      <c r="K114" s="25" t="str">
        <f t="shared" si="8"/>
        <v/>
      </c>
      <c r="L114" s="30"/>
      <c r="O114" s="13" t="str">
        <f t="shared" si="9"/>
        <v/>
      </c>
      <c r="P114" s="13">
        <f>SUM($E$11:$E114)</f>
        <v>30</v>
      </c>
      <c r="T114" s="22">
        <f t="shared" si="10"/>
        <v>0</v>
      </c>
      <c r="U114" s="22">
        <f t="shared" si="11"/>
        <v>0</v>
      </c>
      <c r="W114" s="13" t="str">
        <f t="shared" si="12"/>
        <v/>
      </c>
      <c r="Y114" s="41" t="str">
        <f>IF($B114="", "", IF($B114&gt;'Annual Report'!$AZ$41, 'Annual Report'!$BA$40, TEXT($B114, "mmm yyyy")))</f>
        <v/>
      </c>
      <c r="AA114" s="13" t="str">
        <f t="shared" si="13"/>
        <v/>
      </c>
      <c r="AC114" s="13" t="str">
        <f t="shared" si="14"/>
        <v xml:space="preserve"> - </v>
      </c>
      <c r="AE114" s="13" t="str">
        <f t="shared" si="15"/>
        <v/>
      </c>
    </row>
    <row r="115" spans="1:31" x14ac:dyDescent="0.25">
      <c r="A115" s="30"/>
      <c r="B115" s="74"/>
      <c r="C115" s="82"/>
      <c r="D115" s="92"/>
      <c r="E115" s="75"/>
      <c r="F115" s="76"/>
      <c r="G115" s="83"/>
      <c r="H115" s="77"/>
      <c r="I115" s="84"/>
      <c r="J115" s="30"/>
      <c r="K115" s="25" t="str">
        <f t="shared" si="8"/>
        <v/>
      </c>
      <c r="L115" s="30"/>
      <c r="O115" s="13" t="str">
        <f t="shared" si="9"/>
        <v/>
      </c>
      <c r="P115" s="13">
        <f>SUM($E$11:$E115)</f>
        <v>30</v>
      </c>
      <c r="T115" s="22">
        <f t="shared" si="10"/>
        <v>0</v>
      </c>
      <c r="U115" s="22">
        <f t="shared" si="11"/>
        <v>0</v>
      </c>
      <c r="W115" s="13" t="str">
        <f t="shared" si="12"/>
        <v/>
      </c>
      <c r="Y115" s="41" t="str">
        <f>IF($B115="", "", IF($B115&gt;'Annual Report'!$AZ$41, 'Annual Report'!$BA$40, TEXT($B115, "mmm yyyy")))</f>
        <v/>
      </c>
      <c r="AA115" s="13" t="str">
        <f t="shared" si="13"/>
        <v/>
      </c>
      <c r="AC115" s="13" t="str">
        <f t="shared" si="14"/>
        <v xml:space="preserve"> - </v>
      </c>
      <c r="AE115" s="13" t="str">
        <f t="shared" si="15"/>
        <v/>
      </c>
    </row>
    <row r="116" spans="1:31" x14ac:dyDescent="0.25">
      <c r="A116" s="30"/>
      <c r="B116" s="74"/>
      <c r="C116" s="82"/>
      <c r="D116" s="92"/>
      <c r="E116" s="75"/>
      <c r="F116" s="76"/>
      <c r="G116" s="83"/>
      <c r="H116" s="77"/>
      <c r="I116" s="84"/>
      <c r="J116" s="30"/>
      <c r="K116" s="25" t="str">
        <f t="shared" si="8"/>
        <v/>
      </c>
      <c r="L116" s="30"/>
      <c r="O116" s="13" t="str">
        <f t="shared" si="9"/>
        <v/>
      </c>
      <c r="P116" s="13">
        <f>SUM($E$11:$E116)</f>
        <v>30</v>
      </c>
      <c r="T116" s="22">
        <f t="shared" si="10"/>
        <v>0</v>
      </c>
      <c r="U116" s="22">
        <f t="shared" si="11"/>
        <v>0</v>
      </c>
      <c r="W116" s="13" t="str">
        <f t="shared" si="12"/>
        <v/>
      </c>
      <c r="Y116" s="41" t="str">
        <f>IF($B116="", "", IF($B116&gt;'Annual Report'!$AZ$41, 'Annual Report'!$BA$40, TEXT($B116, "mmm yyyy")))</f>
        <v/>
      </c>
      <c r="AA116" s="13" t="str">
        <f t="shared" si="13"/>
        <v/>
      </c>
      <c r="AC116" s="13" t="str">
        <f t="shared" si="14"/>
        <v xml:space="preserve"> - </v>
      </c>
      <c r="AE116" s="13" t="str">
        <f t="shared" si="15"/>
        <v/>
      </c>
    </row>
    <row r="117" spans="1:31" x14ac:dyDescent="0.25">
      <c r="A117" s="30"/>
      <c r="B117" s="74"/>
      <c r="C117" s="82"/>
      <c r="D117" s="92"/>
      <c r="E117" s="75"/>
      <c r="F117" s="76"/>
      <c r="G117" s="83"/>
      <c r="H117" s="77"/>
      <c r="I117" s="84"/>
      <c r="J117" s="30"/>
      <c r="K117" s="25" t="str">
        <f t="shared" si="8"/>
        <v/>
      </c>
      <c r="L117" s="30"/>
      <c r="O117" s="13" t="str">
        <f t="shared" si="9"/>
        <v/>
      </c>
      <c r="P117" s="13">
        <f>SUM($E$11:$E117)</f>
        <v>30</v>
      </c>
      <c r="T117" s="22">
        <f t="shared" si="10"/>
        <v>0</v>
      </c>
      <c r="U117" s="22">
        <f t="shared" si="11"/>
        <v>0</v>
      </c>
      <c r="W117" s="13" t="str">
        <f t="shared" si="12"/>
        <v/>
      </c>
      <c r="Y117" s="41" t="str">
        <f>IF($B117="", "", IF($B117&gt;'Annual Report'!$AZ$41, 'Annual Report'!$BA$40, TEXT($B117, "mmm yyyy")))</f>
        <v/>
      </c>
      <c r="AA117" s="13" t="str">
        <f t="shared" si="13"/>
        <v/>
      </c>
      <c r="AC117" s="13" t="str">
        <f t="shared" si="14"/>
        <v xml:space="preserve"> - </v>
      </c>
      <c r="AE117" s="13" t="str">
        <f t="shared" si="15"/>
        <v/>
      </c>
    </row>
    <row r="118" spans="1:31" x14ac:dyDescent="0.25">
      <c r="A118" s="30"/>
      <c r="B118" s="74"/>
      <c r="C118" s="82"/>
      <c r="D118" s="92"/>
      <c r="E118" s="75"/>
      <c r="F118" s="76"/>
      <c r="G118" s="83"/>
      <c r="H118" s="77"/>
      <c r="I118" s="84"/>
      <c r="J118" s="30"/>
      <c r="K118" s="25" t="str">
        <f t="shared" si="8"/>
        <v/>
      </c>
      <c r="L118" s="30"/>
      <c r="O118" s="13" t="str">
        <f t="shared" si="9"/>
        <v/>
      </c>
      <c r="P118" s="13">
        <f>SUM($E$11:$E118)</f>
        <v>30</v>
      </c>
      <c r="T118" s="22">
        <f t="shared" si="10"/>
        <v>0</v>
      </c>
      <c r="U118" s="22">
        <f t="shared" si="11"/>
        <v>0</v>
      </c>
      <c r="W118" s="13" t="str">
        <f t="shared" si="12"/>
        <v/>
      </c>
      <c r="Y118" s="41" t="str">
        <f>IF($B118="", "", IF($B118&gt;'Annual Report'!$AZ$41, 'Annual Report'!$BA$40, TEXT($B118, "mmm yyyy")))</f>
        <v/>
      </c>
      <c r="AA118" s="13" t="str">
        <f t="shared" si="13"/>
        <v/>
      </c>
      <c r="AC118" s="13" t="str">
        <f t="shared" si="14"/>
        <v xml:space="preserve"> - </v>
      </c>
      <c r="AE118" s="13" t="str">
        <f t="shared" si="15"/>
        <v/>
      </c>
    </row>
    <row r="119" spans="1:31" x14ac:dyDescent="0.25">
      <c r="A119" s="30"/>
      <c r="B119" s="74"/>
      <c r="C119" s="82"/>
      <c r="D119" s="92"/>
      <c r="E119" s="75"/>
      <c r="F119" s="76"/>
      <c r="G119" s="83"/>
      <c r="H119" s="77"/>
      <c r="I119" s="84"/>
      <c r="J119" s="30"/>
      <c r="K119" s="25" t="str">
        <f t="shared" si="8"/>
        <v/>
      </c>
      <c r="L119" s="30"/>
      <c r="O119" s="13" t="str">
        <f t="shared" si="9"/>
        <v/>
      </c>
      <c r="P119" s="13">
        <f>SUM($E$11:$E119)</f>
        <v>30</v>
      </c>
      <c r="T119" s="22">
        <f t="shared" si="10"/>
        <v>0</v>
      </c>
      <c r="U119" s="22">
        <f t="shared" si="11"/>
        <v>0</v>
      </c>
      <c r="W119" s="13" t="str">
        <f t="shared" si="12"/>
        <v/>
      </c>
      <c r="Y119" s="41" t="str">
        <f>IF($B119="", "", IF($B119&gt;'Annual Report'!$AZ$41, 'Annual Report'!$BA$40, TEXT($B119, "mmm yyyy")))</f>
        <v/>
      </c>
      <c r="AA119" s="13" t="str">
        <f t="shared" si="13"/>
        <v/>
      </c>
      <c r="AC119" s="13" t="str">
        <f t="shared" si="14"/>
        <v xml:space="preserve"> - </v>
      </c>
      <c r="AE119" s="13" t="str">
        <f t="shared" si="15"/>
        <v/>
      </c>
    </row>
    <row r="120" spans="1:31" x14ac:dyDescent="0.25">
      <c r="A120" s="30"/>
      <c r="B120" s="74"/>
      <c r="C120" s="82"/>
      <c r="D120" s="92"/>
      <c r="E120" s="75"/>
      <c r="F120" s="76"/>
      <c r="G120" s="83"/>
      <c r="H120" s="77"/>
      <c r="I120" s="84"/>
      <c r="J120" s="30"/>
      <c r="K120" s="25" t="str">
        <f t="shared" si="8"/>
        <v/>
      </c>
      <c r="L120" s="30"/>
      <c r="O120" s="13" t="str">
        <f t="shared" si="9"/>
        <v/>
      </c>
      <c r="P120" s="13">
        <f>SUM($E$11:$E120)</f>
        <v>30</v>
      </c>
      <c r="T120" s="22">
        <f t="shared" si="10"/>
        <v>0</v>
      </c>
      <c r="U120" s="22">
        <f t="shared" si="11"/>
        <v>0</v>
      </c>
      <c r="W120" s="13" t="str">
        <f t="shared" si="12"/>
        <v/>
      </c>
      <c r="Y120" s="41" t="str">
        <f>IF($B120="", "", IF($B120&gt;'Annual Report'!$AZ$41, 'Annual Report'!$BA$40, TEXT($B120, "mmm yyyy")))</f>
        <v/>
      </c>
      <c r="AA120" s="13" t="str">
        <f t="shared" si="13"/>
        <v/>
      </c>
      <c r="AC120" s="13" t="str">
        <f t="shared" si="14"/>
        <v xml:space="preserve"> - </v>
      </c>
      <c r="AE120" s="13" t="str">
        <f t="shared" si="15"/>
        <v/>
      </c>
    </row>
    <row r="121" spans="1:31" x14ac:dyDescent="0.25">
      <c r="A121" s="30"/>
      <c r="B121" s="74"/>
      <c r="C121" s="82"/>
      <c r="D121" s="92"/>
      <c r="E121" s="75"/>
      <c r="F121" s="76"/>
      <c r="G121" s="83"/>
      <c r="H121" s="77"/>
      <c r="I121" s="84"/>
      <c r="J121" s="30"/>
      <c r="K121" s="25" t="str">
        <f t="shared" si="8"/>
        <v/>
      </c>
      <c r="L121" s="30"/>
      <c r="O121" s="13" t="str">
        <f t="shared" si="9"/>
        <v/>
      </c>
      <c r="P121" s="13">
        <f>SUM($E$11:$E121)</f>
        <v>30</v>
      </c>
      <c r="T121" s="22">
        <f t="shared" si="10"/>
        <v>0</v>
      </c>
      <c r="U121" s="22">
        <f t="shared" si="11"/>
        <v>0</v>
      </c>
      <c r="W121" s="13" t="str">
        <f t="shared" si="12"/>
        <v/>
      </c>
      <c r="Y121" s="41" t="str">
        <f>IF($B121="", "", IF($B121&gt;'Annual Report'!$AZ$41, 'Annual Report'!$BA$40, TEXT($B121, "mmm yyyy")))</f>
        <v/>
      </c>
      <c r="AA121" s="13" t="str">
        <f t="shared" si="13"/>
        <v/>
      </c>
      <c r="AC121" s="13" t="str">
        <f t="shared" si="14"/>
        <v xml:space="preserve"> - </v>
      </c>
      <c r="AE121" s="13" t="str">
        <f t="shared" si="15"/>
        <v/>
      </c>
    </row>
    <row r="122" spans="1:31" x14ac:dyDescent="0.25">
      <c r="A122" s="30"/>
      <c r="B122" s="74"/>
      <c r="C122" s="82"/>
      <c r="D122" s="92"/>
      <c r="E122" s="75"/>
      <c r="F122" s="76"/>
      <c r="G122" s="83"/>
      <c r="H122" s="77"/>
      <c r="I122" s="84"/>
      <c r="J122" s="30"/>
      <c r="K122" s="25" t="str">
        <f t="shared" si="8"/>
        <v/>
      </c>
      <c r="L122" s="30"/>
      <c r="O122" s="13" t="str">
        <f t="shared" si="9"/>
        <v/>
      </c>
      <c r="P122" s="13">
        <f>SUM($E$11:$E122)</f>
        <v>30</v>
      </c>
      <c r="T122" s="22">
        <f t="shared" si="10"/>
        <v>0</v>
      </c>
      <c r="U122" s="22">
        <f t="shared" si="11"/>
        <v>0</v>
      </c>
      <c r="W122" s="13" t="str">
        <f t="shared" si="12"/>
        <v/>
      </c>
      <c r="Y122" s="41" t="str">
        <f>IF($B122="", "", IF($B122&gt;'Annual Report'!$AZ$41, 'Annual Report'!$BA$40, TEXT($B122, "mmm yyyy")))</f>
        <v/>
      </c>
      <c r="AA122" s="13" t="str">
        <f t="shared" si="13"/>
        <v/>
      </c>
      <c r="AC122" s="13" t="str">
        <f t="shared" si="14"/>
        <v xml:space="preserve"> - </v>
      </c>
      <c r="AE122" s="13" t="str">
        <f t="shared" si="15"/>
        <v/>
      </c>
    </row>
    <row r="123" spans="1:31" x14ac:dyDescent="0.25">
      <c r="A123" s="30"/>
      <c r="B123" s="74"/>
      <c r="C123" s="82"/>
      <c r="D123" s="92"/>
      <c r="E123" s="75"/>
      <c r="F123" s="76"/>
      <c r="G123" s="83"/>
      <c r="H123" s="77"/>
      <c r="I123" s="84"/>
      <c r="J123" s="30"/>
      <c r="K123" s="25" t="str">
        <f t="shared" si="8"/>
        <v/>
      </c>
      <c r="L123" s="30"/>
      <c r="O123" s="13" t="str">
        <f t="shared" si="9"/>
        <v/>
      </c>
      <c r="P123" s="13">
        <f>SUM($E$11:$E123)</f>
        <v>30</v>
      </c>
      <c r="T123" s="22">
        <f t="shared" si="10"/>
        <v>0</v>
      </c>
      <c r="U123" s="22">
        <f t="shared" si="11"/>
        <v>0</v>
      </c>
      <c r="W123" s="13" t="str">
        <f t="shared" si="12"/>
        <v/>
      </c>
      <c r="Y123" s="41" t="str">
        <f>IF($B123="", "", IF($B123&gt;'Annual Report'!$AZ$41, 'Annual Report'!$BA$40, TEXT($B123, "mmm yyyy")))</f>
        <v/>
      </c>
      <c r="AA123" s="13" t="str">
        <f t="shared" si="13"/>
        <v/>
      </c>
      <c r="AC123" s="13" t="str">
        <f t="shared" si="14"/>
        <v xml:space="preserve"> - </v>
      </c>
      <c r="AE123" s="13" t="str">
        <f t="shared" si="15"/>
        <v/>
      </c>
    </row>
    <row r="124" spans="1:31" x14ac:dyDescent="0.25">
      <c r="A124" s="30"/>
      <c r="B124" s="74"/>
      <c r="C124" s="82"/>
      <c r="D124" s="92"/>
      <c r="E124" s="75"/>
      <c r="F124" s="76"/>
      <c r="G124" s="83"/>
      <c r="H124" s="77"/>
      <c r="I124" s="84"/>
      <c r="J124" s="30"/>
      <c r="K124" s="25" t="str">
        <f t="shared" si="8"/>
        <v/>
      </c>
      <c r="L124" s="30"/>
      <c r="O124" s="13" t="str">
        <f t="shared" si="9"/>
        <v/>
      </c>
      <c r="P124" s="13">
        <f>SUM($E$11:$E124)</f>
        <v>30</v>
      </c>
      <c r="T124" s="22">
        <f t="shared" si="10"/>
        <v>0</v>
      </c>
      <c r="U124" s="22">
        <f t="shared" si="11"/>
        <v>0</v>
      </c>
      <c r="W124" s="13" t="str">
        <f t="shared" si="12"/>
        <v/>
      </c>
      <c r="Y124" s="41" t="str">
        <f>IF($B124="", "", IF($B124&gt;'Annual Report'!$AZ$41, 'Annual Report'!$BA$40, TEXT($B124, "mmm yyyy")))</f>
        <v/>
      </c>
      <c r="AA124" s="13" t="str">
        <f t="shared" si="13"/>
        <v/>
      </c>
      <c r="AC124" s="13" t="str">
        <f t="shared" si="14"/>
        <v xml:space="preserve"> - </v>
      </c>
      <c r="AE124" s="13" t="str">
        <f t="shared" si="15"/>
        <v/>
      </c>
    </row>
    <row r="125" spans="1:31" x14ac:dyDescent="0.25">
      <c r="A125" s="30"/>
      <c r="B125" s="74"/>
      <c r="C125" s="82"/>
      <c r="D125" s="92"/>
      <c r="E125" s="75"/>
      <c r="F125" s="76"/>
      <c r="G125" s="83"/>
      <c r="H125" s="77"/>
      <c r="I125" s="84"/>
      <c r="J125" s="30"/>
      <c r="K125" s="25" t="str">
        <f t="shared" si="8"/>
        <v/>
      </c>
      <c r="L125" s="30"/>
      <c r="O125" s="13" t="str">
        <f t="shared" si="9"/>
        <v/>
      </c>
      <c r="P125" s="13">
        <f>SUM($E$11:$E125)</f>
        <v>30</v>
      </c>
      <c r="T125" s="22">
        <f t="shared" si="10"/>
        <v>0</v>
      </c>
      <c r="U125" s="22">
        <f t="shared" si="11"/>
        <v>0</v>
      </c>
      <c r="W125" s="13" t="str">
        <f t="shared" si="12"/>
        <v/>
      </c>
      <c r="Y125" s="41" t="str">
        <f>IF($B125="", "", IF($B125&gt;'Annual Report'!$AZ$41, 'Annual Report'!$BA$40, TEXT($B125, "mmm yyyy")))</f>
        <v/>
      </c>
      <c r="AA125" s="13" t="str">
        <f t="shared" si="13"/>
        <v/>
      </c>
      <c r="AC125" s="13" t="str">
        <f t="shared" si="14"/>
        <v xml:space="preserve"> - </v>
      </c>
      <c r="AE125" s="13" t="str">
        <f t="shared" si="15"/>
        <v/>
      </c>
    </row>
    <row r="126" spans="1:31" x14ac:dyDescent="0.25">
      <c r="A126" s="30"/>
      <c r="B126" s="74"/>
      <c r="C126" s="82"/>
      <c r="D126" s="92"/>
      <c r="E126" s="75"/>
      <c r="F126" s="76"/>
      <c r="G126" s="83"/>
      <c r="H126" s="77"/>
      <c r="I126" s="84"/>
      <c r="J126" s="30"/>
      <c r="K126" s="25" t="str">
        <f t="shared" si="8"/>
        <v/>
      </c>
      <c r="L126" s="30"/>
      <c r="O126" s="13" t="str">
        <f t="shared" si="9"/>
        <v/>
      </c>
      <c r="P126" s="13">
        <f>SUM($E$11:$E126)</f>
        <v>30</v>
      </c>
      <c r="T126" s="22">
        <f t="shared" si="10"/>
        <v>0</v>
      </c>
      <c r="U126" s="22">
        <f t="shared" si="11"/>
        <v>0</v>
      </c>
      <c r="W126" s="13" t="str">
        <f t="shared" si="12"/>
        <v/>
      </c>
      <c r="Y126" s="41" t="str">
        <f>IF($B126="", "", IF($B126&gt;'Annual Report'!$AZ$41, 'Annual Report'!$BA$40, TEXT($B126, "mmm yyyy")))</f>
        <v/>
      </c>
      <c r="AA126" s="13" t="str">
        <f t="shared" si="13"/>
        <v/>
      </c>
      <c r="AC126" s="13" t="str">
        <f t="shared" si="14"/>
        <v xml:space="preserve"> - </v>
      </c>
      <c r="AE126" s="13" t="str">
        <f t="shared" si="15"/>
        <v/>
      </c>
    </row>
    <row r="127" spans="1:31" x14ac:dyDescent="0.25">
      <c r="A127" s="30"/>
      <c r="B127" s="74"/>
      <c r="C127" s="82"/>
      <c r="D127" s="92"/>
      <c r="E127" s="75"/>
      <c r="F127" s="76"/>
      <c r="G127" s="83"/>
      <c r="H127" s="77"/>
      <c r="I127" s="84"/>
      <c r="J127" s="30"/>
      <c r="K127" s="25" t="str">
        <f t="shared" si="8"/>
        <v/>
      </c>
      <c r="L127" s="30"/>
      <c r="O127" s="13" t="str">
        <f t="shared" si="9"/>
        <v/>
      </c>
      <c r="P127" s="13">
        <f>SUM($E$11:$E127)</f>
        <v>30</v>
      </c>
      <c r="T127" s="22">
        <f t="shared" si="10"/>
        <v>0</v>
      </c>
      <c r="U127" s="22">
        <f t="shared" si="11"/>
        <v>0</v>
      </c>
      <c r="W127" s="13" t="str">
        <f t="shared" si="12"/>
        <v/>
      </c>
      <c r="Y127" s="41" t="str">
        <f>IF($B127="", "", IF($B127&gt;'Annual Report'!$AZ$41, 'Annual Report'!$BA$40, TEXT($B127, "mmm yyyy")))</f>
        <v/>
      </c>
      <c r="AA127" s="13" t="str">
        <f t="shared" si="13"/>
        <v/>
      </c>
      <c r="AC127" s="13" t="str">
        <f t="shared" si="14"/>
        <v xml:space="preserve"> - </v>
      </c>
      <c r="AE127" s="13" t="str">
        <f t="shared" si="15"/>
        <v/>
      </c>
    </row>
    <row r="128" spans="1:31" x14ac:dyDescent="0.25">
      <c r="A128" s="30"/>
      <c r="B128" s="74"/>
      <c r="C128" s="82"/>
      <c r="D128" s="92"/>
      <c r="E128" s="75"/>
      <c r="F128" s="76"/>
      <c r="G128" s="83"/>
      <c r="H128" s="77"/>
      <c r="I128" s="84"/>
      <c r="J128" s="30"/>
      <c r="K128" s="25" t="str">
        <f t="shared" si="8"/>
        <v/>
      </c>
      <c r="L128" s="30"/>
      <c r="O128" s="13" t="str">
        <f t="shared" si="9"/>
        <v/>
      </c>
      <c r="P128" s="13">
        <f>SUM($E$11:$E128)</f>
        <v>30</v>
      </c>
      <c r="T128" s="22">
        <f t="shared" si="10"/>
        <v>0</v>
      </c>
      <c r="U128" s="22">
        <f t="shared" si="11"/>
        <v>0</v>
      </c>
      <c r="W128" s="13" t="str">
        <f t="shared" si="12"/>
        <v/>
      </c>
      <c r="Y128" s="41" t="str">
        <f>IF($B128="", "", IF($B128&gt;'Annual Report'!$AZ$41, 'Annual Report'!$BA$40, TEXT($B128, "mmm yyyy")))</f>
        <v/>
      </c>
      <c r="AA128" s="13" t="str">
        <f t="shared" si="13"/>
        <v/>
      </c>
      <c r="AC128" s="13" t="str">
        <f t="shared" si="14"/>
        <v xml:space="preserve"> - </v>
      </c>
      <c r="AE128" s="13" t="str">
        <f t="shared" si="15"/>
        <v/>
      </c>
    </row>
    <row r="129" spans="1:31" x14ac:dyDescent="0.25">
      <c r="A129" s="30"/>
      <c r="B129" s="74"/>
      <c r="C129" s="82"/>
      <c r="D129" s="92"/>
      <c r="E129" s="75"/>
      <c r="F129" s="76"/>
      <c r="G129" s="83"/>
      <c r="H129" s="77"/>
      <c r="I129" s="84"/>
      <c r="J129" s="30"/>
      <c r="K129" s="25" t="str">
        <f t="shared" si="8"/>
        <v/>
      </c>
      <c r="L129" s="30"/>
      <c r="O129" s="13" t="str">
        <f t="shared" si="9"/>
        <v/>
      </c>
      <c r="P129" s="13">
        <f>SUM($E$11:$E129)</f>
        <v>30</v>
      </c>
      <c r="T129" s="22">
        <f t="shared" si="10"/>
        <v>0</v>
      </c>
      <c r="U129" s="22">
        <f t="shared" si="11"/>
        <v>0</v>
      </c>
      <c r="W129" s="13" t="str">
        <f t="shared" si="12"/>
        <v/>
      </c>
      <c r="Y129" s="41" t="str">
        <f>IF($B129="", "", IF($B129&gt;'Annual Report'!$AZ$41, 'Annual Report'!$BA$40, TEXT($B129, "mmm yyyy")))</f>
        <v/>
      </c>
      <c r="AA129" s="13" t="str">
        <f t="shared" si="13"/>
        <v/>
      </c>
      <c r="AC129" s="13" t="str">
        <f t="shared" si="14"/>
        <v xml:space="preserve"> - </v>
      </c>
      <c r="AE129" s="13" t="str">
        <f t="shared" si="15"/>
        <v/>
      </c>
    </row>
    <row r="130" spans="1:31" x14ac:dyDescent="0.25">
      <c r="A130" s="30"/>
      <c r="B130" s="74"/>
      <c r="C130" s="82"/>
      <c r="D130" s="92"/>
      <c r="E130" s="75"/>
      <c r="F130" s="76"/>
      <c r="G130" s="83"/>
      <c r="H130" s="77"/>
      <c r="I130" s="84"/>
      <c r="J130" s="30"/>
      <c r="K130" s="25" t="str">
        <f t="shared" si="8"/>
        <v/>
      </c>
      <c r="L130" s="30"/>
      <c r="O130" s="13" t="str">
        <f t="shared" si="9"/>
        <v/>
      </c>
      <c r="P130" s="13">
        <f>SUM($E$11:$E130)</f>
        <v>30</v>
      </c>
      <c r="T130" s="22">
        <f t="shared" si="10"/>
        <v>0</v>
      </c>
      <c r="U130" s="22">
        <f t="shared" si="11"/>
        <v>0</v>
      </c>
      <c r="W130" s="13" t="str">
        <f t="shared" si="12"/>
        <v/>
      </c>
      <c r="Y130" s="41" t="str">
        <f>IF($B130="", "", IF($B130&gt;'Annual Report'!$AZ$41, 'Annual Report'!$BA$40, TEXT($B130, "mmm yyyy")))</f>
        <v/>
      </c>
      <c r="AA130" s="13" t="str">
        <f t="shared" si="13"/>
        <v/>
      </c>
      <c r="AC130" s="13" t="str">
        <f t="shared" si="14"/>
        <v xml:space="preserve"> - </v>
      </c>
      <c r="AE130" s="13" t="str">
        <f t="shared" si="15"/>
        <v/>
      </c>
    </row>
    <row r="131" spans="1:31" x14ac:dyDescent="0.25">
      <c r="A131" s="30"/>
      <c r="B131" s="74"/>
      <c r="C131" s="82"/>
      <c r="D131" s="92"/>
      <c r="E131" s="75"/>
      <c r="F131" s="76"/>
      <c r="G131" s="83"/>
      <c r="H131" s="77"/>
      <c r="I131" s="84"/>
      <c r="J131" s="30"/>
      <c r="K131" s="25" t="str">
        <f t="shared" si="8"/>
        <v/>
      </c>
      <c r="L131" s="30"/>
      <c r="O131" s="13" t="str">
        <f t="shared" si="9"/>
        <v/>
      </c>
      <c r="P131" s="13">
        <f>SUM($E$11:$E131)</f>
        <v>30</v>
      </c>
      <c r="T131" s="22">
        <f t="shared" si="10"/>
        <v>0</v>
      </c>
      <c r="U131" s="22">
        <f t="shared" si="11"/>
        <v>0</v>
      </c>
      <c r="W131" s="13" t="str">
        <f t="shared" si="12"/>
        <v/>
      </c>
      <c r="Y131" s="41" t="str">
        <f>IF($B131="", "", IF($B131&gt;'Annual Report'!$AZ$41, 'Annual Report'!$BA$40, TEXT($B131, "mmm yyyy")))</f>
        <v/>
      </c>
      <c r="AA131" s="13" t="str">
        <f t="shared" si="13"/>
        <v/>
      </c>
      <c r="AC131" s="13" t="str">
        <f t="shared" si="14"/>
        <v xml:space="preserve"> - </v>
      </c>
      <c r="AE131" s="13" t="str">
        <f t="shared" si="15"/>
        <v/>
      </c>
    </row>
    <row r="132" spans="1:31" x14ac:dyDescent="0.25">
      <c r="A132" s="30"/>
      <c r="B132" s="74"/>
      <c r="C132" s="82"/>
      <c r="D132" s="92"/>
      <c r="E132" s="75"/>
      <c r="F132" s="76"/>
      <c r="G132" s="83"/>
      <c r="H132" s="77"/>
      <c r="I132" s="84"/>
      <c r="J132" s="30"/>
      <c r="K132" s="25" t="str">
        <f t="shared" si="8"/>
        <v/>
      </c>
      <c r="L132" s="30"/>
      <c r="O132" s="13" t="str">
        <f t="shared" si="9"/>
        <v/>
      </c>
      <c r="P132" s="13">
        <f>SUM($E$11:$E132)</f>
        <v>30</v>
      </c>
      <c r="T132" s="22">
        <f t="shared" si="10"/>
        <v>0</v>
      </c>
      <c r="U132" s="22">
        <f t="shared" si="11"/>
        <v>0</v>
      </c>
      <c r="W132" s="13" t="str">
        <f t="shared" si="12"/>
        <v/>
      </c>
      <c r="Y132" s="41" t="str">
        <f>IF($B132="", "", IF($B132&gt;'Annual Report'!$AZ$41, 'Annual Report'!$BA$40, TEXT($B132, "mmm yyyy")))</f>
        <v/>
      </c>
      <c r="AA132" s="13" t="str">
        <f t="shared" si="13"/>
        <v/>
      </c>
      <c r="AC132" s="13" t="str">
        <f t="shared" si="14"/>
        <v xml:space="preserve"> - </v>
      </c>
      <c r="AE132" s="13" t="str">
        <f t="shared" si="15"/>
        <v/>
      </c>
    </row>
    <row r="133" spans="1:31" x14ac:dyDescent="0.25">
      <c r="A133" s="30"/>
      <c r="B133" s="74"/>
      <c r="C133" s="82"/>
      <c r="D133" s="92"/>
      <c r="E133" s="75"/>
      <c r="F133" s="76"/>
      <c r="G133" s="83"/>
      <c r="H133" s="77"/>
      <c r="I133" s="84"/>
      <c r="J133" s="30"/>
      <c r="K133" s="25" t="str">
        <f t="shared" si="8"/>
        <v/>
      </c>
      <c r="L133" s="30"/>
      <c r="O133" s="13" t="str">
        <f t="shared" si="9"/>
        <v/>
      </c>
      <c r="P133" s="13">
        <f>SUM($E$11:$E133)</f>
        <v>30</v>
      </c>
      <c r="T133" s="22">
        <f t="shared" si="10"/>
        <v>0</v>
      </c>
      <c r="U133" s="22">
        <f t="shared" si="11"/>
        <v>0</v>
      </c>
      <c r="W133" s="13" t="str">
        <f t="shared" si="12"/>
        <v/>
      </c>
      <c r="Y133" s="41" t="str">
        <f>IF($B133="", "", IF($B133&gt;'Annual Report'!$AZ$41, 'Annual Report'!$BA$40, TEXT($B133, "mmm yyyy")))</f>
        <v/>
      </c>
      <c r="AA133" s="13" t="str">
        <f t="shared" si="13"/>
        <v/>
      </c>
      <c r="AC133" s="13" t="str">
        <f t="shared" si="14"/>
        <v xml:space="preserve"> - </v>
      </c>
      <c r="AE133" s="13" t="str">
        <f t="shared" si="15"/>
        <v/>
      </c>
    </row>
    <row r="134" spans="1:31" x14ac:dyDescent="0.25">
      <c r="A134" s="30"/>
      <c r="B134" s="74"/>
      <c r="C134" s="82"/>
      <c r="D134" s="92"/>
      <c r="E134" s="75"/>
      <c r="F134" s="76"/>
      <c r="G134" s="83"/>
      <c r="H134" s="77"/>
      <c r="I134" s="84"/>
      <c r="J134" s="30"/>
      <c r="K134" s="25" t="str">
        <f t="shared" si="8"/>
        <v/>
      </c>
      <c r="L134" s="30"/>
      <c r="O134" s="13" t="str">
        <f t="shared" si="9"/>
        <v/>
      </c>
      <c r="P134" s="13">
        <f>SUM($E$11:$E134)</f>
        <v>30</v>
      </c>
      <c r="T134" s="22">
        <f t="shared" si="10"/>
        <v>0</v>
      </c>
      <c r="U134" s="22">
        <f t="shared" si="11"/>
        <v>0</v>
      </c>
      <c r="W134" s="13" t="str">
        <f t="shared" si="12"/>
        <v/>
      </c>
      <c r="Y134" s="41" t="str">
        <f>IF($B134="", "", IF($B134&gt;'Annual Report'!$AZ$41, 'Annual Report'!$BA$40, TEXT($B134, "mmm yyyy")))</f>
        <v/>
      </c>
      <c r="AA134" s="13" t="str">
        <f t="shared" si="13"/>
        <v/>
      </c>
      <c r="AC134" s="13" t="str">
        <f t="shared" si="14"/>
        <v xml:space="preserve"> - </v>
      </c>
      <c r="AE134" s="13" t="str">
        <f t="shared" si="15"/>
        <v/>
      </c>
    </row>
    <row r="135" spans="1:31" x14ac:dyDescent="0.25">
      <c r="A135" s="30"/>
      <c r="B135" s="74"/>
      <c r="C135" s="82"/>
      <c r="D135" s="92"/>
      <c r="E135" s="75"/>
      <c r="F135" s="76"/>
      <c r="G135" s="83"/>
      <c r="H135" s="77"/>
      <c r="I135" s="84"/>
      <c r="J135" s="30"/>
      <c r="K135" s="25" t="str">
        <f t="shared" si="8"/>
        <v/>
      </c>
      <c r="L135" s="30"/>
      <c r="O135" s="13" t="str">
        <f t="shared" si="9"/>
        <v/>
      </c>
      <c r="P135" s="13">
        <f>SUM($E$11:$E135)</f>
        <v>30</v>
      </c>
      <c r="T135" s="22">
        <f t="shared" si="10"/>
        <v>0</v>
      </c>
      <c r="U135" s="22">
        <f t="shared" si="11"/>
        <v>0</v>
      </c>
      <c r="W135" s="13" t="str">
        <f t="shared" si="12"/>
        <v/>
      </c>
      <c r="Y135" s="41" t="str">
        <f>IF($B135="", "", IF($B135&gt;'Annual Report'!$AZ$41, 'Annual Report'!$BA$40, TEXT($B135, "mmm yyyy")))</f>
        <v/>
      </c>
      <c r="AA135" s="13" t="str">
        <f t="shared" si="13"/>
        <v/>
      </c>
      <c r="AC135" s="13" t="str">
        <f t="shared" si="14"/>
        <v xml:space="preserve"> - </v>
      </c>
      <c r="AE135" s="13" t="str">
        <f t="shared" si="15"/>
        <v/>
      </c>
    </row>
    <row r="136" spans="1:31" x14ac:dyDescent="0.25">
      <c r="A136" s="30"/>
      <c r="B136" s="74"/>
      <c r="C136" s="82"/>
      <c r="D136" s="92"/>
      <c r="E136" s="75"/>
      <c r="F136" s="76"/>
      <c r="G136" s="83"/>
      <c r="H136" s="77"/>
      <c r="I136" s="84"/>
      <c r="J136" s="30"/>
      <c r="K136" s="25" t="str">
        <f t="shared" si="8"/>
        <v/>
      </c>
      <c r="L136" s="30"/>
      <c r="O136" s="13" t="str">
        <f t="shared" si="9"/>
        <v/>
      </c>
      <c r="P136" s="13">
        <f>SUM($E$11:$E136)</f>
        <v>30</v>
      </c>
      <c r="T136" s="22">
        <f t="shared" si="10"/>
        <v>0</v>
      </c>
      <c r="U136" s="22">
        <f t="shared" si="11"/>
        <v>0</v>
      </c>
      <c r="W136" s="13" t="str">
        <f t="shared" si="12"/>
        <v/>
      </c>
      <c r="Y136" s="41" t="str">
        <f>IF($B136="", "", IF($B136&gt;'Annual Report'!$AZ$41, 'Annual Report'!$BA$40, TEXT($B136, "mmm yyyy")))</f>
        <v/>
      </c>
      <c r="AA136" s="13" t="str">
        <f t="shared" si="13"/>
        <v/>
      </c>
      <c r="AC136" s="13" t="str">
        <f t="shared" si="14"/>
        <v xml:space="preserve"> - </v>
      </c>
      <c r="AE136" s="13" t="str">
        <f t="shared" si="15"/>
        <v/>
      </c>
    </row>
    <row r="137" spans="1:31" x14ac:dyDescent="0.25">
      <c r="A137" s="30"/>
      <c r="B137" s="74"/>
      <c r="C137" s="82"/>
      <c r="D137" s="92"/>
      <c r="E137" s="75"/>
      <c r="F137" s="76"/>
      <c r="G137" s="83"/>
      <c r="H137" s="77"/>
      <c r="I137" s="84"/>
      <c r="J137" s="30"/>
      <c r="K137" s="25" t="str">
        <f t="shared" si="8"/>
        <v/>
      </c>
      <c r="L137" s="30"/>
      <c r="O137" s="13" t="str">
        <f t="shared" si="9"/>
        <v/>
      </c>
      <c r="P137" s="13">
        <f>SUM($E$11:$E137)</f>
        <v>30</v>
      </c>
      <c r="T137" s="22">
        <f t="shared" si="10"/>
        <v>0</v>
      </c>
      <c r="U137" s="22">
        <f t="shared" si="11"/>
        <v>0</v>
      </c>
      <c r="W137" s="13" t="str">
        <f t="shared" si="12"/>
        <v/>
      </c>
      <c r="Y137" s="41" t="str">
        <f>IF($B137="", "", IF($B137&gt;'Annual Report'!$AZ$41, 'Annual Report'!$BA$40, TEXT($B137, "mmm yyyy")))</f>
        <v/>
      </c>
      <c r="AA137" s="13" t="str">
        <f t="shared" si="13"/>
        <v/>
      </c>
      <c r="AC137" s="13" t="str">
        <f t="shared" si="14"/>
        <v xml:space="preserve"> - </v>
      </c>
      <c r="AE137" s="13" t="str">
        <f t="shared" si="15"/>
        <v/>
      </c>
    </row>
    <row r="138" spans="1:31" x14ac:dyDescent="0.25">
      <c r="A138" s="30"/>
      <c r="B138" s="74"/>
      <c r="C138" s="82"/>
      <c r="D138" s="92"/>
      <c r="E138" s="75"/>
      <c r="F138" s="76"/>
      <c r="G138" s="83"/>
      <c r="H138" s="77"/>
      <c r="I138" s="84"/>
      <c r="J138" s="30"/>
      <c r="K138" s="25" t="str">
        <f t="shared" si="8"/>
        <v/>
      </c>
      <c r="L138" s="30"/>
      <c r="O138" s="13" t="str">
        <f t="shared" si="9"/>
        <v/>
      </c>
      <c r="P138" s="13">
        <f>SUM($E$11:$E138)</f>
        <v>30</v>
      </c>
      <c r="T138" s="22">
        <f t="shared" si="10"/>
        <v>0</v>
      </c>
      <c r="U138" s="22">
        <f t="shared" si="11"/>
        <v>0</v>
      </c>
      <c r="W138" s="13" t="str">
        <f t="shared" si="12"/>
        <v/>
      </c>
      <c r="Y138" s="41" t="str">
        <f>IF($B138="", "", IF($B138&gt;'Annual Report'!$AZ$41, 'Annual Report'!$BA$40, TEXT($B138, "mmm yyyy")))</f>
        <v/>
      </c>
      <c r="AA138" s="13" t="str">
        <f t="shared" si="13"/>
        <v/>
      </c>
      <c r="AC138" s="13" t="str">
        <f t="shared" si="14"/>
        <v xml:space="preserve"> - </v>
      </c>
      <c r="AE138" s="13" t="str">
        <f t="shared" si="15"/>
        <v/>
      </c>
    </row>
    <row r="139" spans="1:31" x14ac:dyDescent="0.25">
      <c r="A139" s="30"/>
      <c r="B139" s="74"/>
      <c r="C139" s="82"/>
      <c r="D139" s="92"/>
      <c r="E139" s="75"/>
      <c r="F139" s="76"/>
      <c r="G139" s="83"/>
      <c r="H139" s="77"/>
      <c r="I139" s="84"/>
      <c r="J139" s="30"/>
      <c r="K139" s="25" t="str">
        <f t="shared" si="8"/>
        <v/>
      </c>
      <c r="L139" s="30"/>
      <c r="O139" s="13" t="str">
        <f t="shared" si="9"/>
        <v/>
      </c>
      <c r="P139" s="13">
        <f>SUM($E$11:$E139)</f>
        <v>30</v>
      </c>
      <c r="T139" s="22">
        <f t="shared" si="10"/>
        <v>0</v>
      </c>
      <c r="U139" s="22">
        <f t="shared" si="11"/>
        <v>0</v>
      </c>
      <c r="W139" s="13" t="str">
        <f t="shared" si="12"/>
        <v/>
      </c>
      <c r="Y139" s="41" t="str">
        <f>IF($B139="", "", IF($B139&gt;'Annual Report'!$AZ$41, 'Annual Report'!$BA$40, TEXT($B139, "mmm yyyy")))</f>
        <v/>
      </c>
      <c r="AA139" s="13" t="str">
        <f t="shared" si="13"/>
        <v/>
      </c>
      <c r="AC139" s="13" t="str">
        <f t="shared" si="14"/>
        <v xml:space="preserve"> - </v>
      </c>
      <c r="AE139" s="13" t="str">
        <f t="shared" si="15"/>
        <v/>
      </c>
    </row>
    <row r="140" spans="1:31" x14ac:dyDescent="0.25">
      <c r="A140" s="30"/>
      <c r="B140" s="74"/>
      <c r="C140" s="82"/>
      <c r="D140" s="92"/>
      <c r="E140" s="75"/>
      <c r="F140" s="76"/>
      <c r="G140" s="83"/>
      <c r="H140" s="77"/>
      <c r="I140" s="84"/>
      <c r="J140" s="30"/>
      <c r="K140" s="25" t="str">
        <f t="shared" ref="K140:K203" si="16">IF($B140="", "", $G140+$H140-$F140-$U140-$T140)</f>
        <v/>
      </c>
      <c r="L140" s="30"/>
      <c r="O140" s="13" t="str">
        <f t="shared" ref="O140:O203" si="17">IF($B140="", "", IF(OR($B140&lt;$R$3, $B140&gt;$R$4), "X", ""))</f>
        <v/>
      </c>
      <c r="P140" s="13">
        <f>SUM($E$11:$E140)</f>
        <v>30</v>
      </c>
      <c r="T140" s="22">
        <f t="shared" ref="T140:T203" si="18">ROUND($D140*$P$4*24, 2)</f>
        <v>0</v>
      </c>
      <c r="U140" s="22">
        <f t="shared" ref="U140:U203" si="19">ROUND(IF(AND($P140&gt;$O$6, $P139&lt;$O$6), (($P140-$O$6)*$P$7)+(($O$6-$P139)*$P$6), IF($P139&gt;$O$6, $E140*$P$7, $E140*$P$6)), 2)</f>
        <v>0</v>
      </c>
      <c r="W140" s="13" t="str">
        <f t="shared" ref="W140:W203" si="20">IF($I140="", "", IF(COUNTIF($R$11:$R$20, $I140)&gt;0, "", "X"))</f>
        <v/>
      </c>
      <c r="Y140" s="41" t="str">
        <f>IF($B140="", "", IF($B140&gt;'Annual Report'!$AZ$41, 'Annual Report'!$BA$40, TEXT($B140, "mmm yyyy")))</f>
        <v/>
      </c>
      <c r="AA140" s="13" t="str">
        <f t="shared" ref="AA140:AA203" si="21">IF(AND(NOT($F140=""), $I140=""), "X", "")</f>
        <v/>
      </c>
      <c r="AC140" s="13" t="str">
        <f t="shared" ref="AC140:AC203" si="22">_xlfn.CONCAT(Y140, " - ", $I140)</f>
        <v xml:space="preserve"> - </v>
      </c>
      <c r="AE140" s="13" t="str">
        <f t="shared" ref="AE140:AE203" si="23">IF($AA140="", "", $Y140)</f>
        <v/>
      </c>
    </row>
    <row r="141" spans="1:31" x14ac:dyDescent="0.25">
      <c r="A141" s="30"/>
      <c r="B141" s="74"/>
      <c r="C141" s="82"/>
      <c r="D141" s="92"/>
      <c r="E141" s="75"/>
      <c r="F141" s="76"/>
      <c r="G141" s="83"/>
      <c r="H141" s="77"/>
      <c r="I141" s="84"/>
      <c r="J141" s="30"/>
      <c r="K141" s="25" t="str">
        <f t="shared" si="16"/>
        <v/>
      </c>
      <c r="L141" s="30"/>
      <c r="O141" s="13" t="str">
        <f t="shared" si="17"/>
        <v/>
      </c>
      <c r="P141" s="13">
        <f>SUM($E$11:$E141)</f>
        <v>30</v>
      </c>
      <c r="T141" s="22">
        <f t="shared" si="18"/>
        <v>0</v>
      </c>
      <c r="U141" s="22">
        <f t="shared" si="19"/>
        <v>0</v>
      </c>
      <c r="W141" s="13" t="str">
        <f t="shared" si="20"/>
        <v/>
      </c>
      <c r="Y141" s="41" t="str">
        <f>IF($B141="", "", IF($B141&gt;'Annual Report'!$AZ$41, 'Annual Report'!$BA$40, TEXT($B141, "mmm yyyy")))</f>
        <v/>
      </c>
      <c r="AA141" s="13" t="str">
        <f t="shared" si="21"/>
        <v/>
      </c>
      <c r="AC141" s="13" t="str">
        <f t="shared" si="22"/>
        <v xml:space="preserve"> - </v>
      </c>
      <c r="AE141" s="13" t="str">
        <f t="shared" si="23"/>
        <v/>
      </c>
    </row>
    <row r="142" spans="1:31" x14ac:dyDescent="0.25">
      <c r="A142" s="30"/>
      <c r="B142" s="74"/>
      <c r="C142" s="82"/>
      <c r="D142" s="92"/>
      <c r="E142" s="75"/>
      <c r="F142" s="76"/>
      <c r="G142" s="83"/>
      <c r="H142" s="77"/>
      <c r="I142" s="84"/>
      <c r="J142" s="30"/>
      <c r="K142" s="25" t="str">
        <f t="shared" si="16"/>
        <v/>
      </c>
      <c r="L142" s="30"/>
      <c r="O142" s="13" t="str">
        <f t="shared" si="17"/>
        <v/>
      </c>
      <c r="P142" s="13">
        <f>SUM($E$11:$E142)</f>
        <v>30</v>
      </c>
      <c r="T142" s="22">
        <f t="shared" si="18"/>
        <v>0</v>
      </c>
      <c r="U142" s="22">
        <f t="shared" si="19"/>
        <v>0</v>
      </c>
      <c r="W142" s="13" t="str">
        <f t="shared" si="20"/>
        <v/>
      </c>
      <c r="Y142" s="41" t="str">
        <f>IF($B142="", "", IF($B142&gt;'Annual Report'!$AZ$41, 'Annual Report'!$BA$40, TEXT($B142, "mmm yyyy")))</f>
        <v/>
      </c>
      <c r="AA142" s="13" t="str">
        <f t="shared" si="21"/>
        <v/>
      </c>
      <c r="AC142" s="13" t="str">
        <f t="shared" si="22"/>
        <v xml:space="preserve"> - </v>
      </c>
      <c r="AE142" s="13" t="str">
        <f t="shared" si="23"/>
        <v/>
      </c>
    </row>
    <row r="143" spans="1:31" x14ac:dyDescent="0.25">
      <c r="A143" s="30"/>
      <c r="B143" s="74"/>
      <c r="C143" s="82"/>
      <c r="D143" s="92"/>
      <c r="E143" s="75"/>
      <c r="F143" s="76"/>
      <c r="G143" s="83"/>
      <c r="H143" s="77"/>
      <c r="I143" s="84"/>
      <c r="J143" s="30"/>
      <c r="K143" s="25" t="str">
        <f t="shared" si="16"/>
        <v/>
      </c>
      <c r="L143" s="30"/>
      <c r="O143" s="13" t="str">
        <f t="shared" si="17"/>
        <v/>
      </c>
      <c r="P143" s="13">
        <f>SUM($E$11:$E143)</f>
        <v>30</v>
      </c>
      <c r="T143" s="22">
        <f t="shared" si="18"/>
        <v>0</v>
      </c>
      <c r="U143" s="22">
        <f t="shared" si="19"/>
        <v>0</v>
      </c>
      <c r="W143" s="13" t="str">
        <f t="shared" si="20"/>
        <v/>
      </c>
      <c r="Y143" s="41" t="str">
        <f>IF($B143="", "", IF($B143&gt;'Annual Report'!$AZ$41, 'Annual Report'!$BA$40, TEXT($B143, "mmm yyyy")))</f>
        <v/>
      </c>
      <c r="AA143" s="13" t="str">
        <f t="shared" si="21"/>
        <v/>
      </c>
      <c r="AC143" s="13" t="str">
        <f t="shared" si="22"/>
        <v xml:space="preserve"> - </v>
      </c>
      <c r="AE143" s="13" t="str">
        <f t="shared" si="23"/>
        <v/>
      </c>
    </row>
    <row r="144" spans="1:31" x14ac:dyDescent="0.25">
      <c r="A144" s="30"/>
      <c r="B144" s="74"/>
      <c r="C144" s="82"/>
      <c r="D144" s="92"/>
      <c r="E144" s="75"/>
      <c r="F144" s="76"/>
      <c r="G144" s="83"/>
      <c r="H144" s="77"/>
      <c r="I144" s="84"/>
      <c r="J144" s="30"/>
      <c r="K144" s="25" t="str">
        <f t="shared" si="16"/>
        <v/>
      </c>
      <c r="L144" s="30"/>
      <c r="O144" s="13" t="str">
        <f t="shared" si="17"/>
        <v/>
      </c>
      <c r="P144" s="13">
        <f>SUM($E$11:$E144)</f>
        <v>30</v>
      </c>
      <c r="T144" s="22">
        <f t="shared" si="18"/>
        <v>0</v>
      </c>
      <c r="U144" s="22">
        <f t="shared" si="19"/>
        <v>0</v>
      </c>
      <c r="W144" s="13" t="str">
        <f t="shared" si="20"/>
        <v/>
      </c>
      <c r="Y144" s="41" t="str">
        <f>IF($B144="", "", IF($B144&gt;'Annual Report'!$AZ$41, 'Annual Report'!$BA$40, TEXT($B144, "mmm yyyy")))</f>
        <v/>
      </c>
      <c r="AA144" s="13" t="str">
        <f t="shared" si="21"/>
        <v/>
      </c>
      <c r="AC144" s="13" t="str">
        <f t="shared" si="22"/>
        <v xml:space="preserve"> - </v>
      </c>
      <c r="AE144" s="13" t="str">
        <f t="shared" si="23"/>
        <v/>
      </c>
    </row>
    <row r="145" spans="1:31" x14ac:dyDescent="0.25">
      <c r="A145" s="30"/>
      <c r="B145" s="74"/>
      <c r="C145" s="82"/>
      <c r="D145" s="92"/>
      <c r="E145" s="75"/>
      <c r="F145" s="76"/>
      <c r="G145" s="83"/>
      <c r="H145" s="77"/>
      <c r="I145" s="84"/>
      <c r="J145" s="30"/>
      <c r="K145" s="25" t="str">
        <f t="shared" si="16"/>
        <v/>
      </c>
      <c r="L145" s="30"/>
      <c r="O145" s="13" t="str">
        <f t="shared" si="17"/>
        <v/>
      </c>
      <c r="P145" s="13">
        <f>SUM($E$11:$E145)</f>
        <v>30</v>
      </c>
      <c r="T145" s="22">
        <f t="shared" si="18"/>
        <v>0</v>
      </c>
      <c r="U145" s="22">
        <f t="shared" si="19"/>
        <v>0</v>
      </c>
      <c r="W145" s="13" t="str">
        <f t="shared" si="20"/>
        <v/>
      </c>
      <c r="Y145" s="41" t="str">
        <f>IF($B145="", "", IF($B145&gt;'Annual Report'!$AZ$41, 'Annual Report'!$BA$40, TEXT($B145, "mmm yyyy")))</f>
        <v/>
      </c>
      <c r="AA145" s="13" t="str">
        <f t="shared" si="21"/>
        <v/>
      </c>
      <c r="AC145" s="13" t="str">
        <f t="shared" si="22"/>
        <v xml:space="preserve"> - </v>
      </c>
      <c r="AE145" s="13" t="str">
        <f t="shared" si="23"/>
        <v/>
      </c>
    </row>
    <row r="146" spans="1:31" x14ac:dyDescent="0.25">
      <c r="A146" s="30"/>
      <c r="B146" s="74"/>
      <c r="C146" s="82"/>
      <c r="D146" s="92"/>
      <c r="E146" s="75"/>
      <c r="F146" s="76"/>
      <c r="G146" s="83"/>
      <c r="H146" s="77"/>
      <c r="I146" s="84"/>
      <c r="J146" s="30"/>
      <c r="K146" s="25" t="str">
        <f t="shared" si="16"/>
        <v/>
      </c>
      <c r="L146" s="30"/>
      <c r="O146" s="13" t="str">
        <f t="shared" si="17"/>
        <v/>
      </c>
      <c r="P146" s="13">
        <f>SUM($E$11:$E146)</f>
        <v>30</v>
      </c>
      <c r="T146" s="22">
        <f t="shared" si="18"/>
        <v>0</v>
      </c>
      <c r="U146" s="22">
        <f t="shared" si="19"/>
        <v>0</v>
      </c>
      <c r="W146" s="13" t="str">
        <f t="shared" si="20"/>
        <v/>
      </c>
      <c r="Y146" s="41" t="str">
        <f>IF($B146="", "", IF($B146&gt;'Annual Report'!$AZ$41, 'Annual Report'!$BA$40, TEXT($B146, "mmm yyyy")))</f>
        <v/>
      </c>
      <c r="AA146" s="13" t="str">
        <f t="shared" si="21"/>
        <v/>
      </c>
      <c r="AC146" s="13" t="str">
        <f t="shared" si="22"/>
        <v xml:space="preserve"> - </v>
      </c>
      <c r="AE146" s="13" t="str">
        <f t="shared" si="23"/>
        <v/>
      </c>
    </row>
    <row r="147" spans="1:31" x14ac:dyDescent="0.25">
      <c r="A147" s="30"/>
      <c r="B147" s="74"/>
      <c r="C147" s="82"/>
      <c r="D147" s="92"/>
      <c r="E147" s="75"/>
      <c r="F147" s="76"/>
      <c r="G147" s="83"/>
      <c r="H147" s="77"/>
      <c r="I147" s="84"/>
      <c r="J147" s="30"/>
      <c r="K147" s="25" t="str">
        <f t="shared" si="16"/>
        <v/>
      </c>
      <c r="L147" s="30"/>
      <c r="O147" s="13" t="str">
        <f t="shared" si="17"/>
        <v/>
      </c>
      <c r="P147" s="13">
        <f>SUM($E$11:$E147)</f>
        <v>30</v>
      </c>
      <c r="T147" s="22">
        <f t="shared" si="18"/>
        <v>0</v>
      </c>
      <c r="U147" s="22">
        <f t="shared" si="19"/>
        <v>0</v>
      </c>
      <c r="W147" s="13" t="str">
        <f t="shared" si="20"/>
        <v/>
      </c>
      <c r="Y147" s="41" t="str">
        <f>IF($B147="", "", IF($B147&gt;'Annual Report'!$AZ$41, 'Annual Report'!$BA$40, TEXT($B147, "mmm yyyy")))</f>
        <v/>
      </c>
      <c r="AA147" s="13" t="str">
        <f t="shared" si="21"/>
        <v/>
      </c>
      <c r="AC147" s="13" t="str">
        <f t="shared" si="22"/>
        <v xml:space="preserve"> - </v>
      </c>
      <c r="AE147" s="13" t="str">
        <f t="shared" si="23"/>
        <v/>
      </c>
    </row>
    <row r="148" spans="1:31" x14ac:dyDescent="0.25">
      <c r="A148" s="30"/>
      <c r="B148" s="74"/>
      <c r="C148" s="82"/>
      <c r="D148" s="92"/>
      <c r="E148" s="75"/>
      <c r="F148" s="76"/>
      <c r="G148" s="83"/>
      <c r="H148" s="77"/>
      <c r="I148" s="84"/>
      <c r="J148" s="30"/>
      <c r="K148" s="25" t="str">
        <f t="shared" si="16"/>
        <v/>
      </c>
      <c r="L148" s="30"/>
      <c r="O148" s="13" t="str">
        <f t="shared" si="17"/>
        <v/>
      </c>
      <c r="P148" s="13">
        <f>SUM($E$11:$E148)</f>
        <v>30</v>
      </c>
      <c r="T148" s="22">
        <f t="shared" si="18"/>
        <v>0</v>
      </c>
      <c r="U148" s="22">
        <f t="shared" si="19"/>
        <v>0</v>
      </c>
      <c r="W148" s="13" t="str">
        <f t="shared" si="20"/>
        <v/>
      </c>
      <c r="Y148" s="41" t="str">
        <f>IF($B148="", "", IF($B148&gt;'Annual Report'!$AZ$41, 'Annual Report'!$BA$40, TEXT($B148, "mmm yyyy")))</f>
        <v/>
      </c>
      <c r="AA148" s="13" t="str">
        <f t="shared" si="21"/>
        <v/>
      </c>
      <c r="AC148" s="13" t="str">
        <f t="shared" si="22"/>
        <v xml:space="preserve"> - </v>
      </c>
      <c r="AE148" s="13" t="str">
        <f t="shared" si="23"/>
        <v/>
      </c>
    </row>
    <row r="149" spans="1:31" x14ac:dyDescent="0.25">
      <c r="A149" s="30"/>
      <c r="B149" s="74"/>
      <c r="C149" s="82"/>
      <c r="D149" s="92"/>
      <c r="E149" s="75"/>
      <c r="F149" s="76"/>
      <c r="G149" s="83"/>
      <c r="H149" s="77"/>
      <c r="I149" s="84"/>
      <c r="J149" s="30"/>
      <c r="K149" s="25" t="str">
        <f t="shared" si="16"/>
        <v/>
      </c>
      <c r="L149" s="30"/>
      <c r="O149" s="13" t="str">
        <f t="shared" si="17"/>
        <v/>
      </c>
      <c r="P149" s="13">
        <f>SUM($E$11:$E149)</f>
        <v>30</v>
      </c>
      <c r="T149" s="22">
        <f t="shared" si="18"/>
        <v>0</v>
      </c>
      <c r="U149" s="22">
        <f t="shared" si="19"/>
        <v>0</v>
      </c>
      <c r="W149" s="13" t="str">
        <f t="shared" si="20"/>
        <v/>
      </c>
      <c r="Y149" s="41" t="str">
        <f>IF($B149="", "", IF($B149&gt;'Annual Report'!$AZ$41, 'Annual Report'!$BA$40, TEXT($B149, "mmm yyyy")))</f>
        <v/>
      </c>
      <c r="AA149" s="13" t="str">
        <f t="shared" si="21"/>
        <v/>
      </c>
      <c r="AC149" s="13" t="str">
        <f t="shared" si="22"/>
        <v xml:space="preserve"> - </v>
      </c>
      <c r="AE149" s="13" t="str">
        <f t="shared" si="23"/>
        <v/>
      </c>
    </row>
    <row r="150" spans="1:31" x14ac:dyDescent="0.25">
      <c r="A150" s="30"/>
      <c r="B150" s="74"/>
      <c r="C150" s="82"/>
      <c r="D150" s="92"/>
      <c r="E150" s="75"/>
      <c r="F150" s="76"/>
      <c r="G150" s="83"/>
      <c r="H150" s="77"/>
      <c r="I150" s="84"/>
      <c r="J150" s="30"/>
      <c r="K150" s="25" t="str">
        <f t="shared" si="16"/>
        <v/>
      </c>
      <c r="L150" s="30"/>
      <c r="O150" s="13" t="str">
        <f t="shared" si="17"/>
        <v/>
      </c>
      <c r="P150" s="13">
        <f>SUM($E$11:$E150)</f>
        <v>30</v>
      </c>
      <c r="T150" s="22">
        <f t="shared" si="18"/>
        <v>0</v>
      </c>
      <c r="U150" s="22">
        <f t="shared" si="19"/>
        <v>0</v>
      </c>
      <c r="W150" s="13" t="str">
        <f t="shared" si="20"/>
        <v/>
      </c>
      <c r="Y150" s="41" t="str">
        <f>IF($B150="", "", IF($B150&gt;'Annual Report'!$AZ$41, 'Annual Report'!$BA$40, TEXT($B150, "mmm yyyy")))</f>
        <v/>
      </c>
      <c r="AA150" s="13" t="str">
        <f t="shared" si="21"/>
        <v/>
      </c>
      <c r="AC150" s="13" t="str">
        <f t="shared" si="22"/>
        <v xml:space="preserve"> - </v>
      </c>
      <c r="AE150" s="13" t="str">
        <f t="shared" si="23"/>
        <v/>
      </c>
    </row>
    <row r="151" spans="1:31" x14ac:dyDescent="0.25">
      <c r="A151" s="30"/>
      <c r="B151" s="74"/>
      <c r="C151" s="82"/>
      <c r="D151" s="92"/>
      <c r="E151" s="75"/>
      <c r="F151" s="76"/>
      <c r="G151" s="83"/>
      <c r="H151" s="77"/>
      <c r="I151" s="84"/>
      <c r="J151" s="30"/>
      <c r="K151" s="25" t="str">
        <f t="shared" si="16"/>
        <v/>
      </c>
      <c r="L151" s="30"/>
      <c r="O151" s="13" t="str">
        <f t="shared" si="17"/>
        <v/>
      </c>
      <c r="P151" s="13">
        <f>SUM($E$11:$E151)</f>
        <v>30</v>
      </c>
      <c r="T151" s="22">
        <f t="shared" si="18"/>
        <v>0</v>
      </c>
      <c r="U151" s="22">
        <f t="shared" si="19"/>
        <v>0</v>
      </c>
      <c r="W151" s="13" t="str">
        <f t="shared" si="20"/>
        <v/>
      </c>
      <c r="Y151" s="41" t="str">
        <f>IF($B151="", "", IF($B151&gt;'Annual Report'!$AZ$41, 'Annual Report'!$BA$40, TEXT($B151, "mmm yyyy")))</f>
        <v/>
      </c>
      <c r="AA151" s="13" t="str">
        <f t="shared" si="21"/>
        <v/>
      </c>
      <c r="AC151" s="13" t="str">
        <f t="shared" si="22"/>
        <v xml:space="preserve"> - </v>
      </c>
      <c r="AE151" s="13" t="str">
        <f t="shared" si="23"/>
        <v/>
      </c>
    </row>
    <row r="152" spans="1:31" x14ac:dyDescent="0.25">
      <c r="A152" s="30"/>
      <c r="B152" s="74"/>
      <c r="C152" s="82"/>
      <c r="D152" s="92"/>
      <c r="E152" s="75"/>
      <c r="F152" s="76"/>
      <c r="G152" s="83"/>
      <c r="H152" s="77"/>
      <c r="I152" s="84"/>
      <c r="J152" s="30"/>
      <c r="K152" s="25" t="str">
        <f t="shared" si="16"/>
        <v/>
      </c>
      <c r="L152" s="30"/>
      <c r="O152" s="13" t="str">
        <f t="shared" si="17"/>
        <v/>
      </c>
      <c r="P152" s="13">
        <f>SUM($E$11:$E152)</f>
        <v>30</v>
      </c>
      <c r="T152" s="22">
        <f t="shared" si="18"/>
        <v>0</v>
      </c>
      <c r="U152" s="22">
        <f t="shared" si="19"/>
        <v>0</v>
      </c>
      <c r="W152" s="13" t="str">
        <f t="shared" si="20"/>
        <v/>
      </c>
      <c r="Y152" s="41" t="str">
        <f>IF($B152="", "", IF($B152&gt;'Annual Report'!$AZ$41, 'Annual Report'!$BA$40, TEXT($B152, "mmm yyyy")))</f>
        <v/>
      </c>
      <c r="AA152" s="13" t="str">
        <f t="shared" si="21"/>
        <v/>
      </c>
      <c r="AC152" s="13" t="str">
        <f t="shared" si="22"/>
        <v xml:space="preserve"> - </v>
      </c>
      <c r="AE152" s="13" t="str">
        <f t="shared" si="23"/>
        <v/>
      </c>
    </row>
    <row r="153" spans="1:31" x14ac:dyDescent="0.25">
      <c r="A153" s="30"/>
      <c r="B153" s="74"/>
      <c r="C153" s="82"/>
      <c r="D153" s="92"/>
      <c r="E153" s="75"/>
      <c r="F153" s="76"/>
      <c r="G153" s="83"/>
      <c r="H153" s="77"/>
      <c r="I153" s="84"/>
      <c r="J153" s="30"/>
      <c r="K153" s="25" t="str">
        <f t="shared" si="16"/>
        <v/>
      </c>
      <c r="L153" s="30"/>
      <c r="O153" s="13" t="str">
        <f t="shared" si="17"/>
        <v/>
      </c>
      <c r="P153" s="13">
        <f>SUM($E$11:$E153)</f>
        <v>30</v>
      </c>
      <c r="T153" s="22">
        <f t="shared" si="18"/>
        <v>0</v>
      </c>
      <c r="U153" s="22">
        <f t="shared" si="19"/>
        <v>0</v>
      </c>
      <c r="W153" s="13" t="str">
        <f t="shared" si="20"/>
        <v/>
      </c>
      <c r="Y153" s="41" t="str">
        <f>IF($B153="", "", IF($B153&gt;'Annual Report'!$AZ$41, 'Annual Report'!$BA$40, TEXT($B153, "mmm yyyy")))</f>
        <v/>
      </c>
      <c r="AA153" s="13" t="str">
        <f t="shared" si="21"/>
        <v/>
      </c>
      <c r="AC153" s="13" t="str">
        <f t="shared" si="22"/>
        <v xml:space="preserve"> - </v>
      </c>
      <c r="AE153" s="13" t="str">
        <f t="shared" si="23"/>
        <v/>
      </c>
    </row>
    <row r="154" spans="1:31" x14ac:dyDescent="0.25">
      <c r="A154" s="30"/>
      <c r="B154" s="74"/>
      <c r="C154" s="82"/>
      <c r="D154" s="92"/>
      <c r="E154" s="75"/>
      <c r="F154" s="76"/>
      <c r="G154" s="83"/>
      <c r="H154" s="77"/>
      <c r="I154" s="84"/>
      <c r="J154" s="30"/>
      <c r="K154" s="25" t="str">
        <f t="shared" si="16"/>
        <v/>
      </c>
      <c r="L154" s="30"/>
      <c r="O154" s="13" t="str">
        <f t="shared" si="17"/>
        <v/>
      </c>
      <c r="P154" s="13">
        <f>SUM($E$11:$E154)</f>
        <v>30</v>
      </c>
      <c r="T154" s="22">
        <f t="shared" si="18"/>
        <v>0</v>
      </c>
      <c r="U154" s="22">
        <f t="shared" si="19"/>
        <v>0</v>
      </c>
      <c r="W154" s="13" t="str">
        <f t="shared" si="20"/>
        <v/>
      </c>
      <c r="Y154" s="41" t="str">
        <f>IF($B154="", "", IF($B154&gt;'Annual Report'!$AZ$41, 'Annual Report'!$BA$40, TEXT($B154, "mmm yyyy")))</f>
        <v/>
      </c>
      <c r="AA154" s="13" t="str">
        <f t="shared" si="21"/>
        <v/>
      </c>
      <c r="AC154" s="13" t="str">
        <f t="shared" si="22"/>
        <v xml:space="preserve"> - </v>
      </c>
      <c r="AE154" s="13" t="str">
        <f t="shared" si="23"/>
        <v/>
      </c>
    </row>
    <row r="155" spans="1:31" x14ac:dyDescent="0.25">
      <c r="A155" s="30"/>
      <c r="B155" s="74"/>
      <c r="C155" s="82"/>
      <c r="D155" s="92"/>
      <c r="E155" s="75"/>
      <c r="F155" s="76"/>
      <c r="G155" s="83"/>
      <c r="H155" s="77"/>
      <c r="I155" s="84"/>
      <c r="J155" s="30"/>
      <c r="K155" s="25" t="str">
        <f t="shared" si="16"/>
        <v/>
      </c>
      <c r="L155" s="30"/>
      <c r="O155" s="13" t="str">
        <f t="shared" si="17"/>
        <v/>
      </c>
      <c r="P155" s="13">
        <f>SUM($E$11:$E155)</f>
        <v>30</v>
      </c>
      <c r="T155" s="22">
        <f t="shared" si="18"/>
        <v>0</v>
      </c>
      <c r="U155" s="22">
        <f t="shared" si="19"/>
        <v>0</v>
      </c>
      <c r="W155" s="13" t="str">
        <f t="shared" si="20"/>
        <v/>
      </c>
      <c r="Y155" s="41" t="str">
        <f>IF($B155="", "", IF($B155&gt;'Annual Report'!$AZ$41, 'Annual Report'!$BA$40, TEXT($B155, "mmm yyyy")))</f>
        <v/>
      </c>
      <c r="AA155" s="13" t="str">
        <f t="shared" si="21"/>
        <v/>
      </c>
      <c r="AC155" s="13" t="str">
        <f t="shared" si="22"/>
        <v xml:space="preserve"> - </v>
      </c>
      <c r="AE155" s="13" t="str">
        <f t="shared" si="23"/>
        <v/>
      </c>
    </row>
    <row r="156" spans="1:31" x14ac:dyDescent="0.25">
      <c r="A156" s="30"/>
      <c r="B156" s="74"/>
      <c r="C156" s="82"/>
      <c r="D156" s="92"/>
      <c r="E156" s="75"/>
      <c r="F156" s="76"/>
      <c r="G156" s="83"/>
      <c r="H156" s="77"/>
      <c r="I156" s="84"/>
      <c r="J156" s="30"/>
      <c r="K156" s="25" t="str">
        <f t="shared" si="16"/>
        <v/>
      </c>
      <c r="L156" s="30"/>
      <c r="O156" s="13" t="str">
        <f t="shared" si="17"/>
        <v/>
      </c>
      <c r="P156" s="13">
        <f>SUM($E$11:$E156)</f>
        <v>30</v>
      </c>
      <c r="T156" s="22">
        <f t="shared" si="18"/>
        <v>0</v>
      </c>
      <c r="U156" s="22">
        <f t="shared" si="19"/>
        <v>0</v>
      </c>
      <c r="W156" s="13" t="str">
        <f t="shared" si="20"/>
        <v/>
      </c>
      <c r="Y156" s="41" t="str">
        <f>IF($B156="", "", IF($B156&gt;'Annual Report'!$AZ$41, 'Annual Report'!$BA$40, TEXT($B156, "mmm yyyy")))</f>
        <v/>
      </c>
      <c r="AA156" s="13" t="str">
        <f t="shared" si="21"/>
        <v/>
      </c>
      <c r="AC156" s="13" t="str">
        <f t="shared" si="22"/>
        <v xml:space="preserve"> - </v>
      </c>
      <c r="AE156" s="13" t="str">
        <f t="shared" si="23"/>
        <v/>
      </c>
    </row>
    <row r="157" spans="1:31" x14ac:dyDescent="0.25">
      <c r="A157" s="30"/>
      <c r="B157" s="74"/>
      <c r="C157" s="82"/>
      <c r="D157" s="92"/>
      <c r="E157" s="75"/>
      <c r="F157" s="76"/>
      <c r="G157" s="83"/>
      <c r="H157" s="77"/>
      <c r="I157" s="84"/>
      <c r="J157" s="30"/>
      <c r="K157" s="25" t="str">
        <f t="shared" si="16"/>
        <v/>
      </c>
      <c r="L157" s="30"/>
      <c r="O157" s="13" t="str">
        <f t="shared" si="17"/>
        <v/>
      </c>
      <c r="P157" s="13">
        <f>SUM($E$11:$E157)</f>
        <v>30</v>
      </c>
      <c r="T157" s="22">
        <f t="shared" si="18"/>
        <v>0</v>
      </c>
      <c r="U157" s="22">
        <f t="shared" si="19"/>
        <v>0</v>
      </c>
      <c r="W157" s="13" t="str">
        <f t="shared" si="20"/>
        <v/>
      </c>
      <c r="Y157" s="41" t="str">
        <f>IF($B157="", "", IF($B157&gt;'Annual Report'!$AZ$41, 'Annual Report'!$BA$40, TEXT($B157, "mmm yyyy")))</f>
        <v/>
      </c>
      <c r="AA157" s="13" t="str">
        <f t="shared" si="21"/>
        <v/>
      </c>
      <c r="AC157" s="13" t="str">
        <f t="shared" si="22"/>
        <v xml:space="preserve"> - </v>
      </c>
      <c r="AE157" s="13" t="str">
        <f t="shared" si="23"/>
        <v/>
      </c>
    </row>
    <row r="158" spans="1:31" x14ac:dyDescent="0.25">
      <c r="A158" s="30"/>
      <c r="B158" s="74"/>
      <c r="C158" s="82"/>
      <c r="D158" s="92"/>
      <c r="E158" s="75"/>
      <c r="F158" s="76"/>
      <c r="G158" s="83"/>
      <c r="H158" s="77"/>
      <c r="I158" s="84"/>
      <c r="J158" s="30"/>
      <c r="K158" s="25" t="str">
        <f t="shared" si="16"/>
        <v/>
      </c>
      <c r="L158" s="30"/>
      <c r="O158" s="13" t="str">
        <f t="shared" si="17"/>
        <v/>
      </c>
      <c r="P158" s="13">
        <f>SUM($E$11:$E158)</f>
        <v>30</v>
      </c>
      <c r="T158" s="22">
        <f t="shared" si="18"/>
        <v>0</v>
      </c>
      <c r="U158" s="22">
        <f t="shared" si="19"/>
        <v>0</v>
      </c>
      <c r="W158" s="13" t="str">
        <f t="shared" si="20"/>
        <v/>
      </c>
      <c r="Y158" s="41" t="str">
        <f>IF($B158="", "", IF($B158&gt;'Annual Report'!$AZ$41, 'Annual Report'!$BA$40, TEXT($B158, "mmm yyyy")))</f>
        <v/>
      </c>
      <c r="AA158" s="13" t="str">
        <f t="shared" si="21"/>
        <v/>
      </c>
      <c r="AC158" s="13" t="str">
        <f t="shared" si="22"/>
        <v xml:space="preserve"> - </v>
      </c>
      <c r="AE158" s="13" t="str">
        <f t="shared" si="23"/>
        <v/>
      </c>
    </row>
    <row r="159" spans="1:31" x14ac:dyDescent="0.25">
      <c r="A159" s="30"/>
      <c r="B159" s="74"/>
      <c r="C159" s="82"/>
      <c r="D159" s="92"/>
      <c r="E159" s="75"/>
      <c r="F159" s="76"/>
      <c r="G159" s="83"/>
      <c r="H159" s="77"/>
      <c r="I159" s="84"/>
      <c r="J159" s="30"/>
      <c r="K159" s="25" t="str">
        <f t="shared" si="16"/>
        <v/>
      </c>
      <c r="L159" s="30"/>
      <c r="O159" s="13" t="str">
        <f t="shared" si="17"/>
        <v/>
      </c>
      <c r="P159" s="13">
        <f>SUM($E$11:$E159)</f>
        <v>30</v>
      </c>
      <c r="T159" s="22">
        <f t="shared" si="18"/>
        <v>0</v>
      </c>
      <c r="U159" s="22">
        <f t="shared" si="19"/>
        <v>0</v>
      </c>
      <c r="W159" s="13" t="str">
        <f t="shared" si="20"/>
        <v/>
      </c>
      <c r="Y159" s="41" t="str">
        <f>IF($B159="", "", IF($B159&gt;'Annual Report'!$AZ$41, 'Annual Report'!$BA$40, TEXT($B159, "mmm yyyy")))</f>
        <v/>
      </c>
      <c r="AA159" s="13" t="str">
        <f t="shared" si="21"/>
        <v/>
      </c>
      <c r="AC159" s="13" t="str">
        <f t="shared" si="22"/>
        <v xml:space="preserve"> - </v>
      </c>
      <c r="AE159" s="13" t="str">
        <f t="shared" si="23"/>
        <v/>
      </c>
    </row>
    <row r="160" spans="1:31" x14ac:dyDescent="0.25">
      <c r="A160" s="30"/>
      <c r="B160" s="74"/>
      <c r="C160" s="82"/>
      <c r="D160" s="92"/>
      <c r="E160" s="75"/>
      <c r="F160" s="76"/>
      <c r="G160" s="83"/>
      <c r="H160" s="77"/>
      <c r="I160" s="84"/>
      <c r="J160" s="30"/>
      <c r="K160" s="25" t="str">
        <f t="shared" si="16"/>
        <v/>
      </c>
      <c r="L160" s="30"/>
      <c r="O160" s="13" t="str">
        <f t="shared" si="17"/>
        <v/>
      </c>
      <c r="P160" s="13">
        <f>SUM($E$11:$E160)</f>
        <v>30</v>
      </c>
      <c r="T160" s="22">
        <f t="shared" si="18"/>
        <v>0</v>
      </c>
      <c r="U160" s="22">
        <f t="shared" si="19"/>
        <v>0</v>
      </c>
      <c r="W160" s="13" t="str">
        <f t="shared" si="20"/>
        <v/>
      </c>
      <c r="Y160" s="41" t="str">
        <f>IF($B160="", "", IF($B160&gt;'Annual Report'!$AZ$41, 'Annual Report'!$BA$40, TEXT($B160, "mmm yyyy")))</f>
        <v/>
      </c>
      <c r="AA160" s="13" t="str">
        <f t="shared" si="21"/>
        <v/>
      </c>
      <c r="AC160" s="13" t="str">
        <f t="shared" si="22"/>
        <v xml:space="preserve"> - </v>
      </c>
      <c r="AE160" s="13" t="str">
        <f t="shared" si="23"/>
        <v/>
      </c>
    </row>
    <row r="161" spans="1:31" x14ac:dyDescent="0.25">
      <c r="A161" s="30"/>
      <c r="B161" s="74"/>
      <c r="C161" s="82"/>
      <c r="D161" s="92"/>
      <c r="E161" s="75"/>
      <c r="F161" s="76"/>
      <c r="G161" s="83"/>
      <c r="H161" s="77"/>
      <c r="I161" s="84"/>
      <c r="J161" s="30"/>
      <c r="K161" s="25" t="str">
        <f t="shared" si="16"/>
        <v/>
      </c>
      <c r="L161" s="30"/>
      <c r="O161" s="13" t="str">
        <f t="shared" si="17"/>
        <v/>
      </c>
      <c r="P161" s="13">
        <f>SUM($E$11:$E161)</f>
        <v>30</v>
      </c>
      <c r="T161" s="22">
        <f t="shared" si="18"/>
        <v>0</v>
      </c>
      <c r="U161" s="22">
        <f t="shared" si="19"/>
        <v>0</v>
      </c>
      <c r="W161" s="13" t="str">
        <f t="shared" si="20"/>
        <v/>
      </c>
      <c r="Y161" s="41" t="str">
        <f>IF($B161="", "", IF($B161&gt;'Annual Report'!$AZ$41, 'Annual Report'!$BA$40, TEXT($B161, "mmm yyyy")))</f>
        <v/>
      </c>
      <c r="AA161" s="13" t="str">
        <f t="shared" si="21"/>
        <v/>
      </c>
      <c r="AC161" s="13" t="str">
        <f t="shared" si="22"/>
        <v xml:space="preserve"> - </v>
      </c>
      <c r="AE161" s="13" t="str">
        <f t="shared" si="23"/>
        <v/>
      </c>
    </row>
    <row r="162" spans="1:31" x14ac:dyDescent="0.25">
      <c r="A162" s="30"/>
      <c r="B162" s="74"/>
      <c r="C162" s="82"/>
      <c r="D162" s="92"/>
      <c r="E162" s="75"/>
      <c r="F162" s="76"/>
      <c r="G162" s="83"/>
      <c r="H162" s="77"/>
      <c r="I162" s="84"/>
      <c r="J162" s="30"/>
      <c r="K162" s="25" t="str">
        <f t="shared" si="16"/>
        <v/>
      </c>
      <c r="L162" s="30"/>
      <c r="O162" s="13" t="str">
        <f t="shared" si="17"/>
        <v/>
      </c>
      <c r="P162" s="13">
        <f>SUM($E$11:$E162)</f>
        <v>30</v>
      </c>
      <c r="T162" s="22">
        <f t="shared" si="18"/>
        <v>0</v>
      </c>
      <c r="U162" s="22">
        <f t="shared" si="19"/>
        <v>0</v>
      </c>
      <c r="W162" s="13" t="str">
        <f t="shared" si="20"/>
        <v/>
      </c>
      <c r="Y162" s="41" t="str">
        <f>IF($B162="", "", IF($B162&gt;'Annual Report'!$AZ$41, 'Annual Report'!$BA$40, TEXT($B162, "mmm yyyy")))</f>
        <v/>
      </c>
      <c r="AA162" s="13" t="str">
        <f t="shared" si="21"/>
        <v/>
      </c>
      <c r="AC162" s="13" t="str">
        <f t="shared" si="22"/>
        <v xml:space="preserve"> - </v>
      </c>
      <c r="AE162" s="13" t="str">
        <f t="shared" si="23"/>
        <v/>
      </c>
    </row>
    <row r="163" spans="1:31" x14ac:dyDescent="0.25">
      <c r="A163" s="30"/>
      <c r="B163" s="74"/>
      <c r="C163" s="82"/>
      <c r="D163" s="92"/>
      <c r="E163" s="75"/>
      <c r="F163" s="76"/>
      <c r="G163" s="83"/>
      <c r="H163" s="77"/>
      <c r="I163" s="84"/>
      <c r="J163" s="30"/>
      <c r="K163" s="25" t="str">
        <f t="shared" si="16"/>
        <v/>
      </c>
      <c r="L163" s="30"/>
      <c r="O163" s="13" t="str">
        <f t="shared" si="17"/>
        <v/>
      </c>
      <c r="P163" s="13">
        <f>SUM($E$11:$E163)</f>
        <v>30</v>
      </c>
      <c r="T163" s="22">
        <f t="shared" si="18"/>
        <v>0</v>
      </c>
      <c r="U163" s="22">
        <f t="shared" si="19"/>
        <v>0</v>
      </c>
      <c r="W163" s="13" t="str">
        <f t="shared" si="20"/>
        <v/>
      </c>
      <c r="Y163" s="41" t="str">
        <f>IF($B163="", "", IF($B163&gt;'Annual Report'!$AZ$41, 'Annual Report'!$BA$40, TEXT($B163, "mmm yyyy")))</f>
        <v/>
      </c>
      <c r="AA163" s="13" t="str">
        <f t="shared" si="21"/>
        <v/>
      </c>
      <c r="AC163" s="13" t="str">
        <f t="shared" si="22"/>
        <v xml:space="preserve"> - </v>
      </c>
      <c r="AE163" s="13" t="str">
        <f t="shared" si="23"/>
        <v/>
      </c>
    </row>
    <row r="164" spans="1:31" x14ac:dyDescent="0.25">
      <c r="A164" s="30"/>
      <c r="B164" s="74"/>
      <c r="C164" s="82"/>
      <c r="D164" s="92"/>
      <c r="E164" s="75"/>
      <c r="F164" s="76"/>
      <c r="G164" s="83"/>
      <c r="H164" s="77"/>
      <c r="I164" s="84"/>
      <c r="J164" s="30"/>
      <c r="K164" s="25" t="str">
        <f t="shared" si="16"/>
        <v/>
      </c>
      <c r="L164" s="30"/>
      <c r="O164" s="13" t="str">
        <f t="shared" si="17"/>
        <v/>
      </c>
      <c r="P164" s="13">
        <f>SUM($E$11:$E164)</f>
        <v>30</v>
      </c>
      <c r="T164" s="22">
        <f t="shared" si="18"/>
        <v>0</v>
      </c>
      <c r="U164" s="22">
        <f t="shared" si="19"/>
        <v>0</v>
      </c>
      <c r="W164" s="13" t="str">
        <f t="shared" si="20"/>
        <v/>
      </c>
      <c r="Y164" s="41" t="str">
        <f>IF($B164="", "", IF($B164&gt;'Annual Report'!$AZ$41, 'Annual Report'!$BA$40, TEXT($B164, "mmm yyyy")))</f>
        <v/>
      </c>
      <c r="AA164" s="13" t="str">
        <f t="shared" si="21"/>
        <v/>
      </c>
      <c r="AC164" s="13" t="str">
        <f t="shared" si="22"/>
        <v xml:space="preserve"> - </v>
      </c>
      <c r="AE164" s="13" t="str">
        <f t="shared" si="23"/>
        <v/>
      </c>
    </row>
    <row r="165" spans="1:31" x14ac:dyDescent="0.25">
      <c r="A165" s="30"/>
      <c r="B165" s="74"/>
      <c r="C165" s="82"/>
      <c r="D165" s="92"/>
      <c r="E165" s="75"/>
      <c r="F165" s="76"/>
      <c r="G165" s="83"/>
      <c r="H165" s="77"/>
      <c r="I165" s="84"/>
      <c r="J165" s="30"/>
      <c r="K165" s="25" t="str">
        <f t="shared" si="16"/>
        <v/>
      </c>
      <c r="L165" s="30"/>
      <c r="O165" s="13" t="str">
        <f t="shared" si="17"/>
        <v/>
      </c>
      <c r="P165" s="13">
        <f>SUM($E$11:$E165)</f>
        <v>30</v>
      </c>
      <c r="T165" s="22">
        <f t="shared" si="18"/>
        <v>0</v>
      </c>
      <c r="U165" s="22">
        <f t="shared" si="19"/>
        <v>0</v>
      </c>
      <c r="W165" s="13" t="str">
        <f t="shared" si="20"/>
        <v/>
      </c>
      <c r="Y165" s="41" t="str">
        <f>IF($B165="", "", IF($B165&gt;'Annual Report'!$AZ$41, 'Annual Report'!$BA$40, TEXT($B165, "mmm yyyy")))</f>
        <v/>
      </c>
      <c r="AA165" s="13" t="str">
        <f t="shared" si="21"/>
        <v/>
      </c>
      <c r="AC165" s="13" t="str">
        <f t="shared" si="22"/>
        <v xml:space="preserve"> - </v>
      </c>
      <c r="AE165" s="13" t="str">
        <f t="shared" si="23"/>
        <v/>
      </c>
    </row>
    <row r="166" spans="1:31" x14ac:dyDescent="0.25">
      <c r="A166" s="30"/>
      <c r="B166" s="74"/>
      <c r="C166" s="82"/>
      <c r="D166" s="92"/>
      <c r="E166" s="75"/>
      <c r="F166" s="76"/>
      <c r="G166" s="83"/>
      <c r="H166" s="77"/>
      <c r="I166" s="84"/>
      <c r="J166" s="30"/>
      <c r="K166" s="25" t="str">
        <f t="shared" si="16"/>
        <v/>
      </c>
      <c r="L166" s="30"/>
      <c r="O166" s="13" t="str">
        <f t="shared" si="17"/>
        <v/>
      </c>
      <c r="P166" s="13">
        <f>SUM($E$11:$E166)</f>
        <v>30</v>
      </c>
      <c r="T166" s="22">
        <f t="shared" si="18"/>
        <v>0</v>
      </c>
      <c r="U166" s="22">
        <f t="shared" si="19"/>
        <v>0</v>
      </c>
      <c r="W166" s="13" t="str">
        <f t="shared" si="20"/>
        <v/>
      </c>
      <c r="Y166" s="41" t="str">
        <f>IF($B166="", "", IF($B166&gt;'Annual Report'!$AZ$41, 'Annual Report'!$BA$40, TEXT($B166, "mmm yyyy")))</f>
        <v/>
      </c>
      <c r="AA166" s="13" t="str">
        <f t="shared" si="21"/>
        <v/>
      </c>
      <c r="AC166" s="13" t="str">
        <f t="shared" si="22"/>
        <v xml:space="preserve"> - </v>
      </c>
      <c r="AE166" s="13" t="str">
        <f t="shared" si="23"/>
        <v/>
      </c>
    </row>
    <row r="167" spans="1:31" x14ac:dyDescent="0.25">
      <c r="A167" s="30"/>
      <c r="B167" s="74"/>
      <c r="C167" s="82"/>
      <c r="D167" s="92"/>
      <c r="E167" s="75"/>
      <c r="F167" s="76"/>
      <c r="G167" s="83"/>
      <c r="H167" s="77"/>
      <c r="I167" s="84"/>
      <c r="J167" s="30"/>
      <c r="K167" s="25" t="str">
        <f t="shared" si="16"/>
        <v/>
      </c>
      <c r="L167" s="30"/>
      <c r="O167" s="13" t="str">
        <f t="shared" si="17"/>
        <v/>
      </c>
      <c r="P167" s="13">
        <f>SUM($E$11:$E167)</f>
        <v>30</v>
      </c>
      <c r="T167" s="22">
        <f t="shared" si="18"/>
        <v>0</v>
      </c>
      <c r="U167" s="22">
        <f t="shared" si="19"/>
        <v>0</v>
      </c>
      <c r="W167" s="13" t="str">
        <f t="shared" si="20"/>
        <v/>
      </c>
      <c r="Y167" s="41" t="str">
        <f>IF($B167="", "", IF($B167&gt;'Annual Report'!$AZ$41, 'Annual Report'!$BA$40, TEXT($B167, "mmm yyyy")))</f>
        <v/>
      </c>
      <c r="AA167" s="13" t="str">
        <f t="shared" si="21"/>
        <v/>
      </c>
      <c r="AC167" s="13" t="str">
        <f t="shared" si="22"/>
        <v xml:space="preserve"> - </v>
      </c>
      <c r="AE167" s="13" t="str">
        <f t="shared" si="23"/>
        <v/>
      </c>
    </row>
    <row r="168" spans="1:31" x14ac:dyDescent="0.25">
      <c r="A168" s="30"/>
      <c r="B168" s="74"/>
      <c r="C168" s="82"/>
      <c r="D168" s="92"/>
      <c r="E168" s="75"/>
      <c r="F168" s="76"/>
      <c r="G168" s="83"/>
      <c r="H168" s="77"/>
      <c r="I168" s="84"/>
      <c r="J168" s="30"/>
      <c r="K168" s="25" t="str">
        <f t="shared" si="16"/>
        <v/>
      </c>
      <c r="L168" s="30"/>
      <c r="O168" s="13" t="str">
        <f t="shared" si="17"/>
        <v/>
      </c>
      <c r="P168" s="13">
        <f>SUM($E$11:$E168)</f>
        <v>30</v>
      </c>
      <c r="T168" s="22">
        <f t="shared" si="18"/>
        <v>0</v>
      </c>
      <c r="U168" s="22">
        <f t="shared" si="19"/>
        <v>0</v>
      </c>
      <c r="W168" s="13" t="str">
        <f t="shared" si="20"/>
        <v/>
      </c>
      <c r="Y168" s="41" t="str">
        <f>IF($B168="", "", IF($B168&gt;'Annual Report'!$AZ$41, 'Annual Report'!$BA$40, TEXT($B168, "mmm yyyy")))</f>
        <v/>
      </c>
      <c r="AA168" s="13" t="str">
        <f t="shared" si="21"/>
        <v/>
      </c>
      <c r="AC168" s="13" t="str">
        <f t="shared" si="22"/>
        <v xml:space="preserve"> - </v>
      </c>
      <c r="AE168" s="13" t="str">
        <f t="shared" si="23"/>
        <v/>
      </c>
    </row>
    <row r="169" spans="1:31" x14ac:dyDescent="0.25">
      <c r="A169" s="30"/>
      <c r="B169" s="74"/>
      <c r="C169" s="82"/>
      <c r="D169" s="92"/>
      <c r="E169" s="75"/>
      <c r="F169" s="76"/>
      <c r="G169" s="83"/>
      <c r="H169" s="77"/>
      <c r="I169" s="84"/>
      <c r="J169" s="30"/>
      <c r="K169" s="25" t="str">
        <f t="shared" si="16"/>
        <v/>
      </c>
      <c r="L169" s="30"/>
      <c r="O169" s="13" t="str">
        <f t="shared" si="17"/>
        <v/>
      </c>
      <c r="P169" s="13">
        <f>SUM($E$11:$E169)</f>
        <v>30</v>
      </c>
      <c r="T169" s="22">
        <f t="shared" si="18"/>
        <v>0</v>
      </c>
      <c r="U169" s="22">
        <f t="shared" si="19"/>
        <v>0</v>
      </c>
      <c r="W169" s="13" t="str">
        <f t="shared" si="20"/>
        <v/>
      </c>
      <c r="Y169" s="41" t="str">
        <f>IF($B169="", "", IF($B169&gt;'Annual Report'!$AZ$41, 'Annual Report'!$BA$40, TEXT($B169, "mmm yyyy")))</f>
        <v/>
      </c>
      <c r="AA169" s="13" t="str">
        <f t="shared" si="21"/>
        <v/>
      </c>
      <c r="AC169" s="13" t="str">
        <f t="shared" si="22"/>
        <v xml:space="preserve"> - </v>
      </c>
      <c r="AE169" s="13" t="str">
        <f t="shared" si="23"/>
        <v/>
      </c>
    </row>
    <row r="170" spans="1:31" x14ac:dyDescent="0.25">
      <c r="A170" s="30"/>
      <c r="B170" s="74"/>
      <c r="C170" s="82"/>
      <c r="D170" s="92"/>
      <c r="E170" s="75"/>
      <c r="F170" s="76"/>
      <c r="G170" s="83"/>
      <c r="H170" s="77"/>
      <c r="I170" s="84"/>
      <c r="J170" s="30"/>
      <c r="K170" s="25" t="str">
        <f t="shared" si="16"/>
        <v/>
      </c>
      <c r="L170" s="30"/>
      <c r="O170" s="13" t="str">
        <f t="shared" si="17"/>
        <v/>
      </c>
      <c r="P170" s="13">
        <f>SUM($E$11:$E170)</f>
        <v>30</v>
      </c>
      <c r="T170" s="22">
        <f t="shared" si="18"/>
        <v>0</v>
      </c>
      <c r="U170" s="22">
        <f t="shared" si="19"/>
        <v>0</v>
      </c>
      <c r="W170" s="13" t="str">
        <f t="shared" si="20"/>
        <v/>
      </c>
      <c r="Y170" s="41" t="str">
        <f>IF($B170="", "", IF($B170&gt;'Annual Report'!$AZ$41, 'Annual Report'!$BA$40, TEXT($B170, "mmm yyyy")))</f>
        <v/>
      </c>
      <c r="AA170" s="13" t="str">
        <f t="shared" si="21"/>
        <v/>
      </c>
      <c r="AC170" s="13" t="str">
        <f t="shared" si="22"/>
        <v xml:space="preserve"> - </v>
      </c>
      <c r="AE170" s="13" t="str">
        <f t="shared" si="23"/>
        <v/>
      </c>
    </row>
    <row r="171" spans="1:31" x14ac:dyDescent="0.25">
      <c r="A171" s="30"/>
      <c r="B171" s="74"/>
      <c r="C171" s="82"/>
      <c r="D171" s="92"/>
      <c r="E171" s="75"/>
      <c r="F171" s="76"/>
      <c r="G171" s="83"/>
      <c r="H171" s="77"/>
      <c r="I171" s="84"/>
      <c r="J171" s="30"/>
      <c r="K171" s="25" t="str">
        <f t="shared" si="16"/>
        <v/>
      </c>
      <c r="L171" s="30"/>
      <c r="O171" s="13" t="str">
        <f t="shared" si="17"/>
        <v/>
      </c>
      <c r="P171" s="13">
        <f>SUM($E$11:$E171)</f>
        <v>30</v>
      </c>
      <c r="T171" s="22">
        <f t="shared" si="18"/>
        <v>0</v>
      </c>
      <c r="U171" s="22">
        <f t="shared" si="19"/>
        <v>0</v>
      </c>
      <c r="W171" s="13" t="str">
        <f t="shared" si="20"/>
        <v/>
      </c>
      <c r="Y171" s="41" t="str">
        <f>IF($B171="", "", IF($B171&gt;'Annual Report'!$AZ$41, 'Annual Report'!$BA$40, TEXT($B171, "mmm yyyy")))</f>
        <v/>
      </c>
      <c r="AA171" s="13" t="str">
        <f t="shared" si="21"/>
        <v/>
      </c>
      <c r="AC171" s="13" t="str">
        <f t="shared" si="22"/>
        <v xml:space="preserve"> - </v>
      </c>
      <c r="AE171" s="13" t="str">
        <f t="shared" si="23"/>
        <v/>
      </c>
    </row>
    <row r="172" spans="1:31" x14ac:dyDescent="0.25">
      <c r="A172" s="30"/>
      <c r="B172" s="74"/>
      <c r="C172" s="82"/>
      <c r="D172" s="92"/>
      <c r="E172" s="75"/>
      <c r="F172" s="76"/>
      <c r="G172" s="83"/>
      <c r="H172" s="77"/>
      <c r="I172" s="84"/>
      <c r="J172" s="30"/>
      <c r="K172" s="25" t="str">
        <f t="shared" si="16"/>
        <v/>
      </c>
      <c r="L172" s="30"/>
      <c r="O172" s="13" t="str">
        <f t="shared" si="17"/>
        <v/>
      </c>
      <c r="P172" s="13">
        <f>SUM($E$11:$E172)</f>
        <v>30</v>
      </c>
      <c r="T172" s="22">
        <f t="shared" si="18"/>
        <v>0</v>
      </c>
      <c r="U172" s="22">
        <f t="shared" si="19"/>
        <v>0</v>
      </c>
      <c r="W172" s="13" t="str">
        <f t="shared" si="20"/>
        <v/>
      </c>
      <c r="Y172" s="41" t="str">
        <f>IF($B172="", "", IF($B172&gt;'Annual Report'!$AZ$41, 'Annual Report'!$BA$40, TEXT($B172, "mmm yyyy")))</f>
        <v/>
      </c>
      <c r="AA172" s="13" t="str">
        <f t="shared" si="21"/>
        <v/>
      </c>
      <c r="AC172" s="13" t="str">
        <f t="shared" si="22"/>
        <v xml:space="preserve"> - </v>
      </c>
      <c r="AE172" s="13" t="str">
        <f t="shared" si="23"/>
        <v/>
      </c>
    </row>
    <row r="173" spans="1:31" x14ac:dyDescent="0.25">
      <c r="A173" s="30"/>
      <c r="B173" s="74"/>
      <c r="C173" s="82"/>
      <c r="D173" s="92"/>
      <c r="E173" s="75"/>
      <c r="F173" s="76"/>
      <c r="G173" s="83"/>
      <c r="H173" s="77"/>
      <c r="I173" s="84"/>
      <c r="J173" s="30"/>
      <c r="K173" s="25" t="str">
        <f t="shared" si="16"/>
        <v/>
      </c>
      <c r="L173" s="30"/>
      <c r="O173" s="13" t="str">
        <f t="shared" si="17"/>
        <v/>
      </c>
      <c r="P173" s="13">
        <f>SUM($E$11:$E173)</f>
        <v>30</v>
      </c>
      <c r="T173" s="22">
        <f t="shared" si="18"/>
        <v>0</v>
      </c>
      <c r="U173" s="22">
        <f t="shared" si="19"/>
        <v>0</v>
      </c>
      <c r="W173" s="13" t="str">
        <f t="shared" si="20"/>
        <v/>
      </c>
      <c r="Y173" s="41" t="str">
        <f>IF($B173="", "", IF($B173&gt;'Annual Report'!$AZ$41, 'Annual Report'!$BA$40, TEXT($B173, "mmm yyyy")))</f>
        <v/>
      </c>
      <c r="AA173" s="13" t="str">
        <f t="shared" si="21"/>
        <v/>
      </c>
      <c r="AC173" s="13" t="str">
        <f t="shared" si="22"/>
        <v xml:space="preserve"> - </v>
      </c>
      <c r="AE173" s="13" t="str">
        <f t="shared" si="23"/>
        <v/>
      </c>
    </row>
    <row r="174" spans="1:31" x14ac:dyDescent="0.25">
      <c r="A174" s="30"/>
      <c r="B174" s="74"/>
      <c r="C174" s="82"/>
      <c r="D174" s="92"/>
      <c r="E174" s="75"/>
      <c r="F174" s="76"/>
      <c r="G174" s="83"/>
      <c r="H174" s="77"/>
      <c r="I174" s="84"/>
      <c r="J174" s="30"/>
      <c r="K174" s="25" t="str">
        <f t="shared" si="16"/>
        <v/>
      </c>
      <c r="L174" s="30"/>
      <c r="O174" s="13" t="str">
        <f t="shared" si="17"/>
        <v/>
      </c>
      <c r="P174" s="13">
        <f>SUM($E$11:$E174)</f>
        <v>30</v>
      </c>
      <c r="T174" s="22">
        <f t="shared" si="18"/>
        <v>0</v>
      </c>
      <c r="U174" s="22">
        <f t="shared" si="19"/>
        <v>0</v>
      </c>
      <c r="W174" s="13" t="str">
        <f t="shared" si="20"/>
        <v/>
      </c>
      <c r="Y174" s="41" t="str">
        <f>IF($B174="", "", IF($B174&gt;'Annual Report'!$AZ$41, 'Annual Report'!$BA$40, TEXT($B174, "mmm yyyy")))</f>
        <v/>
      </c>
      <c r="AA174" s="13" t="str">
        <f t="shared" si="21"/>
        <v/>
      </c>
      <c r="AC174" s="13" t="str">
        <f t="shared" si="22"/>
        <v xml:space="preserve"> - </v>
      </c>
      <c r="AE174" s="13" t="str">
        <f t="shared" si="23"/>
        <v/>
      </c>
    </row>
    <row r="175" spans="1:31" x14ac:dyDescent="0.25">
      <c r="A175" s="30"/>
      <c r="B175" s="74"/>
      <c r="C175" s="82"/>
      <c r="D175" s="92"/>
      <c r="E175" s="75"/>
      <c r="F175" s="76"/>
      <c r="G175" s="83"/>
      <c r="H175" s="77"/>
      <c r="I175" s="84"/>
      <c r="J175" s="30"/>
      <c r="K175" s="25" t="str">
        <f t="shared" si="16"/>
        <v/>
      </c>
      <c r="L175" s="30"/>
      <c r="O175" s="13" t="str">
        <f t="shared" si="17"/>
        <v/>
      </c>
      <c r="P175" s="13">
        <f>SUM($E$11:$E175)</f>
        <v>30</v>
      </c>
      <c r="T175" s="22">
        <f t="shared" si="18"/>
        <v>0</v>
      </c>
      <c r="U175" s="22">
        <f t="shared" si="19"/>
        <v>0</v>
      </c>
      <c r="W175" s="13" t="str">
        <f t="shared" si="20"/>
        <v/>
      </c>
      <c r="Y175" s="41" t="str">
        <f>IF($B175="", "", IF($B175&gt;'Annual Report'!$AZ$41, 'Annual Report'!$BA$40, TEXT($B175, "mmm yyyy")))</f>
        <v/>
      </c>
      <c r="AA175" s="13" t="str">
        <f t="shared" si="21"/>
        <v/>
      </c>
      <c r="AC175" s="13" t="str">
        <f t="shared" si="22"/>
        <v xml:space="preserve"> - </v>
      </c>
      <c r="AE175" s="13" t="str">
        <f t="shared" si="23"/>
        <v/>
      </c>
    </row>
    <row r="176" spans="1:31" x14ac:dyDescent="0.25">
      <c r="A176" s="30"/>
      <c r="B176" s="74"/>
      <c r="C176" s="82"/>
      <c r="D176" s="92"/>
      <c r="E176" s="75"/>
      <c r="F176" s="76"/>
      <c r="G176" s="83"/>
      <c r="H176" s="77"/>
      <c r="I176" s="84"/>
      <c r="J176" s="30"/>
      <c r="K176" s="25" t="str">
        <f t="shared" si="16"/>
        <v/>
      </c>
      <c r="L176" s="30"/>
      <c r="O176" s="13" t="str">
        <f t="shared" si="17"/>
        <v/>
      </c>
      <c r="P176" s="13">
        <f>SUM($E$11:$E176)</f>
        <v>30</v>
      </c>
      <c r="T176" s="22">
        <f t="shared" si="18"/>
        <v>0</v>
      </c>
      <c r="U176" s="22">
        <f t="shared" si="19"/>
        <v>0</v>
      </c>
      <c r="W176" s="13" t="str">
        <f t="shared" si="20"/>
        <v/>
      </c>
      <c r="Y176" s="41" t="str">
        <f>IF($B176="", "", IF($B176&gt;'Annual Report'!$AZ$41, 'Annual Report'!$BA$40, TEXT($B176, "mmm yyyy")))</f>
        <v/>
      </c>
      <c r="AA176" s="13" t="str">
        <f t="shared" si="21"/>
        <v/>
      </c>
      <c r="AC176" s="13" t="str">
        <f t="shared" si="22"/>
        <v xml:space="preserve"> - </v>
      </c>
      <c r="AE176" s="13" t="str">
        <f t="shared" si="23"/>
        <v/>
      </c>
    </row>
    <row r="177" spans="1:31" x14ac:dyDescent="0.25">
      <c r="A177" s="30"/>
      <c r="B177" s="74"/>
      <c r="C177" s="82"/>
      <c r="D177" s="92"/>
      <c r="E177" s="75"/>
      <c r="F177" s="76"/>
      <c r="G177" s="83"/>
      <c r="H177" s="77"/>
      <c r="I177" s="84"/>
      <c r="J177" s="30"/>
      <c r="K177" s="25" t="str">
        <f t="shared" si="16"/>
        <v/>
      </c>
      <c r="L177" s="30"/>
      <c r="O177" s="13" t="str">
        <f t="shared" si="17"/>
        <v/>
      </c>
      <c r="P177" s="13">
        <f>SUM($E$11:$E177)</f>
        <v>30</v>
      </c>
      <c r="T177" s="22">
        <f t="shared" si="18"/>
        <v>0</v>
      </c>
      <c r="U177" s="22">
        <f t="shared" si="19"/>
        <v>0</v>
      </c>
      <c r="W177" s="13" t="str">
        <f t="shared" si="20"/>
        <v/>
      </c>
      <c r="Y177" s="41" t="str">
        <f>IF($B177="", "", IF($B177&gt;'Annual Report'!$AZ$41, 'Annual Report'!$BA$40, TEXT($B177, "mmm yyyy")))</f>
        <v/>
      </c>
      <c r="AA177" s="13" t="str">
        <f t="shared" si="21"/>
        <v/>
      </c>
      <c r="AC177" s="13" t="str">
        <f t="shared" si="22"/>
        <v xml:space="preserve"> - </v>
      </c>
      <c r="AE177" s="13" t="str">
        <f t="shared" si="23"/>
        <v/>
      </c>
    </row>
    <row r="178" spans="1:31" x14ac:dyDescent="0.25">
      <c r="A178" s="30"/>
      <c r="B178" s="74"/>
      <c r="C178" s="82"/>
      <c r="D178" s="92"/>
      <c r="E178" s="75"/>
      <c r="F178" s="76"/>
      <c r="G178" s="83"/>
      <c r="H178" s="77"/>
      <c r="I178" s="84"/>
      <c r="J178" s="30"/>
      <c r="K178" s="25" t="str">
        <f t="shared" si="16"/>
        <v/>
      </c>
      <c r="L178" s="30"/>
      <c r="O178" s="13" t="str">
        <f t="shared" si="17"/>
        <v/>
      </c>
      <c r="P178" s="13">
        <f>SUM($E$11:$E178)</f>
        <v>30</v>
      </c>
      <c r="T178" s="22">
        <f t="shared" si="18"/>
        <v>0</v>
      </c>
      <c r="U178" s="22">
        <f t="shared" si="19"/>
        <v>0</v>
      </c>
      <c r="W178" s="13" t="str">
        <f t="shared" si="20"/>
        <v/>
      </c>
      <c r="Y178" s="41" t="str">
        <f>IF($B178="", "", IF($B178&gt;'Annual Report'!$AZ$41, 'Annual Report'!$BA$40, TEXT($B178, "mmm yyyy")))</f>
        <v/>
      </c>
      <c r="AA178" s="13" t="str">
        <f t="shared" si="21"/>
        <v/>
      </c>
      <c r="AC178" s="13" t="str">
        <f t="shared" si="22"/>
        <v xml:space="preserve"> - </v>
      </c>
      <c r="AE178" s="13" t="str">
        <f t="shared" si="23"/>
        <v/>
      </c>
    </row>
    <row r="179" spans="1:31" x14ac:dyDescent="0.25">
      <c r="A179" s="30"/>
      <c r="B179" s="74"/>
      <c r="C179" s="82"/>
      <c r="D179" s="92"/>
      <c r="E179" s="75"/>
      <c r="F179" s="76"/>
      <c r="G179" s="83"/>
      <c r="H179" s="77"/>
      <c r="I179" s="84"/>
      <c r="J179" s="30"/>
      <c r="K179" s="25" t="str">
        <f t="shared" si="16"/>
        <v/>
      </c>
      <c r="L179" s="30"/>
      <c r="O179" s="13" t="str">
        <f t="shared" si="17"/>
        <v/>
      </c>
      <c r="P179" s="13">
        <f>SUM($E$11:$E179)</f>
        <v>30</v>
      </c>
      <c r="T179" s="22">
        <f t="shared" si="18"/>
        <v>0</v>
      </c>
      <c r="U179" s="22">
        <f t="shared" si="19"/>
        <v>0</v>
      </c>
      <c r="W179" s="13" t="str">
        <f t="shared" si="20"/>
        <v/>
      </c>
      <c r="Y179" s="41" t="str">
        <f>IF($B179="", "", IF($B179&gt;'Annual Report'!$AZ$41, 'Annual Report'!$BA$40, TEXT($B179, "mmm yyyy")))</f>
        <v/>
      </c>
      <c r="AA179" s="13" t="str">
        <f t="shared" si="21"/>
        <v/>
      </c>
      <c r="AC179" s="13" t="str">
        <f t="shared" si="22"/>
        <v xml:space="preserve"> - </v>
      </c>
      <c r="AE179" s="13" t="str">
        <f t="shared" si="23"/>
        <v/>
      </c>
    </row>
    <row r="180" spans="1:31" x14ac:dyDescent="0.25">
      <c r="A180" s="30"/>
      <c r="B180" s="74"/>
      <c r="C180" s="82"/>
      <c r="D180" s="92"/>
      <c r="E180" s="75"/>
      <c r="F180" s="76"/>
      <c r="G180" s="83"/>
      <c r="H180" s="77"/>
      <c r="I180" s="84"/>
      <c r="J180" s="30"/>
      <c r="K180" s="25" t="str">
        <f t="shared" si="16"/>
        <v/>
      </c>
      <c r="L180" s="30"/>
      <c r="O180" s="13" t="str">
        <f t="shared" si="17"/>
        <v/>
      </c>
      <c r="P180" s="13">
        <f>SUM($E$11:$E180)</f>
        <v>30</v>
      </c>
      <c r="T180" s="22">
        <f t="shared" si="18"/>
        <v>0</v>
      </c>
      <c r="U180" s="22">
        <f t="shared" si="19"/>
        <v>0</v>
      </c>
      <c r="W180" s="13" t="str">
        <f t="shared" si="20"/>
        <v/>
      </c>
      <c r="Y180" s="41" t="str">
        <f>IF($B180="", "", IF($B180&gt;'Annual Report'!$AZ$41, 'Annual Report'!$BA$40, TEXT($B180, "mmm yyyy")))</f>
        <v/>
      </c>
      <c r="AA180" s="13" t="str">
        <f t="shared" si="21"/>
        <v/>
      </c>
      <c r="AC180" s="13" t="str">
        <f t="shared" si="22"/>
        <v xml:space="preserve"> - </v>
      </c>
      <c r="AE180" s="13" t="str">
        <f t="shared" si="23"/>
        <v/>
      </c>
    </row>
    <row r="181" spans="1:31" x14ac:dyDescent="0.25">
      <c r="A181" s="30"/>
      <c r="B181" s="74"/>
      <c r="C181" s="82"/>
      <c r="D181" s="92"/>
      <c r="E181" s="75"/>
      <c r="F181" s="76"/>
      <c r="G181" s="83"/>
      <c r="H181" s="77"/>
      <c r="I181" s="84"/>
      <c r="J181" s="30"/>
      <c r="K181" s="25" t="str">
        <f t="shared" si="16"/>
        <v/>
      </c>
      <c r="L181" s="30"/>
      <c r="O181" s="13" t="str">
        <f t="shared" si="17"/>
        <v/>
      </c>
      <c r="P181" s="13">
        <f>SUM($E$11:$E181)</f>
        <v>30</v>
      </c>
      <c r="T181" s="22">
        <f t="shared" si="18"/>
        <v>0</v>
      </c>
      <c r="U181" s="22">
        <f t="shared" si="19"/>
        <v>0</v>
      </c>
      <c r="W181" s="13" t="str">
        <f t="shared" si="20"/>
        <v/>
      </c>
      <c r="Y181" s="41" t="str">
        <f>IF($B181="", "", IF($B181&gt;'Annual Report'!$AZ$41, 'Annual Report'!$BA$40, TEXT($B181, "mmm yyyy")))</f>
        <v/>
      </c>
      <c r="AA181" s="13" t="str">
        <f t="shared" si="21"/>
        <v/>
      </c>
      <c r="AC181" s="13" t="str">
        <f t="shared" si="22"/>
        <v xml:space="preserve"> - </v>
      </c>
      <c r="AE181" s="13" t="str">
        <f t="shared" si="23"/>
        <v/>
      </c>
    </row>
    <row r="182" spans="1:31" x14ac:dyDescent="0.25">
      <c r="A182" s="30"/>
      <c r="B182" s="74"/>
      <c r="C182" s="82"/>
      <c r="D182" s="92"/>
      <c r="E182" s="75"/>
      <c r="F182" s="76"/>
      <c r="G182" s="83"/>
      <c r="H182" s="77"/>
      <c r="I182" s="84"/>
      <c r="J182" s="30"/>
      <c r="K182" s="25" t="str">
        <f t="shared" si="16"/>
        <v/>
      </c>
      <c r="L182" s="30"/>
      <c r="O182" s="13" t="str">
        <f t="shared" si="17"/>
        <v/>
      </c>
      <c r="P182" s="13">
        <f>SUM($E$11:$E182)</f>
        <v>30</v>
      </c>
      <c r="T182" s="22">
        <f t="shared" si="18"/>
        <v>0</v>
      </c>
      <c r="U182" s="22">
        <f t="shared" si="19"/>
        <v>0</v>
      </c>
      <c r="W182" s="13" t="str">
        <f t="shared" si="20"/>
        <v/>
      </c>
      <c r="Y182" s="41" t="str">
        <f>IF($B182="", "", IF($B182&gt;'Annual Report'!$AZ$41, 'Annual Report'!$BA$40, TEXT($B182, "mmm yyyy")))</f>
        <v/>
      </c>
      <c r="AA182" s="13" t="str">
        <f t="shared" si="21"/>
        <v/>
      </c>
      <c r="AC182" s="13" t="str">
        <f t="shared" si="22"/>
        <v xml:space="preserve"> - </v>
      </c>
      <c r="AE182" s="13" t="str">
        <f t="shared" si="23"/>
        <v/>
      </c>
    </row>
    <row r="183" spans="1:31" x14ac:dyDescent="0.25">
      <c r="A183" s="30"/>
      <c r="B183" s="74"/>
      <c r="C183" s="82"/>
      <c r="D183" s="92"/>
      <c r="E183" s="75"/>
      <c r="F183" s="76"/>
      <c r="G183" s="83"/>
      <c r="H183" s="77"/>
      <c r="I183" s="84"/>
      <c r="J183" s="30"/>
      <c r="K183" s="25" t="str">
        <f t="shared" si="16"/>
        <v/>
      </c>
      <c r="L183" s="30"/>
      <c r="O183" s="13" t="str">
        <f t="shared" si="17"/>
        <v/>
      </c>
      <c r="P183" s="13">
        <f>SUM($E$11:$E183)</f>
        <v>30</v>
      </c>
      <c r="T183" s="22">
        <f t="shared" si="18"/>
        <v>0</v>
      </c>
      <c r="U183" s="22">
        <f t="shared" si="19"/>
        <v>0</v>
      </c>
      <c r="W183" s="13" t="str">
        <f t="shared" si="20"/>
        <v/>
      </c>
      <c r="Y183" s="41" t="str">
        <f>IF($B183="", "", IF($B183&gt;'Annual Report'!$AZ$41, 'Annual Report'!$BA$40, TEXT($B183, "mmm yyyy")))</f>
        <v/>
      </c>
      <c r="AA183" s="13" t="str">
        <f t="shared" si="21"/>
        <v/>
      </c>
      <c r="AC183" s="13" t="str">
        <f t="shared" si="22"/>
        <v xml:space="preserve"> - </v>
      </c>
      <c r="AE183" s="13" t="str">
        <f t="shared" si="23"/>
        <v/>
      </c>
    </row>
    <row r="184" spans="1:31" x14ac:dyDescent="0.25">
      <c r="A184" s="30"/>
      <c r="B184" s="74"/>
      <c r="C184" s="82"/>
      <c r="D184" s="92"/>
      <c r="E184" s="75"/>
      <c r="F184" s="76"/>
      <c r="G184" s="83"/>
      <c r="H184" s="77"/>
      <c r="I184" s="84"/>
      <c r="J184" s="30"/>
      <c r="K184" s="25" t="str">
        <f t="shared" si="16"/>
        <v/>
      </c>
      <c r="L184" s="30"/>
      <c r="O184" s="13" t="str">
        <f t="shared" si="17"/>
        <v/>
      </c>
      <c r="P184" s="13">
        <f>SUM($E$11:$E184)</f>
        <v>30</v>
      </c>
      <c r="T184" s="22">
        <f t="shared" si="18"/>
        <v>0</v>
      </c>
      <c r="U184" s="22">
        <f t="shared" si="19"/>
        <v>0</v>
      </c>
      <c r="W184" s="13" t="str">
        <f t="shared" si="20"/>
        <v/>
      </c>
      <c r="Y184" s="41" t="str">
        <f>IF($B184="", "", IF($B184&gt;'Annual Report'!$AZ$41, 'Annual Report'!$BA$40, TEXT($B184, "mmm yyyy")))</f>
        <v/>
      </c>
      <c r="AA184" s="13" t="str">
        <f t="shared" si="21"/>
        <v/>
      </c>
      <c r="AC184" s="13" t="str">
        <f t="shared" si="22"/>
        <v xml:space="preserve"> - </v>
      </c>
      <c r="AE184" s="13" t="str">
        <f t="shared" si="23"/>
        <v/>
      </c>
    </row>
    <row r="185" spans="1:31" x14ac:dyDescent="0.25">
      <c r="A185" s="30"/>
      <c r="B185" s="74"/>
      <c r="C185" s="82"/>
      <c r="D185" s="92"/>
      <c r="E185" s="75"/>
      <c r="F185" s="76"/>
      <c r="G185" s="83"/>
      <c r="H185" s="77"/>
      <c r="I185" s="84"/>
      <c r="J185" s="30"/>
      <c r="K185" s="25" t="str">
        <f t="shared" si="16"/>
        <v/>
      </c>
      <c r="L185" s="30"/>
      <c r="O185" s="13" t="str">
        <f t="shared" si="17"/>
        <v/>
      </c>
      <c r="P185" s="13">
        <f>SUM($E$11:$E185)</f>
        <v>30</v>
      </c>
      <c r="T185" s="22">
        <f t="shared" si="18"/>
        <v>0</v>
      </c>
      <c r="U185" s="22">
        <f t="shared" si="19"/>
        <v>0</v>
      </c>
      <c r="W185" s="13" t="str">
        <f t="shared" si="20"/>
        <v/>
      </c>
      <c r="Y185" s="41" t="str">
        <f>IF($B185="", "", IF($B185&gt;'Annual Report'!$AZ$41, 'Annual Report'!$BA$40, TEXT($B185, "mmm yyyy")))</f>
        <v/>
      </c>
      <c r="AA185" s="13" t="str">
        <f t="shared" si="21"/>
        <v/>
      </c>
      <c r="AC185" s="13" t="str">
        <f t="shared" si="22"/>
        <v xml:space="preserve"> - </v>
      </c>
      <c r="AE185" s="13" t="str">
        <f t="shared" si="23"/>
        <v/>
      </c>
    </row>
    <row r="186" spans="1:31" x14ac:dyDescent="0.25">
      <c r="A186" s="30"/>
      <c r="B186" s="74"/>
      <c r="C186" s="82"/>
      <c r="D186" s="92"/>
      <c r="E186" s="75"/>
      <c r="F186" s="76"/>
      <c r="G186" s="83"/>
      <c r="H186" s="77"/>
      <c r="I186" s="84"/>
      <c r="J186" s="30"/>
      <c r="K186" s="25" t="str">
        <f t="shared" si="16"/>
        <v/>
      </c>
      <c r="L186" s="30"/>
      <c r="O186" s="13" t="str">
        <f t="shared" si="17"/>
        <v/>
      </c>
      <c r="P186" s="13">
        <f>SUM($E$11:$E186)</f>
        <v>30</v>
      </c>
      <c r="T186" s="22">
        <f t="shared" si="18"/>
        <v>0</v>
      </c>
      <c r="U186" s="22">
        <f t="shared" si="19"/>
        <v>0</v>
      </c>
      <c r="W186" s="13" t="str">
        <f t="shared" si="20"/>
        <v/>
      </c>
      <c r="Y186" s="41" t="str">
        <f>IF($B186="", "", IF($B186&gt;'Annual Report'!$AZ$41, 'Annual Report'!$BA$40, TEXT($B186, "mmm yyyy")))</f>
        <v/>
      </c>
      <c r="AA186" s="13" t="str">
        <f t="shared" si="21"/>
        <v/>
      </c>
      <c r="AC186" s="13" t="str">
        <f t="shared" si="22"/>
        <v xml:space="preserve"> - </v>
      </c>
      <c r="AE186" s="13" t="str">
        <f t="shared" si="23"/>
        <v/>
      </c>
    </row>
    <row r="187" spans="1:31" x14ac:dyDescent="0.25">
      <c r="A187" s="30"/>
      <c r="B187" s="74"/>
      <c r="C187" s="82"/>
      <c r="D187" s="92"/>
      <c r="E187" s="75"/>
      <c r="F187" s="76"/>
      <c r="G187" s="83"/>
      <c r="H187" s="77"/>
      <c r="I187" s="84"/>
      <c r="J187" s="30"/>
      <c r="K187" s="25" t="str">
        <f t="shared" si="16"/>
        <v/>
      </c>
      <c r="L187" s="30"/>
      <c r="O187" s="13" t="str">
        <f t="shared" si="17"/>
        <v/>
      </c>
      <c r="P187" s="13">
        <f>SUM($E$11:$E187)</f>
        <v>30</v>
      </c>
      <c r="T187" s="22">
        <f t="shared" si="18"/>
        <v>0</v>
      </c>
      <c r="U187" s="22">
        <f t="shared" si="19"/>
        <v>0</v>
      </c>
      <c r="W187" s="13" t="str">
        <f t="shared" si="20"/>
        <v/>
      </c>
      <c r="Y187" s="41" t="str">
        <f>IF($B187="", "", IF($B187&gt;'Annual Report'!$AZ$41, 'Annual Report'!$BA$40, TEXT($B187, "mmm yyyy")))</f>
        <v/>
      </c>
      <c r="AA187" s="13" t="str">
        <f t="shared" si="21"/>
        <v/>
      </c>
      <c r="AC187" s="13" t="str">
        <f t="shared" si="22"/>
        <v xml:space="preserve"> - </v>
      </c>
      <c r="AE187" s="13" t="str">
        <f t="shared" si="23"/>
        <v/>
      </c>
    </row>
    <row r="188" spans="1:31" x14ac:dyDescent="0.25">
      <c r="A188" s="30"/>
      <c r="B188" s="74"/>
      <c r="C188" s="82"/>
      <c r="D188" s="92"/>
      <c r="E188" s="75"/>
      <c r="F188" s="76"/>
      <c r="G188" s="83"/>
      <c r="H188" s="77"/>
      <c r="I188" s="84"/>
      <c r="J188" s="30"/>
      <c r="K188" s="25" t="str">
        <f t="shared" si="16"/>
        <v/>
      </c>
      <c r="L188" s="30"/>
      <c r="O188" s="13" t="str">
        <f t="shared" si="17"/>
        <v/>
      </c>
      <c r="P188" s="13">
        <f>SUM($E$11:$E188)</f>
        <v>30</v>
      </c>
      <c r="T188" s="22">
        <f t="shared" si="18"/>
        <v>0</v>
      </c>
      <c r="U188" s="22">
        <f t="shared" si="19"/>
        <v>0</v>
      </c>
      <c r="W188" s="13" t="str">
        <f t="shared" si="20"/>
        <v/>
      </c>
      <c r="Y188" s="41" t="str">
        <f>IF($B188="", "", IF($B188&gt;'Annual Report'!$AZ$41, 'Annual Report'!$BA$40, TEXT($B188, "mmm yyyy")))</f>
        <v/>
      </c>
      <c r="AA188" s="13" t="str">
        <f t="shared" si="21"/>
        <v/>
      </c>
      <c r="AC188" s="13" t="str">
        <f t="shared" si="22"/>
        <v xml:space="preserve"> - </v>
      </c>
      <c r="AE188" s="13" t="str">
        <f t="shared" si="23"/>
        <v/>
      </c>
    </row>
    <row r="189" spans="1:31" x14ac:dyDescent="0.25">
      <c r="A189" s="30"/>
      <c r="B189" s="74"/>
      <c r="C189" s="82"/>
      <c r="D189" s="92"/>
      <c r="E189" s="75"/>
      <c r="F189" s="76"/>
      <c r="G189" s="83"/>
      <c r="H189" s="77"/>
      <c r="I189" s="84"/>
      <c r="J189" s="30"/>
      <c r="K189" s="25" t="str">
        <f t="shared" si="16"/>
        <v/>
      </c>
      <c r="L189" s="30"/>
      <c r="O189" s="13" t="str">
        <f t="shared" si="17"/>
        <v/>
      </c>
      <c r="P189" s="13">
        <f>SUM($E$11:$E189)</f>
        <v>30</v>
      </c>
      <c r="T189" s="22">
        <f t="shared" si="18"/>
        <v>0</v>
      </c>
      <c r="U189" s="22">
        <f t="shared" si="19"/>
        <v>0</v>
      </c>
      <c r="W189" s="13" t="str">
        <f t="shared" si="20"/>
        <v/>
      </c>
      <c r="Y189" s="41" t="str">
        <f>IF($B189="", "", IF($B189&gt;'Annual Report'!$AZ$41, 'Annual Report'!$BA$40, TEXT($B189, "mmm yyyy")))</f>
        <v/>
      </c>
      <c r="AA189" s="13" t="str">
        <f t="shared" si="21"/>
        <v/>
      </c>
      <c r="AC189" s="13" t="str">
        <f t="shared" si="22"/>
        <v xml:space="preserve"> - </v>
      </c>
      <c r="AE189" s="13" t="str">
        <f t="shared" si="23"/>
        <v/>
      </c>
    </row>
    <row r="190" spans="1:31" x14ac:dyDescent="0.25">
      <c r="A190" s="30"/>
      <c r="B190" s="74"/>
      <c r="C190" s="82"/>
      <c r="D190" s="92"/>
      <c r="E190" s="75"/>
      <c r="F190" s="76"/>
      <c r="G190" s="83"/>
      <c r="H190" s="77"/>
      <c r="I190" s="84"/>
      <c r="J190" s="30"/>
      <c r="K190" s="25" t="str">
        <f t="shared" si="16"/>
        <v/>
      </c>
      <c r="L190" s="30"/>
      <c r="O190" s="13" t="str">
        <f t="shared" si="17"/>
        <v/>
      </c>
      <c r="P190" s="13">
        <f>SUM($E$11:$E190)</f>
        <v>30</v>
      </c>
      <c r="T190" s="22">
        <f t="shared" si="18"/>
        <v>0</v>
      </c>
      <c r="U190" s="22">
        <f t="shared" si="19"/>
        <v>0</v>
      </c>
      <c r="W190" s="13" t="str">
        <f t="shared" si="20"/>
        <v/>
      </c>
      <c r="Y190" s="41" t="str">
        <f>IF($B190="", "", IF($B190&gt;'Annual Report'!$AZ$41, 'Annual Report'!$BA$40, TEXT($B190, "mmm yyyy")))</f>
        <v/>
      </c>
      <c r="AA190" s="13" t="str">
        <f t="shared" si="21"/>
        <v/>
      </c>
      <c r="AC190" s="13" t="str">
        <f t="shared" si="22"/>
        <v xml:space="preserve"> - </v>
      </c>
      <c r="AE190" s="13" t="str">
        <f t="shared" si="23"/>
        <v/>
      </c>
    </row>
    <row r="191" spans="1:31" x14ac:dyDescent="0.25">
      <c r="A191" s="30"/>
      <c r="B191" s="74"/>
      <c r="C191" s="82"/>
      <c r="D191" s="92"/>
      <c r="E191" s="75"/>
      <c r="F191" s="76"/>
      <c r="G191" s="83"/>
      <c r="H191" s="77"/>
      <c r="I191" s="84"/>
      <c r="J191" s="30"/>
      <c r="K191" s="25" t="str">
        <f t="shared" si="16"/>
        <v/>
      </c>
      <c r="L191" s="30"/>
      <c r="O191" s="13" t="str">
        <f t="shared" si="17"/>
        <v/>
      </c>
      <c r="P191" s="13">
        <f>SUM($E$11:$E191)</f>
        <v>30</v>
      </c>
      <c r="T191" s="22">
        <f t="shared" si="18"/>
        <v>0</v>
      </c>
      <c r="U191" s="22">
        <f t="shared" si="19"/>
        <v>0</v>
      </c>
      <c r="W191" s="13" t="str">
        <f t="shared" si="20"/>
        <v/>
      </c>
      <c r="Y191" s="41" t="str">
        <f>IF($B191="", "", IF($B191&gt;'Annual Report'!$AZ$41, 'Annual Report'!$BA$40, TEXT($B191, "mmm yyyy")))</f>
        <v/>
      </c>
      <c r="AA191" s="13" t="str">
        <f t="shared" si="21"/>
        <v/>
      </c>
      <c r="AC191" s="13" t="str">
        <f t="shared" si="22"/>
        <v xml:space="preserve"> - </v>
      </c>
      <c r="AE191" s="13" t="str">
        <f t="shared" si="23"/>
        <v/>
      </c>
    </row>
    <row r="192" spans="1:31" x14ac:dyDescent="0.25">
      <c r="A192" s="30"/>
      <c r="B192" s="74"/>
      <c r="C192" s="82"/>
      <c r="D192" s="92"/>
      <c r="E192" s="75"/>
      <c r="F192" s="76"/>
      <c r="G192" s="83"/>
      <c r="H192" s="77"/>
      <c r="I192" s="84"/>
      <c r="J192" s="30"/>
      <c r="K192" s="25" t="str">
        <f t="shared" si="16"/>
        <v/>
      </c>
      <c r="L192" s="30"/>
      <c r="O192" s="13" t="str">
        <f t="shared" si="17"/>
        <v/>
      </c>
      <c r="P192" s="13">
        <f>SUM($E$11:$E192)</f>
        <v>30</v>
      </c>
      <c r="T192" s="22">
        <f t="shared" si="18"/>
        <v>0</v>
      </c>
      <c r="U192" s="22">
        <f t="shared" si="19"/>
        <v>0</v>
      </c>
      <c r="W192" s="13" t="str">
        <f t="shared" si="20"/>
        <v/>
      </c>
      <c r="Y192" s="41" t="str">
        <f>IF($B192="", "", IF($B192&gt;'Annual Report'!$AZ$41, 'Annual Report'!$BA$40, TEXT($B192, "mmm yyyy")))</f>
        <v/>
      </c>
      <c r="AA192" s="13" t="str">
        <f t="shared" si="21"/>
        <v/>
      </c>
      <c r="AC192" s="13" t="str">
        <f t="shared" si="22"/>
        <v xml:space="preserve"> - </v>
      </c>
      <c r="AE192" s="13" t="str">
        <f t="shared" si="23"/>
        <v/>
      </c>
    </row>
    <row r="193" spans="1:31" x14ac:dyDescent="0.25">
      <c r="A193" s="30"/>
      <c r="B193" s="74"/>
      <c r="C193" s="82"/>
      <c r="D193" s="92"/>
      <c r="E193" s="75"/>
      <c r="F193" s="76"/>
      <c r="G193" s="83"/>
      <c r="H193" s="77"/>
      <c r="I193" s="84"/>
      <c r="J193" s="30"/>
      <c r="K193" s="25" t="str">
        <f t="shared" si="16"/>
        <v/>
      </c>
      <c r="L193" s="30"/>
      <c r="O193" s="13" t="str">
        <f t="shared" si="17"/>
        <v/>
      </c>
      <c r="P193" s="13">
        <f>SUM($E$11:$E193)</f>
        <v>30</v>
      </c>
      <c r="T193" s="22">
        <f t="shared" si="18"/>
        <v>0</v>
      </c>
      <c r="U193" s="22">
        <f t="shared" si="19"/>
        <v>0</v>
      </c>
      <c r="W193" s="13" t="str">
        <f t="shared" si="20"/>
        <v/>
      </c>
      <c r="Y193" s="41" t="str">
        <f>IF($B193="", "", IF($B193&gt;'Annual Report'!$AZ$41, 'Annual Report'!$BA$40, TEXT($B193, "mmm yyyy")))</f>
        <v/>
      </c>
      <c r="AA193" s="13" t="str">
        <f t="shared" si="21"/>
        <v/>
      </c>
      <c r="AC193" s="13" t="str">
        <f t="shared" si="22"/>
        <v xml:space="preserve"> - </v>
      </c>
      <c r="AE193" s="13" t="str">
        <f t="shared" si="23"/>
        <v/>
      </c>
    </row>
    <row r="194" spans="1:31" x14ac:dyDescent="0.25">
      <c r="A194" s="30"/>
      <c r="B194" s="74"/>
      <c r="C194" s="82"/>
      <c r="D194" s="92"/>
      <c r="E194" s="75"/>
      <c r="F194" s="76"/>
      <c r="G194" s="83"/>
      <c r="H194" s="77"/>
      <c r="I194" s="84"/>
      <c r="J194" s="30"/>
      <c r="K194" s="25" t="str">
        <f t="shared" si="16"/>
        <v/>
      </c>
      <c r="L194" s="30"/>
      <c r="O194" s="13" t="str">
        <f t="shared" si="17"/>
        <v/>
      </c>
      <c r="P194" s="13">
        <f>SUM($E$11:$E194)</f>
        <v>30</v>
      </c>
      <c r="T194" s="22">
        <f t="shared" si="18"/>
        <v>0</v>
      </c>
      <c r="U194" s="22">
        <f t="shared" si="19"/>
        <v>0</v>
      </c>
      <c r="W194" s="13" t="str">
        <f t="shared" si="20"/>
        <v/>
      </c>
      <c r="Y194" s="41" t="str">
        <f>IF($B194="", "", IF($B194&gt;'Annual Report'!$AZ$41, 'Annual Report'!$BA$40, TEXT($B194, "mmm yyyy")))</f>
        <v/>
      </c>
      <c r="AA194" s="13" t="str">
        <f t="shared" si="21"/>
        <v/>
      </c>
      <c r="AC194" s="13" t="str">
        <f t="shared" si="22"/>
        <v xml:space="preserve"> - </v>
      </c>
      <c r="AE194" s="13" t="str">
        <f t="shared" si="23"/>
        <v/>
      </c>
    </row>
    <row r="195" spans="1:31" x14ac:dyDescent="0.25">
      <c r="A195" s="30"/>
      <c r="B195" s="74"/>
      <c r="C195" s="82"/>
      <c r="D195" s="92"/>
      <c r="E195" s="75"/>
      <c r="F195" s="76"/>
      <c r="G195" s="83"/>
      <c r="H195" s="77"/>
      <c r="I195" s="84"/>
      <c r="J195" s="30"/>
      <c r="K195" s="25" t="str">
        <f t="shared" si="16"/>
        <v/>
      </c>
      <c r="L195" s="30"/>
      <c r="O195" s="13" t="str">
        <f t="shared" si="17"/>
        <v/>
      </c>
      <c r="P195" s="13">
        <f>SUM($E$11:$E195)</f>
        <v>30</v>
      </c>
      <c r="T195" s="22">
        <f t="shared" si="18"/>
        <v>0</v>
      </c>
      <c r="U195" s="22">
        <f t="shared" si="19"/>
        <v>0</v>
      </c>
      <c r="W195" s="13" t="str">
        <f t="shared" si="20"/>
        <v/>
      </c>
      <c r="Y195" s="41" t="str">
        <f>IF($B195="", "", IF($B195&gt;'Annual Report'!$AZ$41, 'Annual Report'!$BA$40, TEXT($B195, "mmm yyyy")))</f>
        <v/>
      </c>
      <c r="AA195" s="13" t="str">
        <f t="shared" si="21"/>
        <v/>
      </c>
      <c r="AC195" s="13" t="str">
        <f t="shared" si="22"/>
        <v xml:space="preserve"> - </v>
      </c>
      <c r="AE195" s="13" t="str">
        <f t="shared" si="23"/>
        <v/>
      </c>
    </row>
    <row r="196" spans="1:31" x14ac:dyDescent="0.25">
      <c r="A196" s="30"/>
      <c r="B196" s="74"/>
      <c r="C196" s="82"/>
      <c r="D196" s="92"/>
      <c r="E196" s="75"/>
      <c r="F196" s="76"/>
      <c r="G196" s="83"/>
      <c r="H196" s="77"/>
      <c r="I196" s="84"/>
      <c r="J196" s="30"/>
      <c r="K196" s="25" t="str">
        <f t="shared" si="16"/>
        <v/>
      </c>
      <c r="L196" s="30"/>
      <c r="O196" s="13" t="str">
        <f t="shared" si="17"/>
        <v/>
      </c>
      <c r="P196" s="13">
        <f>SUM($E$11:$E196)</f>
        <v>30</v>
      </c>
      <c r="T196" s="22">
        <f t="shared" si="18"/>
        <v>0</v>
      </c>
      <c r="U196" s="22">
        <f t="shared" si="19"/>
        <v>0</v>
      </c>
      <c r="W196" s="13" t="str">
        <f t="shared" si="20"/>
        <v/>
      </c>
      <c r="Y196" s="41" t="str">
        <f>IF($B196="", "", IF($B196&gt;'Annual Report'!$AZ$41, 'Annual Report'!$BA$40, TEXT($B196, "mmm yyyy")))</f>
        <v/>
      </c>
      <c r="AA196" s="13" t="str">
        <f t="shared" si="21"/>
        <v/>
      </c>
      <c r="AC196" s="13" t="str">
        <f t="shared" si="22"/>
        <v xml:space="preserve"> - </v>
      </c>
      <c r="AE196" s="13" t="str">
        <f t="shared" si="23"/>
        <v/>
      </c>
    </row>
    <row r="197" spans="1:31" x14ac:dyDescent="0.25">
      <c r="A197" s="30"/>
      <c r="B197" s="74"/>
      <c r="C197" s="82"/>
      <c r="D197" s="92"/>
      <c r="E197" s="75"/>
      <c r="F197" s="76"/>
      <c r="G197" s="83"/>
      <c r="H197" s="77"/>
      <c r="I197" s="84"/>
      <c r="J197" s="30"/>
      <c r="K197" s="25" t="str">
        <f t="shared" si="16"/>
        <v/>
      </c>
      <c r="L197" s="30"/>
      <c r="O197" s="13" t="str">
        <f t="shared" si="17"/>
        <v/>
      </c>
      <c r="P197" s="13">
        <f>SUM($E$11:$E197)</f>
        <v>30</v>
      </c>
      <c r="T197" s="22">
        <f t="shared" si="18"/>
        <v>0</v>
      </c>
      <c r="U197" s="22">
        <f t="shared" si="19"/>
        <v>0</v>
      </c>
      <c r="W197" s="13" t="str">
        <f t="shared" si="20"/>
        <v/>
      </c>
      <c r="Y197" s="41" t="str">
        <f>IF($B197="", "", IF($B197&gt;'Annual Report'!$AZ$41, 'Annual Report'!$BA$40, TEXT($B197, "mmm yyyy")))</f>
        <v/>
      </c>
      <c r="AA197" s="13" t="str">
        <f t="shared" si="21"/>
        <v/>
      </c>
      <c r="AC197" s="13" t="str">
        <f t="shared" si="22"/>
        <v xml:space="preserve"> - </v>
      </c>
      <c r="AE197" s="13" t="str">
        <f t="shared" si="23"/>
        <v/>
      </c>
    </row>
    <row r="198" spans="1:31" x14ac:dyDescent="0.25">
      <c r="A198" s="30"/>
      <c r="B198" s="74"/>
      <c r="C198" s="82"/>
      <c r="D198" s="92"/>
      <c r="E198" s="75"/>
      <c r="F198" s="76"/>
      <c r="G198" s="83"/>
      <c r="H198" s="77"/>
      <c r="I198" s="84"/>
      <c r="J198" s="30"/>
      <c r="K198" s="25" t="str">
        <f t="shared" si="16"/>
        <v/>
      </c>
      <c r="L198" s="30"/>
      <c r="O198" s="13" t="str">
        <f t="shared" si="17"/>
        <v/>
      </c>
      <c r="P198" s="13">
        <f>SUM($E$11:$E198)</f>
        <v>30</v>
      </c>
      <c r="T198" s="22">
        <f t="shared" si="18"/>
        <v>0</v>
      </c>
      <c r="U198" s="22">
        <f t="shared" si="19"/>
        <v>0</v>
      </c>
      <c r="W198" s="13" t="str">
        <f t="shared" si="20"/>
        <v/>
      </c>
      <c r="Y198" s="41" t="str">
        <f>IF($B198="", "", IF($B198&gt;'Annual Report'!$AZ$41, 'Annual Report'!$BA$40, TEXT($B198, "mmm yyyy")))</f>
        <v/>
      </c>
      <c r="AA198" s="13" t="str">
        <f t="shared" si="21"/>
        <v/>
      </c>
      <c r="AC198" s="13" t="str">
        <f t="shared" si="22"/>
        <v xml:space="preserve"> - </v>
      </c>
      <c r="AE198" s="13" t="str">
        <f t="shared" si="23"/>
        <v/>
      </c>
    </row>
    <row r="199" spans="1:31" x14ac:dyDescent="0.25">
      <c r="A199" s="30"/>
      <c r="B199" s="74"/>
      <c r="C199" s="82"/>
      <c r="D199" s="92"/>
      <c r="E199" s="75"/>
      <c r="F199" s="76"/>
      <c r="G199" s="83"/>
      <c r="H199" s="77"/>
      <c r="I199" s="84"/>
      <c r="J199" s="30"/>
      <c r="K199" s="25" t="str">
        <f t="shared" si="16"/>
        <v/>
      </c>
      <c r="L199" s="30"/>
      <c r="O199" s="13" t="str">
        <f t="shared" si="17"/>
        <v/>
      </c>
      <c r="P199" s="13">
        <f>SUM($E$11:$E199)</f>
        <v>30</v>
      </c>
      <c r="T199" s="22">
        <f t="shared" si="18"/>
        <v>0</v>
      </c>
      <c r="U199" s="22">
        <f t="shared" si="19"/>
        <v>0</v>
      </c>
      <c r="W199" s="13" t="str">
        <f t="shared" si="20"/>
        <v/>
      </c>
      <c r="Y199" s="41" t="str">
        <f>IF($B199="", "", IF($B199&gt;'Annual Report'!$AZ$41, 'Annual Report'!$BA$40, TEXT($B199, "mmm yyyy")))</f>
        <v/>
      </c>
      <c r="AA199" s="13" t="str">
        <f t="shared" si="21"/>
        <v/>
      </c>
      <c r="AC199" s="13" t="str">
        <f t="shared" si="22"/>
        <v xml:space="preserve"> - </v>
      </c>
      <c r="AE199" s="13" t="str">
        <f t="shared" si="23"/>
        <v/>
      </c>
    </row>
    <row r="200" spans="1:31" x14ac:dyDescent="0.25">
      <c r="A200" s="30"/>
      <c r="B200" s="74"/>
      <c r="C200" s="82"/>
      <c r="D200" s="92"/>
      <c r="E200" s="75"/>
      <c r="F200" s="76"/>
      <c r="G200" s="83"/>
      <c r="H200" s="77"/>
      <c r="I200" s="84"/>
      <c r="J200" s="30"/>
      <c r="K200" s="25" t="str">
        <f t="shared" si="16"/>
        <v/>
      </c>
      <c r="L200" s="30"/>
      <c r="O200" s="13" t="str">
        <f t="shared" si="17"/>
        <v/>
      </c>
      <c r="P200" s="13">
        <f>SUM($E$11:$E200)</f>
        <v>30</v>
      </c>
      <c r="T200" s="22">
        <f t="shared" si="18"/>
        <v>0</v>
      </c>
      <c r="U200" s="22">
        <f t="shared" si="19"/>
        <v>0</v>
      </c>
      <c r="W200" s="13" t="str">
        <f t="shared" si="20"/>
        <v/>
      </c>
      <c r="Y200" s="41" t="str">
        <f>IF($B200="", "", IF($B200&gt;'Annual Report'!$AZ$41, 'Annual Report'!$BA$40, TEXT($B200, "mmm yyyy")))</f>
        <v/>
      </c>
      <c r="AA200" s="13" t="str">
        <f t="shared" si="21"/>
        <v/>
      </c>
      <c r="AC200" s="13" t="str">
        <f t="shared" si="22"/>
        <v xml:space="preserve"> - </v>
      </c>
      <c r="AE200" s="13" t="str">
        <f t="shared" si="23"/>
        <v/>
      </c>
    </row>
    <row r="201" spans="1:31" x14ac:dyDescent="0.25">
      <c r="A201" s="30"/>
      <c r="B201" s="74"/>
      <c r="C201" s="82"/>
      <c r="D201" s="92"/>
      <c r="E201" s="75"/>
      <c r="F201" s="76"/>
      <c r="G201" s="83"/>
      <c r="H201" s="77"/>
      <c r="I201" s="84"/>
      <c r="J201" s="30"/>
      <c r="K201" s="25" t="str">
        <f t="shared" si="16"/>
        <v/>
      </c>
      <c r="L201" s="30"/>
      <c r="O201" s="13" t="str">
        <f t="shared" si="17"/>
        <v/>
      </c>
      <c r="P201" s="13">
        <f>SUM($E$11:$E201)</f>
        <v>30</v>
      </c>
      <c r="T201" s="22">
        <f t="shared" si="18"/>
        <v>0</v>
      </c>
      <c r="U201" s="22">
        <f t="shared" si="19"/>
        <v>0</v>
      </c>
      <c r="W201" s="13" t="str">
        <f t="shared" si="20"/>
        <v/>
      </c>
      <c r="Y201" s="41" t="str">
        <f>IF($B201="", "", IF($B201&gt;'Annual Report'!$AZ$41, 'Annual Report'!$BA$40, TEXT($B201, "mmm yyyy")))</f>
        <v/>
      </c>
      <c r="AA201" s="13" t="str">
        <f t="shared" si="21"/>
        <v/>
      </c>
      <c r="AC201" s="13" t="str">
        <f t="shared" si="22"/>
        <v xml:space="preserve"> - </v>
      </c>
      <c r="AE201" s="13" t="str">
        <f t="shared" si="23"/>
        <v/>
      </c>
    </row>
    <row r="202" spans="1:31" x14ac:dyDescent="0.25">
      <c r="A202" s="30"/>
      <c r="B202" s="74"/>
      <c r="C202" s="82"/>
      <c r="D202" s="92"/>
      <c r="E202" s="75"/>
      <c r="F202" s="76"/>
      <c r="G202" s="83"/>
      <c r="H202" s="77"/>
      <c r="I202" s="84"/>
      <c r="J202" s="30"/>
      <c r="K202" s="25" t="str">
        <f t="shared" si="16"/>
        <v/>
      </c>
      <c r="L202" s="30"/>
      <c r="O202" s="13" t="str">
        <f t="shared" si="17"/>
        <v/>
      </c>
      <c r="P202" s="13">
        <f>SUM($E$11:$E202)</f>
        <v>30</v>
      </c>
      <c r="T202" s="22">
        <f t="shared" si="18"/>
        <v>0</v>
      </c>
      <c r="U202" s="22">
        <f t="shared" si="19"/>
        <v>0</v>
      </c>
      <c r="W202" s="13" t="str">
        <f t="shared" si="20"/>
        <v/>
      </c>
      <c r="Y202" s="41" t="str">
        <f>IF($B202="", "", IF($B202&gt;'Annual Report'!$AZ$41, 'Annual Report'!$BA$40, TEXT($B202, "mmm yyyy")))</f>
        <v/>
      </c>
      <c r="AA202" s="13" t="str">
        <f t="shared" si="21"/>
        <v/>
      </c>
      <c r="AC202" s="13" t="str">
        <f t="shared" si="22"/>
        <v xml:space="preserve"> - </v>
      </c>
      <c r="AE202" s="13" t="str">
        <f t="shared" si="23"/>
        <v/>
      </c>
    </row>
    <row r="203" spans="1:31" x14ac:dyDescent="0.25">
      <c r="A203" s="30"/>
      <c r="B203" s="74"/>
      <c r="C203" s="82"/>
      <c r="D203" s="92"/>
      <c r="E203" s="75"/>
      <c r="F203" s="76"/>
      <c r="G203" s="83"/>
      <c r="H203" s="77"/>
      <c r="I203" s="84"/>
      <c r="J203" s="30"/>
      <c r="K203" s="25" t="str">
        <f t="shared" si="16"/>
        <v/>
      </c>
      <c r="L203" s="30"/>
      <c r="O203" s="13" t="str">
        <f t="shared" si="17"/>
        <v/>
      </c>
      <c r="P203" s="13">
        <f>SUM($E$11:$E203)</f>
        <v>30</v>
      </c>
      <c r="T203" s="22">
        <f t="shared" si="18"/>
        <v>0</v>
      </c>
      <c r="U203" s="22">
        <f t="shared" si="19"/>
        <v>0</v>
      </c>
      <c r="W203" s="13" t="str">
        <f t="shared" si="20"/>
        <v/>
      </c>
      <c r="Y203" s="41" t="str">
        <f>IF($B203="", "", IF($B203&gt;'Annual Report'!$AZ$41, 'Annual Report'!$BA$40, TEXT($B203, "mmm yyyy")))</f>
        <v/>
      </c>
      <c r="AA203" s="13" t="str">
        <f t="shared" si="21"/>
        <v/>
      </c>
      <c r="AC203" s="13" t="str">
        <f t="shared" si="22"/>
        <v xml:space="preserve"> - </v>
      </c>
      <c r="AE203" s="13" t="str">
        <f t="shared" si="23"/>
        <v/>
      </c>
    </row>
    <row r="204" spans="1:31" x14ac:dyDescent="0.25">
      <c r="A204" s="30"/>
      <c r="B204" s="74"/>
      <c r="C204" s="82"/>
      <c r="D204" s="92"/>
      <c r="E204" s="75"/>
      <c r="F204" s="76"/>
      <c r="G204" s="83"/>
      <c r="H204" s="77"/>
      <c r="I204" s="84"/>
      <c r="J204" s="30"/>
      <c r="K204" s="25" t="str">
        <f t="shared" ref="K204:K267" si="24">IF($B204="", "", $G204+$H204-$F204-$U204-$T204)</f>
        <v/>
      </c>
      <c r="L204" s="30"/>
      <c r="O204" s="13" t="str">
        <f t="shared" ref="O204:O267" si="25">IF($B204="", "", IF(OR($B204&lt;$R$3, $B204&gt;$R$4), "X", ""))</f>
        <v/>
      </c>
      <c r="P204" s="13">
        <f>SUM($E$11:$E204)</f>
        <v>30</v>
      </c>
      <c r="T204" s="22">
        <f t="shared" ref="T204:T267" si="26">ROUND($D204*$P$4*24, 2)</f>
        <v>0</v>
      </c>
      <c r="U204" s="22">
        <f t="shared" ref="U204:U267" si="27">ROUND(IF(AND($P204&gt;$O$6, $P203&lt;$O$6), (($P204-$O$6)*$P$7)+(($O$6-$P203)*$P$6), IF($P203&gt;$O$6, $E204*$P$7, $E204*$P$6)), 2)</f>
        <v>0</v>
      </c>
      <c r="W204" s="13" t="str">
        <f t="shared" ref="W204:W267" si="28">IF($I204="", "", IF(COUNTIF($R$11:$R$20, $I204)&gt;0, "", "X"))</f>
        <v/>
      </c>
      <c r="Y204" s="41" t="str">
        <f>IF($B204="", "", IF($B204&gt;'Annual Report'!$AZ$41, 'Annual Report'!$BA$40, TEXT($B204, "mmm yyyy")))</f>
        <v/>
      </c>
      <c r="AA204" s="13" t="str">
        <f t="shared" ref="AA204:AA267" si="29">IF(AND(NOT($F204=""), $I204=""), "X", "")</f>
        <v/>
      </c>
      <c r="AC204" s="13" t="str">
        <f t="shared" ref="AC204:AC267" si="30">_xlfn.CONCAT(Y204, " - ", $I204)</f>
        <v xml:space="preserve"> - </v>
      </c>
      <c r="AE204" s="13" t="str">
        <f t="shared" ref="AE204:AE267" si="31">IF($AA204="", "", $Y204)</f>
        <v/>
      </c>
    </row>
    <row r="205" spans="1:31" x14ac:dyDescent="0.25">
      <c r="A205" s="30"/>
      <c r="B205" s="74"/>
      <c r="C205" s="82"/>
      <c r="D205" s="92"/>
      <c r="E205" s="75"/>
      <c r="F205" s="76"/>
      <c r="G205" s="83"/>
      <c r="H205" s="77"/>
      <c r="I205" s="84"/>
      <c r="J205" s="30"/>
      <c r="K205" s="25" t="str">
        <f t="shared" si="24"/>
        <v/>
      </c>
      <c r="L205" s="30"/>
      <c r="O205" s="13" t="str">
        <f t="shared" si="25"/>
        <v/>
      </c>
      <c r="P205" s="13">
        <f>SUM($E$11:$E205)</f>
        <v>30</v>
      </c>
      <c r="T205" s="22">
        <f t="shared" si="26"/>
        <v>0</v>
      </c>
      <c r="U205" s="22">
        <f t="shared" si="27"/>
        <v>0</v>
      </c>
      <c r="W205" s="13" t="str">
        <f t="shared" si="28"/>
        <v/>
      </c>
      <c r="Y205" s="41" t="str">
        <f>IF($B205="", "", IF($B205&gt;'Annual Report'!$AZ$41, 'Annual Report'!$BA$40, TEXT($B205, "mmm yyyy")))</f>
        <v/>
      </c>
      <c r="AA205" s="13" t="str">
        <f t="shared" si="29"/>
        <v/>
      </c>
      <c r="AC205" s="13" t="str">
        <f t="shared" si="30"/>
        <v xml:space="preserve"> - </v>
      </c>
      <c r="AE205" s="13" t="str">
        <f t="shared" si="31"/>
        <v/>
      </c>
    </row>
    <row r="206" spans="1:31" x14ac:dyDescent="0.25">
      <c r="A206" s="30"/>
      <c r="B206" s="74"/>
      <c r="C206" s="82"/>
      <c r="D206" s="92"/>
      <c r="E206" s="75"/>
      <c r="F206" s="76"/>
      <c r="G206" s="83"/>
      <c r="H206" s="77"/>
      <c r="I206" s="84"/>
      <c r="J206" s="30"/>
      <c r="K206" s="25" t="str">
        <f t="shared" si="24"/>
        <v/>
      </c>
      <c r="L206" s="30"/>
      <c r="O206" s="13" t="str">
        <f t="shared" si="25"/>
        <v/>
      </c>
      <c r="P206" s="13">
        <f>SUM($E$11:$E206)</f>
        <v>30</v>
      </c>
      <c r="T206" s="22">
        <f t="shared" si="26"/>
        <v>0</v>
      </c>
      <c r="U206" s="22">
        <f t="shared" si="27"/>
        <v>0</v>
      </c>
      <c r="W206" s="13" t="str">
        <f t="shared" si="28"/>
        <v/>
      </c>
      <c r="Y206" s="41" t="str">
        <f>IF($B206="", "", IF($B206&gt;'Annual Report'!$AZ$41, 'Annual Report'!$BA$40, TEXT($B206, "mmm yyyy")))</f>
        <v/>
      </c>
      <c r="AA206" s="13" t="str">
        <f t="shared" si="29"/>
        <v/>
      </c>
      <c r="AC206" s="13" t="str">
        <f t="shared" si="30"/>
        <v xml:space="preserve"> - </v>
      </c>
      <c r="AE206" s="13" t="str">
        <f t="shared" si="31"/>
        <v/>
      </c>
    </row>
    <row r="207" spans="1:31" x14ac:dyDescent="0.25">
      <c r="A207" s="30"/>
      <c r="B207" s="74"/>
      <c r="C207" s="82"/>
      <c r="D207" s="92"/>
      <c r="E207" s="75"/>
      <c r="F207" s="76"/>
      <c r="G207" s="83"/>
      <c r="H207" s="77"/>
      <c r="I207" s="84"/>
      <c r="J207" s="30"/>
      <c r="K207" s="25" t="str">
        <f t="shared" si="24"/>
        <v/>
      </c>
      <c r="L207" s="30"/>
      <c r="O207" s="13" t="str">
        <f t="shared" si="25"/>
        <v/>
      </c>
      <c r="P207" s="13">
        <f>SUM($E$11:$E207)</f>
        <v>30</v>
      </c>
      <c r="T207" s="22">
        <f t="shared" si="26"/>
        <v>0</v>
      </c>
      <c r="U207" s="22">
        <f t="shared" si="27"/>
        <v>0</v>
      </c>
      <c r="W207" s="13" t="str">
        <f t="shared" si="28"/>
        <v/>
      </c>
      <c r="Y207" s="41" t="str">
        <f>IF($B207="", "", IF($B207&gt;'Annual Report'!$AZ$41, 'Annual Report'!$BA$40, TEXT($B207, "mmm yyyy")))</f>
        <v/>
      </c>
      <c r="AA207" s="13" t="str">
        <f t="shared" si="29"/>
        <v/>
      </c>
      <c r="AC207" s="13" t="str">
        <f t="shared" si="30"/>
        <v xml:space="preserve"> - </v>
      </c>
      <c r="AE207" s="13" t="str">
        <f t="shared" si="31"/>
        <v/>
      </c>
    </row>
    <row r="208" spans="1:31" x14ac:dyDescent="0.25">
      <c r="A208" s="30"/>
      <c r="B208" s="74"/>
      <c r="C208" s="82"/>
      <c r="D208" s="92"/>
      <c r="E208" s="75"/>
      <c r="F208" s="76"/>
      <c r="G208" s="83"/>
      <c r="H208" s="77"/>
      <c r="I208" s="84"/>
      <c r="J208" s="30"/>
      <c r="K208" s="25" t="str">
        <f t="shared" si="24"/>
        <v/>
      </c>
      <c r="L208" s="30"/>
      <c r="O208" s="13" t="str">
        <f t="shared" si="25"/>
        <v/>
      </c>
      <c r="P208" s="13">
        <f>SUM($E$11:$E208)</f>
        <v>30</v>
      </c>
      <c r="T208" s="22">
        <f t="shared" si="26"/>
        <v>0</v>
      </c>
      <c r="U208" s="22">
        <f t="shared" si="27"/>
        <v>0</v>
      </c>
      <c r="W208" s="13" t="str">
        <f t="shared" si="28"/>
        <v/>
      </c>
      <c r="Y208" s="41" t="str">
        <f>IF($B208="", "", IF($B208&gt;'Annual Report'!$AZ$41, 'Annual Report'!$BA$40, TEXT($B208, "mmm yyyy")))</f>
        <v/>
      </c>
      <c r="AA208" s="13" t="str">
        <f t="shared" si="29"/>
        <v/>
      </c>
      <c r="AC208" s="13" t="str">
        <f t="shared" si="30"/>
        <v xml:space="preserve"> - </v>
      </c>
      <c r="AE208" s="13" t="str">
        <f t="shared" si="31"/>
        <v/>
      </c>
    </row>
    <row r="209" spans="1:31" x14ac:dyDescent="0.25">
      <c r="A209" s="30"/>
      <c r="B209" s="74"/>
      <c r="C209" s="82"/>
      <c r="D209" s="92"/>
      <c r="E209" s="75"/>
      <c r="F209" s="76"/>
      <c r="G209" s="83"/>
      <c r="H209" s="77"/>
      <c r="I209" s="84"/>
      <c r="J209" s="30"/>
      <c r="K209" s="25" t="str">
        <f t="shared" si="24"/>
        <v/>
      </c>
      <c r="L209" s="30"/>
      <c r="O209" s="13" t="str">
        <f t="shared" si="25"/>
        <v/>
      </c>
      <c r="P209" s="13">
        <f>SUM($E$11:$E209)</f>
        <v>30</v>
      </c>
      <c r="T209" s="22">
        <f t="shared" si="26"/>
        <v>0</v>
      </c>
      <c r="U209" s="22">
        <f t="shared" si="27"/>
        <v>0</v>
      </c>
      <c r="W209" s="13" t="str">
        <f t="shared" si="28"/>
        <v/>
      </c>
      <c r="Y209" s="41" t="str">
        <f>IF($B209="", "", IF($B209&gt;'Annual Report'!$AZ$41, 'Annual Report'!$BA$40, TEXT($B209, "mmm yyyy")))</f>
        <v/>
      </c>
      <c r="AA209" s="13" t="str">
        <f t="shared" si="29"/>
        <v/>
      </c>
      <c r="AC209" s="13" t="str">
        <f t="shared" si="30"/>
        <v xml:space="preserve"> - </v>
      </c>
      <c r="AE209" s="13" t="str">
        <f t="shared" si="31"/>
        <v/>
      </c>
    </row>
    <row r="210" spans="1:31" x14ac:dyDescent="0.25">
      <c r="A210" s="30"/>
      <c r="B210" s="74"/>
      <c r="C210" s="82"/>
      <c r="D210" s="92"/>
      <c r="E210" s="75"/>
      <c r="F210" s="76"/>
      <c r="G210" s="83"/>
      <c r="H210" s="77"/>
      <c r="I210" s="84"/>
      <c r="J210" s="30"/>
      <c r="K210" s="25" t="str">
        <f t="shared" si="24"/>
        <v/>
      </c>
      <c r="L210" s="30"/>
      <c r="O210" s="13" t="str">
        <f t="shared" si="25"/>
        <v/>
      </c>
      <c r="P210" s="13">
        <f>SUM($E$11:$E210)</f>
        <v>30</v>
      </c>
      <c r="T210" s="22">
        <f t="shared" si="26"/>
        <v>0</v>
      </c>
      <c r="U210" s="22">
        <f t="shared" si="27"/>
        <v>0</v>
      </c>
      <c r="W210" s="13" t="str">
        <f t="shared" si="28"/>
        <v/>
      </c>
      <c r="Y210" s="41" t="str">
        <f>IF($B210="", "", IF($B210&gt;'Annual Report'!$AZ$41, 'Annual Report'!$BA$40, TEXT($B210, "mmm yyyy")))</f>
        <v/>
      </c>
      <c r="AA210" s="13" t="str">
        <f t="shared" si="29"/>
        <v/>
      </c>
      <c r="AC210" s="13" t="str">
        <f t="shared" si="30"/>
        <v xml:space="preserve"> - </v>
      </c>
      <c r="AE210" s="13" t="str">
        <f t="shared" si="31"/>
        <v/>
      </c>
    </row>
    <row r="211" spans="1:31" x14ac:dyDescent="0.25">
      <c r="A211" s="30"/>
      <c r="B211" s="74"/>
      <c r="C211" s="82"/>
      <c r="D211" s="92"/>
      <c r="E211" s="75"/>
      <c r="F211" s="76"/>
      <c r="G211" s="83"/>
      <c r="H211" s="77"/>
      <c r="I211" s="84"/>
      <c r="J211" s="30"/>
      <c r="K211" s="25" t="str">
        <f t="shared" si="24"/>
        <v/>
      </c>
      <c r="L211" s="30"/>
      <c r="O211" s="13" t="str">
        <f t="shared" si="25"/>
        <v/>
      </c>
      <c r="P211" s="13">
        <f>SUM($E$11:$E211)</f>
        <v>30</v>
      </c>
      <c r="T211" s="22">
        <f t="shared" si="26"/>
        <v>0</v>
      </c>
      <c r="U211" s="22">
        <f t="shared" si="27"/>
        <v>0</v>
      </c>
      <c r="W211" s="13" t="str">
        <f t="shared" si="28"/>
        <v/>
      </c>
      <c r="Y211" s="41" t="str">
        <f>IF($B211="", "", IF($B211&gt;'Annual Report'!$AZ$41, 'Annual Report'!$BA$40, TEXT($B211, "mmm yyyy")))</f>
        <v/>
      </c>
      <c r="AA211" s="13" t="str">
        <f t="shared" si="29"/>
        <v/>
      </c>
      <c r="AC211" s="13" t="str">
        <f t="shared" si="30"/>
        <v xml:space="preserve"> - </v>
      </c>
      <c r="AE211" s="13" t="str">
        <f t="shared" si="31"/>
        <v/>
      </c>
    </row>
    <row r="212" spans="1:31" x14ac:dyDescent="0.25">
      <c r="A212" s="30"/>
      <c r="B212" s="74"/>
      <c r="C212" s="82"/>
      <c r="D212" s="92"/>
      <c r="E212" s="75"/>
      <c r="F212" s="76"/>
      <c r="G212" s="83"/>
      <c r="H212" s="77"/>
      <c r="I212" s="84"/>
      <c r="J212" s="30"/>
      <c r="K212" s="25" t="str">
        <f t="shared" si="24"/>
        <v/>
      </c>
      <c r="L212" s="30"/>
      <c r="O212" s="13" t="str">
        <f t="shared" si="25"/>
        <v/>
      </c>
      <c r="P212" s="13">
        <f>SUM($E$11:$E212)</f>
        <v>30</v>
      </c>
      <c r="T212" s="22">
        <f t="shared" si="26"/>
        <v>0</v>
      </c>
      <c r="U212" s="22">
        <f t="shared" si="27"/>
        <v>0</v>
      </c>
      <c r="W212" s="13" t="str">
        <f t="shared" si="28"/>
        <v/>
      </c>
      <c r="Y212" s="41" t="str">
        <f>IF($B212="", "", IF($B212&gt;'Annual Report'!$AZ$41, 'Annual Report'!$BA$40, TEXT($B212, "mmm yyyy")))</f>
        <v/>
      </c>
      <c r="AA212" s="13" t="str">
        <f t="shared" si="29"/>
        <v/>
      </c>
      <c r="AC212" s="13" t="str">
        <f t="shared" si="30"/>
        <v xml:space="preserve"> - </v>
      </c>
      <c r="AE212" s="13" t="str">
        <f t="shared" si="31"/>
        <v/>
      </c>
    </row>
    <row r="213" spans="1:31" x14ac:dyDescent="0.25">
      <c r="A213" s="30"/>
      <c r="B213" s="74"/>
      <c r="C213" s="82"/>
      <c r="D213" s="92"/>
      <c r="E213" s="75"/>
      <c r="F213" s="76"/>
      <c r="G213" s="83"/>
      <c r="H213" s="77"/>
      <c r="I213" s="84"/>
      <c r="J213" s="30"/>
      <c r="K213" s="25" t="str">
        <f t="shared" si="24"/>
        <v/>
      </c>
      <c r="L213" s="30"/>
      <c r="O213" s="13" t="str">
        <f t="shared" si="25"/>
        <v/>
      </c>
      <c r="P213" s="13">
        <f>SUM($E$11:$E213)</f>
        <v>30</v>
      </c>
      <c r="T213" s="22">
        <f t="shared" si="26"/>
        <v>0</v>
      </c>
      <c r="U213" s="22">
        <f t="shared" si="27"/>
        <v>0</v>
      </c>
      <c r="W213" s="13" t="str">
        <f t="shared" si="28"/>
        <v/>
      </c>
      <c r="Y213" s="41" t="str">
        <f>IF($B213="", "", IF($B213&gt;'Annual Report'!$AZ$41, 'Annual Report'!$BA$40, TEXT($B213, "mmm yyyy")))</f>
        <v/>
      </c>
      <c r="AA213" s="13" t="str">
        <f t="shared" si="29"/>
        <v/>
      </c>
      <c r="AC213" s="13" t="str">
        <f t="shared" si="30"/>
        <v xml:space="preserve"> - </v>
      </c>
      <c r="AE213" s="13" t="str">
        <f t="shared" si="31"/>
        <v/>
      </c>
    </row>
    <row r="214" spans="1:31" x14ac:dyDescent="0.25">
      <c r="A214" s="30"/>
      <c r="B214" s="74"/>
      <c r="C214" s="82"/>
      <c r="D214" s="92"/>
      <c r="E214" s="75"/>
      <c r="F214" s="76"/>
      <c r="G214" s="83"/>
      <c r="H214" s="77"/>
      <c r="I214" s="84"/>
      <c r="J214" s="30"/>
      <c r="K214" s="25" t="str">
        <f t="shared" si="24"/>
        <v/>
      </c>
      <c r="L214" s="30"/>
      <c r="O214" s="13" t="str">
        <f t="shared" si="25"/>
        <v/>
      </c>
      <c r="P214" s="13">
        <f>SUM($E$11:$E214)</f>
        <v>30</v>
      </c>
      <c r="T214" s="22">
        <f t="shared" si="26"/>
        <v>0</v>
      </c>
      <c r="U214" s="22">
        <f t="shared" si="27"/>
        <v>0</v>
      </c>
      <c r="W214" s="13" t="str">
        <f t="shared" si="28"/>
        <v/>
      </c>
      <c r="Y214" s="41" t="str">
        <f>IF($B214="", "", IF($B214&gt;'Annual Report'!$AZ$41, 'Annual Report'!$BA$40, TEXT($B214, "mmm yyyy")))</f>
        <v/>
      </c>
      <c r="AA214" s="13" t="str">
        <f t="shared" si="29"/>
        <v/>
      </c>
      <c r="AC214" s="13" t="str">
        <f t="shared" si="30"/>
        <v xml:space="preserve"> - </v>
      </c>
      <c r="AE214" s="13" t="str">
        <f t="shared" si="31"/>
        <v/>
      </c>
    </row>
    <row r="215" spans="1:31" x14ac:dyDescent="0.25">
      <c r="A215" s="30"/>
      <c r="B215" s="74"/>
      <c r="C215" s="82"/>
      <c r="D215" s="92"/>
      <c r="E215" s="75"/>
      <c r="F215" s="76"/>
      <c r="G215" s="83"/>
      <c r="H215" s="77"/>
      <c r="I215" s="84"/>
      <c r="J215" s="30"/>
      <c r="K215" s="25" t="str">
        <f t="shared" si="24"/>
        <v/>
      </c>
      <c r="L215" s="30"/>
      <c r="O215" s="13" t="str">
        <f t="shared" si="25"/>
        <v/>
      </c>
      <c r="P215" s="13">
        <f>SUM($E$11:$E215)</f>
        <v>30</v>
      </c>
      <c r="T215" s="22">
        <f t="shared" si="26"/>
        <v>0</v>
      </c>
      <c r="U215" s="22">
        <f t="shared" si="27"/>
        <v>0</v>
      </c>
      <c r="W215" s="13" t="str">
        <f t="shared" si="28"/>
        <v/>
      </c>
      <c r="Y215" s="41" t="str">
        <f>IF($B215="", "", IF($B215&gt;'Annual Report'!$AZ$41, 'Annual Report'!$BA$40, TEXT($B215, "mmm yyyy")))</f>
        <v/>
      </c>
      <c r="AA215" s="13" t="str">
        <f t="shared" si="29"/>
        <v/>
      </c>
      <c r="AC215" s="13" t="str">
        <f t="shared" si="30"/>
        <v xml:space="preserve"> - </v>
      </c>
      <c r="AE215" s="13" t="str">
        <f t="shared" si="31"/>
        <v/>
      </c>
    </row>
    <row r="216" spans="1:31" x14ac:dyDescent="0.25">
      <c r="A216" s="30"/>
      <c r="B216" s="74"/>
      <c r="C216" s="82"/>
      <c r="D216" s="92"/>
      <c r="E216" s="75"/>
      <c r="F216" s="76"/>
      <c r="G216" s="83"/>
      <c r="H216" s="77"/>
      <c r="I216" s="84"/>
      <c r="J216" s="30"/>
      <c r="K216" s="25" t="str">
        <f t="shared" si="24"/>
        <v/>
      </c>
      <c r="L216" s="30"/>
      <c r="O216" s="13" t="str">
        <f t="shared" si="25"/>
        <v/>
      </c>
      <c r="P216" s="13">
        <f>SUM($E$11:$E216)</f>
        <v>30</v>
      </c>
      <c r="T216" s="22">
        <f t="shared" si="26"/>
        <v>0</v>
      </c>
      <c r="U216" s="22">
        <f t="shared" si="27"/>
        <v>0</v>
      </c>
      <c r="W216" s="13" t="str">
        <f t="shared" si="28"/>
        <v/>
      </c>
      <c r="Y216" s="41" t="str">
        <f>IF($B216="", "", IF($B216&gt;'Annual Report'!$AZ$41, 'Annual Report'!$BA$40, TEXT($B216, "mmm yyyy")))</f>
        <v/>
      </c>
      <c r="AA216" s="13" t="str">
        <f t="shared" si="29"/>
        <v/>
      </c>
      <c r="AC216" s="13" t="str">
        <f t="shared" si="30"/>
        <v xml:space="preserve"> - </v>
      </c>
      <c r="AE216" s="13" t="str">
        <f t="shared" si="31"/>
        <v/>
      </c>
    </row>
    <row r="217" spans="1:31" x14ac:dyDescent="0.25">
      <c r="A217" s="30"/>
      <c r="B217" s="74"/>
      <c r="C217" s="82"/>
      <c r="D217" s="92"/>
      <c r="E217" s="75"/>
      <c r="F217" s="76"/>
      <c r="G217" s="83"/>
      <c r="H217" s="77"/>
      <c r="I217" s="84"/>
      <c r="J217" s="30"/>
      <c r="K217" s="25" t="str">
        <f t="shared" si="24"/>
        <v/>
      </c>
      <c r="L217" s="30"/>
      <c r="O217" s="13" t="str">
        <f t="shared" si="25"/>
        <v/>
      </c>
      <c r="P217" s="13">
        <f>SUM($E$11:$E217)</f>
        <v>30</v>
      </c>
      <c r="T217" s="22">
        <f t="shared" si="26"/>
        <v>0</v>
      </c>
      <c r="U217" s="22">
        <f t="shared" si="27"/>
        <v>0</v>
      </c>
      <c r="W217" s="13" t="str">
        <f t="shared" si="28"/>
        <v/>
      </c>
      <c r="Y217" s="41" t="str">
        <f>IF($B217="", "", IF($B217&gt;'Annual Report'!$AZ$41, 'Annual Report'!$BA$40, TEXT($B217, "mmm yyyy")))</f>
        <v/>
      </c>
      <c r="AA217" s="13" t="str">
        <f t="shared" si="29"/>
        <v/>
      </c>
      <c r="AC217" s="13" t="str">
        <f t="shared" si="30"/>
        <v xml:space="preserve"> - </v>
      </c>
      <c r="AE217" s="13" t="str">
        <f t="shared" si="31"/>
        <v/>
      </c>
    </row>
    <row r="218" spans="1:31" x14ac:dyDescent="0.25">
      <c r="A218" s="30"/>
      <c r="B218" s="74"/>
      <c r="C218" s="82"/>
      <c r="D218" s="92"/>
      <c r="E218" s="75"/>
      <c r="F218" s="76"/>
      <c r="G218" s="83"/>
      <c r="H218" s="77"/>
      <c r="I218" s="84"/>
      <c r="J218" s="30"/>
      <c r="K218" s="25" t="str">
        <f t="shared" si="24"/>
        <v/>
      </c>
      <c r="L218" s="30"/>
      <c r="O218" s="13" t="str">
        <f t="shared" si="25"/>
        <v/>
      </c>
      <c r="P218" s="13">
        <f>SUM($E$11:$E218)</f>
        <v>30</v>
      </c>
      <c r="T218" s="22">
        <f t="shared" si="26"/>
        <v>0</v>
      </c>
      <c r="U218" s="22">
        <f t="shared" si="27"/>
        <v>0</v>
      </c>
      <c r="W218" s="13" t="str">
        <f t="shared" si="28"/>
        <v/>
      </c>
      <c r="Y218" s="41" t="str">
        <f>IF($B218="", "", IF($B218&gt;'Annual Report'!$AZ$41, 'Annual Report'!$BA$40, TEXT($B218, "mmm yyyy")))</f>
        <v/>
      </c>
      <c r="AA218" s="13" t="str">
        <f t="shared" si="29"/>
        <v/>
      </c>
      <c r="AC218" s="13" t="str">
        <f t="shared" si="30"/>
        <v xml:space="preserve"> - </v>
      </c>
      <c r="AE218" s="13" t="str">
        <f t="shared" si="31"/>
        <v/>
      </c>
    </row>
    <row r="219" spans="1:31" x14ac:dyDescent="0.25">
      <c r="A219" s="30"/>
      <c r="B219" s="74"/>
      <c r="C219" s="82"/>
      <c r="D219" s="92"/>
      <c r="E219" s="75"/>
      <c r="F219" s="76"/>
      <c r="G219" s="83"/>
      <c r="H219" s="77"/>
      <c r="I219" s="84"/>
      <c r="J219" s="30"/>
      <c r="K219" s="25" t="str">
        <f t="shared" si="24"/>
        <v/>
      </c>
      <c r="L219" s="30"/>
      <c r="O219" s="13" t="str">
        <f t="shared" si="25"/>
        <v/>
      </c>
      <c r="P219" s="13">
        <f>SUM($E$11:$E219)</f>
        <v>30</v>
      </c>
      <c r="T219" s="22">
        <f t="shared" si="26"/>
        <v>0</v>
      </c>
      <c r="U219" s="22">
        <f t="shared" si="27"/>
        <v>0</v>
      </c>
      <c r="W219" s="13" t="str">
        <f t="shared" si="28"/>
        <v/>
      </c>
      <c r="Y219" s="41" t="str">
        <f>IF($B219="", "", IF($B219&gt;'Annual Report'!$AZ$41, 'Annual Report'!$BA$40, TEXT($B219, "mmm yyyy")))</f>
        <v/>
      </c>
      <c r="AA219" s="13" t="str">
        <f t="shared" si="29"/>
        <v/>
      </c>
      <c r="AC219" s="13" t="str">
        <f t="shared" si="30"/>
        <v xml:space="preserve"> - </v>
      </c>
      <c r="AE219" s="13" t="str">
        <f t="shared" si="31"/>
        <v/>
      </c>
    </row>
    <row r="220" spans="1:31" x14ac:dyDescent="0.25">
      <c r="A220" s="30"/>
      <c r="B220" s="74"/>
      <c r="C220" s="82"/>
      <c r="D220" s="92"/>
      <c r="E220" s="75"/>
      <c r="F220" s="76"/>
      <c r="G220" s="83"/>
      <c r="H220" s="77"/>
      <c r="I220" s="84"/>
      <c r="J220" s="30"/>
      <c r="K220" s="25" t="str">
        <f t="shared" si="24"/>
        <v/>
      </c>
      <c r="L220" s="30"/>
      <c r="O220" s="13" t="str">
        <f t="shared" si="25"/>
        <v/>
      </c>
      <c r="P220" s="13">
        <f>SUM($E$11:$E220)</f>
        <v>30</v>
      </c>
      <c r="T220" s="22">
        <f t="shared" si="26"/>
        <v>0</v>
      </c>
      <c r="U220" s="22">
        <f t="shared" si="27"/>
        <v>0</v>
      </c>
      <c r="W220" s="13" t="str">
        <f t="shared" si="28"/>
        <v/>
      </c>
      <c r="Y220" s="41" t="str">
        <f>IF($B220="", "", IF($B220&gt;'Annual Report'!$AZ$41, 'Annual Report'!$BA$40, TEXT($B220, "mmm yyyy")))</f>
        <v/>
      </c>
      <c r="AA220" s="13" t="str">
        <f t="shared" si="29"/>
        <v/>
      </c>
      <c r="AC220" s="13" t="str">
        <f t="shared" si="30"/>
        <v xml:space="preserve"> - </v>
      </c>
      <c r="AE220" s="13" t="str">
        <f t="shared" si="31"/>
        <v/>
      </c>
    </row>
    <row r="221" spans="1:31" x14ac:dyDescent="0.25">
      <c r="A221" s="30"/>
      <c r="B221" s="74"/>
      <c r="C221" s="82"/>
      <c r="D221" s="92"/>
      <c r="E221" s="75"/>
      <c r="F221" s="76"/>
      <c r="G221" s="83"/>
      <c r="H221" s="77"/>
      <c r="I221" s="84"/>
      <c r="J221" s="30"/>
      <c r="K221" s="25" t="str">
        <f t="shared" si="24"/>
        <v/>
      </c>
      <c r="L221" s="30"/>
      <c r="O221" s="13" t="str">
        <f t="shared" si="25"/>
        <v/>
      </c>
      <c r="P221" s="13">
        <f>SUM($E$11:$E221)</f>
        <v>30</v>
      </c>
      <c r="T221" s="22">
        <f t="shared" si="26"/>
        <v>0</v>
      </c>
      <c r="U221" s="22">
        <f t="shared" si="27"/>
        <v>0</v>
      </c>
      <c r="W221" s="13" t="str">
        <f t="shared" si="28"/>
        <v/>
      </c>
      <c r="Y221" s="41" t="str">
        <f>IF($B221="", "", IF($B221&gt;'Annual Report'!$AZ$41, 'Annual Report'!$BA$40, TEXT($B221, "mmm yyyy")))</f>
        <v/>
      </c>
      <c r="AA221" s="13" t="str">
        <f t="shared" si="29"/>
        <v/>
      </c>
      <c r="AC221" s="13" t="str">
        <f t="shared" si="30"/>
        <v xml:space="preserve"> - </v>
      </c>
      <c r="AE221" s="13" t="str">
        <f t="shared" si="31"/>
        <v/>
      </c>
    </row>
    <row r="222" spans="1:31" x14ac:dyDescent="0.25">
      <c r="A222" s="30"/>
      <c r="B222" s="74"/>
      <c r="C222" s="82"/>
      <c r="D222" s="92"/>
      <c r="E222" s="75"/>
      <c r="F222" s="76"/>
      <c r="G222" s="83"/>
      <c r="H222" s="77"/>
      <c r="I222" s="84"/>
      <c r="J222" s="30"/>
      <c r="K222" s="25" t="str">
        <f t="shared" si="24"/>
        <v/>
      </c>
      <c r="L222" s="30"/>
      <c r="O222" s="13" t="str">
        <f t="shared" si="25"/>
        <v/>
      </c>
      <c r="P222" s="13">
        <f>SUM($E$11:$E222)</f>
        <v>30</v>
      </c>
      <c r="T222" s="22">
        <f t="shared" si="26"/>
        <v>0</v>
      </c>
      <c r="U222" s="22">
        <f t="shared" si="27"/>
        <v>0</v>
      </c>
      <c r="W222" s="13" t="str">
        <f t="shared" si="28"/>
        <v/>
      </c>
      <c r="Y222" s="41" t="str">
        <f>IF($B222="", "", IF($B222&gt;'Annual Report'!$AZ$41, 'Annual Report'!$BA$40, TEXT($B222, "mmm yyyy")))</f>
        <v/>
      </c>
      <c r="AA222" s="13" t="str">
        <f t="shared" si="29"/>
        <v/>
      </c>
      <c r="AC222" s="13" t="str">
        <f t="shared" si="30"/>
        <v xml:space="preserve"> - </v>
      </c>
      <c r="AE222" s="13" t="str">
        <f t="shared" si="31"/>
        <v/>
      </c>
    </row>
    <row r="223" spans="1:31" x14ac:dyDescent="0.25">
      <c r="A223" s="30"/>
      <c r="B223" s="74"/>
      <c r="C223" s="82"/>
      <c r="D223" s="92"/>
      <c r="E223" s="75"/>
      <c r="F223" s="76"/>
      <c r="G223" s="83"/>
      <c r="H223" s="77"/>
      <c r="I223" s="84"/>
      <c r="J223" s="30"/>
      <c r="K223" s="25" t="str">
        <f t="shared" si="24"/>
        <v/>
      </c>
      <c r="L223" s="30"/>
      <c r="O223" s="13" t="str">
        <f t="shared" si="25"/>
        <v/>
      </c>
      <c r="P223" s="13">
        <f>SUM($E$11:$E223)</f>
        <v>30</v>
      </c>
      <c r="T223" s="22">
        <f t="shared" si="26"/>
        <v>0</v>
      </c>
      <c r="U223" s="22">
        <f t="shared" si="27"/>
        <v>0</v>
      </c>
      <c r="W223" s="13" t="str">
        <f t="shared" si="28"/>
        <v/>
      </c>
      <c r="Y223" s="41" t="str">
        <f>IF($B223="", "", IF($B223&gt;'Annual Report'!$AZ$41, 'Annual Report'!$BA$40, TEXT($B223, "mmm yyyy")))</f>
        <v/>
      </c>
      <c r="AA223" s="13" t="str">
        <f t="shared" si="29"/>
        <v/>
      </c>
      <c r="AC223" s="13" t="str">
        <f t="shared" si="30"/>
        <v xml:space="preserve"> - </v>
      </c>
      <c r="AE223" s="13" t="str">
        <f t="shared" si="31"/>
        <v/>
      </c>
    </row>
    <row r="224" spans="1:31" x14ac:dyDescent="0.25">
      <c r="A224" s="30"/>
      <c r="B224" s="74"/>
      <c r="C224" s="82"/>
      <c r="D224" s="92"/>
      <c r="E224" s="75"/>
      <c r="F224" s="76"/>
      <c r="G224" s="83"/>
      <c r="H224" s="77"/>
      <c r="I224" s="84"/>
      <c r="J224" s="30"/>
      <c r="K224" s="25" t="str">
        <f t="shared" si="24"/>
        <v/>
      </c>
      <c r="L224" s="30"/>
      <c r="O224" s="13" t="str">
        <f t="shared" si="25"/>
        <v/>
      </c>
      <c r="P224" s="13">
        <f>SUM($E$11:$E224)</f>
        <v>30</v>
      </c>
      <c r="T224" s="22">
        <f t="shared" si="26"/>
        <v>0</v>
      </c>
      <c r="U224" s="22">
        <f t="shared" si="27"/>
        <v>0</v>
      </c>
      <c r="W224" s="13" t="str">
        <f t="shared" si="28"/>
        <v/>
      </c>
      <c r="Y224" s="41" t="str">
        <f>IF($B224="", "", IF($B224&gt;'Annual Report'!$AZ$41, 'Annual Report'!$BA$40, TEXT($B224, "mmm yyyy")))</f>
        <v/>
      </c>
      <c r="AA224" s="13" t="str">
        <f t="shared" si="29"/>
        <v/>
      </c>
      <c r="AC224" s="13" t="str">
        <f t="shared" si="30"/>
        <v xml:space="preserve"> - </v>
      </c>
      <c r="AE224" s="13" t="str">
        <f t="shared" si="31"/>
        <v/>
      </c>
    </row>
    <row r="225" spans="1:31" x14ac:dyDescent="0.25">
      <c r="A225" s="30"/>
      <c r="B225" s="74"/>
      <c r="C225" s="82"/>
      <c r="D225" s="92"/>
      <c r="E225" s="75"/>
      <c r="F225" s="76"/>
      <c r="G225" s="83"/>
      <c r="H225" s="77"/>
      <c r="I225" s="84"/>
      <c r="J225" s="30"/>
      <c r="K225" s="25" t="str">
        <f t="shared" si="24"/>
        <v/>
      </c>
      <c r="L225" s="30"/>
      <c r="O225" s="13" t="str">
        <f t="shared" si="25"/>
        <v/>
      </c>
      <c r="P225" s="13">
        <f>SUM($E$11:$E225)</f>
        <v>30</v>
      </c>
      <c r="T225" s="22">
        <f t="shared" si="26"/>
        <v>0</v>
      </c>
      <c r="U225" s="22">
        <f t="shared" si="27"/>
        <v>0</v>
      </c>
      <c r="W225" s="13" t="str">
        <f t="shared" si="28"/>
        <v/>
      </c>
      <c r="Y225" s="41" t="str">
        <f>IF($B225="", "", IF($B225&gt;'Annual Report'!$AZ$41, 'Annual Report'!$BA$40, TEXT($B225, "mmm yyyy")))</f>
        <v/>
      </c>
      <c r="AA225" s="13" t="str">
        <f t="shared" si="29"/>
        <v/>
      </c>
      <c r="AC225" s="13" t="str">
        <f t="shared" si="30"/>
        <v xml:space="preserve"> - </v>
      </c>
      <c r="AE225" s="13" t="str">
        <f t="shared" si="31"/>
        <v/>
      </c>
    </row>
    <row r="226" spans="1:31" x14ac:dyDescent="0.25">
      <c r="A226" s="30"/>
      <c r="B226" s="74"/>
      <c r="C226" s="82"/>
      <c r="D226" s="92"/>
      <c r="E226" s="75"/>
      <c r="F226" s="76"/>
      <c r="G226" s="83"/>
      <c r="H226" s="77"/>
      <c r="I226" s="84"/>
      <c r="J226" s="30"/>
      <c r="K226" s="25" t="str">
        <f t="shared" si="24"/>
        <v/>
      </c>
      <c r="L226" s="30"/>
      <c r="O226" s="13" t="str">
        <f t="shared" si="25"/>
        <v/>
      </c>
      <c r="P226" s="13">
        <f>SUM($E$11:$E226)</f>
        <v>30</v>
      </c>
      <c r="T226" s="22">
        <f t="shared" si="26"/>
        <v>0</v>
      </c>
      <c r="U226" s="22">
        <f t="shared" si="27"/>
        <v>0</v>
      </c>
      <c r="W226" s="13" t="str">
        <f t="shared" si="28"/>
        <v/>
      </c>
      <c r="Y226" s="41" t="str">
        <f>IF($B226="", "", IF($B226&gt;'Annual Report'!$AZ$41, 'Annual Report'!$BA$40, TEXT($B226, "mmm yyyy")))</f>
        <v/>
      </c>
      <c r="AA226" s="13" t="str">
        <f t="shared" si="29"/>
        <v/>
      </c>
      <c r="AC226" s="13" t="str">
        <f t="shared" si="30"/>
        <v xml:space="preserve"> - </v>
      </c>
      <c r="AE226" s="13" t="str">
        <f t="shared" si="31"/>
        <v/>
      </c>
    </row>
    <row r="227" spans="1:31" x14ac:dyDescent="0.25">
      <c r="A227" s="30"/>
      <c r="B227" s="74"/>
      <c r="C227" s="82"/>
      <c r="D227" s="92"/>
      <c r="E227" s="75"/>
      <c r="F227" s="76"/>
      <c r="G227" s="83"/>
      <c r="H227" s="77"/>
      <c r="I227" s="84"/>
      <c r="J227" s="30"/>
      <c r="K227" s="25" t="str">
        <f t="shared" si="24"/>
        <v/>
      </c>
      <c r="L227" s="30"/>
      <c r="O227" s="13" t="str">
        <f t="shared" si="25"/>
        <v/>
      </c>
      <c r="P227" s="13">
        <f>SUM($E$11:$E227)</f>
        <v>30</v>
      </c>
      <c r="T227" s="22">
        <f t="shared" si="26"/>
        <v>0</v>
      </c>
      <c r="U227" s="22">
        <f t="shared" si="27"/>
        <v>0</v>
      </c>
      <c r="W227" s="13" t="str">
        <f t="shared" si="28"/>
        <v/>
      </c>
      <c r="Y227" s="41" t="str">
        <f>IF($B227="", "", IF($B227&gt;'Annual Report'!$AZ$41, 'Annual Report'!$BA$40, TEXT($B227, "mmm yyyy")))</f>
        <v/>
      </c>
      <c r="AA227" s="13" t="str">
        <f t="shared" si="29"/>
        <v/>
      </c>
      <c r="AC227" s="13" t="str">
        <f t="shared" si="30"/>
        <v xml:space="preserve"> - </v>
      </c>
      <c r="AE227" s="13" t="str">
        <f t="shared" si="31"/>
        <v/>
      </c>
    </row>
    <row r="228" spans="1:31" x14ac:dyDescent="0.25">
      <c r="A228" s="30"/>
      <c r="B228" s="74"/>
      <c r="C228" s="82"/>
      <c r="D228" s="92"/>
      <c r="E228" s="75"/>
      <c r="F228" s="76"/>
      <c r="G228" s="83"/>
      <c r="H228" s="77"/>
      <c r="I228" s="84"/>
      <c r="J228" s="30"/>
      <c r="K228" s="25" t="str">
        <f t="shared" si="24"/>
        <v/>
      </c>
      <c r="L228" s="30"/>
      <c r="O228" s="13" t="str">
        <f t="shared" si="25"/>
        <v/>
      </c>
      <c r="P228" s="13">
        <f>SUM($E$11:$E228)</f>
        <v>30</v>
      </c>
      <c r="T228" s="22">
        <f t="shared" si="26"/>
        <v>0</v>
      </c>
      <c r="U228" s="22">
        <f t="shared" si="27"/>
        <v>0</v>
      </c>
      <c r="W228" s="13" t="str">
        <f t="shared" si="28"/>
        <v/>
      </c>
      <c r="Y228" s="41" t="str">
        <f>IF($B228="", "", IF($B228&gt;'Annual Report'!$AZ$41, 'Annual Report'!$BA$40, TEXT($B228, "mmm yyyy")))</f>
        <v/>
      </c>
      <c r="AA228" s="13" t="str">
        <f t="shared" si="29"/>
        <v/>
      </c>
      <c r="AC228" s="13" t="str">
        <f t="shared" si="30"/>
        <v xml:space="preserve"> - </v>
      </c>
      <c r="AE228" s="13" t="str">
        <f t="shared" si="31"/>
        <v/>
      </c>
    </row>
    <row r="229" spans="1:31" x14ac:dyDescent="0.25">
      <c r="A229" s="30"/>
      <c r="B229" s="74"/>
      <c r="C229" s="82"/>
      <c r="D229" s="92"/>
      <c r="E229" s="75"/>
      <c r="F229" s="76"/>
      <c r="G229" s="83"/>
      <c r="H229" s="77"/>
      <c r="I229" s="84"/>
      <c r="J229" s="30"/>
      <c r="K229" s="25" t="str">
        <f t="shared" si="24"/>
        <v/>
      </c>
      <c r="L229" s="30"/>
      <c r="O229" s="13" t="str">
        <f t="shared" si="25"/>
        <v/>
      </c>
      <c r="P229" s="13">
        <f>SUM($E$11:$E229)</f>
        <v>30</v>
      </c>
      <c r="T229" s="22">
        <f t="shared" si="26"/>
        <v>0</v>
      </c>
      <c r="U229" s="22">
        <f t="shared" si="27"/>
        <v>0</v>
      </c>
      <c r="W229" s="13" t="str">
        <f t="shared" si="28"/>
        <v/>
      </c>
      <c r="Y229" s="41" t="str">
        <f>IF($B229="", "", IF($B229&gt;'Annual Report'!$AZ$41, 'Annual Report'!$BA$40, TEXT($B229, "mmm yyyy")))</f>
        <v/>
      </c>
      <c r="AA229" s="13" t="str">
        <f t="shared" si="29"/>
        <v/>
      </c>
      <c r="AC229" s="13" t="str">
        <f t="shared" si="30"/>
        <v xml:space="preserve"> - </v>
      </c>
      <c r="AE229" s="13" t="str">
        <f t="shared" si="31"/>
        <v/>
      </c>
    </row>
    <row r="230" spans="1:31" x14ac:dyDescent="0.25">
      <c r="A230" s="30"/>
      <c r="B230" s="74"/>
      <c r="C230" s="82"/>
      <c r="D230" s="92"/>
      <c r="E230" s="75"/>
      <c r="F230" s="76"/>
      <c r="G230" s="83"/>
      <c r="H230" s="77"/>
      <c r="I230" s="84"/>
      <c r="J230" s="30"/>
      <c r="K230" s="25" t="str">
        <f t="shared" si="24"/>
        <v/>
      </c>
      <c r="L230" s="30"/>
      <c r="O230" s="13" t="str">
        <f t="shared" si="25"/>
        <v/>
      </c>
      <c r="P230" s="13">
        <f>SUM($E$11:$E230)</f>
        <v>30</v>
      </c>
      <c r="T230" s="22">
        <f t="shared" si="26"/>
        <v>0</v>
      </c>
      <c r="U230" s="22">
        <f t="shared" si="27"/>
        <v>0</v>
      </c>
      <c r="W230" s="13" t="str">
        <f t="shared" si="28"/>
        <v/>
      </c>
      <c r="Y230" s="41" t="str">
        <f>IF($B230="", "", IF($B230&gt;'Annual Report'!$AZ$41, 'Annual Report'!$BA$40, TEXT($B230, "mmm yyyy")))</f>
        <v/>
      </c>
      <c r="AA230" s="13" t="str">
        <f t="shared" si="29"/>
        <v/>
      </c>
      <c r="AC230" s="13" t="str">
        <f t="shared" si="30"/>
        <v xml:space="preserve"> - </v>
      </c>
      <c r="AE230" s="13" t="str">
        <f t="shared" si="31"/>
        <v/>
      </c>
    </row>
    <row r="231" spans="1:31" x14ac:dyDescent="0.25">
      <c r="A231" s="30"/>
      <c r="B231" s="74"/>
      <c r="C231" s="82"/>
      <c r="D231" s="92"/>
      <c r="E231" s="75"/>
      <c r="F231" s="76"/>
      <c r="G231" s="83"/>
      <c r="H231" s="77"/>
      <c r="I231" s="84"/>
      <c r="J231" s="30"/>
      <c r="K231" s="25" t="str">
        <f t="shared" si="24"/>
        <v/>
      </c>
      <c r="L231" s="30"/>
      <c r="O231" s="13" t="str">
        <f t="shared" si="25"/>
        <v/>
      </c>
      <c r="P231" s="13">
        <f>SUM($E$11:$E231)</f>
        <v>30</v>
      </c>
      <c r="T231" s="22">
        <f t="shared" si="26"/>
        <v>0</v>
      </c>
      <c r="U231" s="22">
        <f t="shared" si="27"/>
        <v>0</v>
      </c>
      <c r="W231" s="13" t="str">
        <f t="shared" si="28"/>
        <v/>
      </c>
      <c r="Y231" s="41" t="str">
        <f>IF($B231="", "", IF($B231&gt;'Annual Report'!$AZ$41, 'Annual Report'!$BA$40, TEXT($B231, "mmm yyyy")))</f>
        <v/>
      </c>
      <c r="AA231" s="13" t="str">
        <f t="shared" si="29"/>
        <v/>
      </c>
      <c r="AC231" s="13" t="str">
        <f t="shared" si="30"/>
        <v xml:space="preserve"> - </v>
      </c>
      <c r="AE231" s="13" t="str">
        <f t="shared" si="31"/>
        <v/>
      </c>
    </row>
    <row r="232" spans="1:31" x14ac:dyDescent="0.25">
      <c r="A232" s="30"/>
      <c r="B232" s="74"/>
      <c r="C232" s="82"/>
      <c r="D232" s="92"/>
      <c r="E232" s="75"/>
      <c r="F232" s="76"/>
      <c r="G232" s="83"/>
      <c r="H232" s="77"/>
      <c r="I232" s="84"/>
      <c r="J232" s="30"/>
      <c r="K232" s="25" t="str">
        <f t="shared" si="24"/>
        <v/>
      </c>
      <c r="L232" s="30"/>
      <c r="O232" s="13" t="str">
        <f t="shared" si="25"/>
        <v/>
      </c>
      <c r="P232" s="13">
        <f>SUM($E$11:$E232)</f>
        <v>30</v>
      </c>
      <c r="T232" s="22">
        <f t="shared" si="26"/>
        <v>0</v>
      </c>
      <c r="U232" s="22">
        <f t="shared" si="27"/>
        <v>0</v>
      </c>
      <c r="W232" s="13" t="str">
        <f t="shared" si="28"/>
        <v/>
      </c>
      <c r="Y232" s="41" t="str">
        <f>IF($B232="", "", IF($B232&gt;'Annual Report'!$AZ$41, 'Annual Report'!$BA$40, TEXT($B232, "mmm yyyy")))</f>
        <v/>
      </c>
      <c r="AA232" s="13" t="str">
        <f t="shared" si="29"/>
        <v/>
      </c>
      <c r="AC232" s="13" t="str">
        <f t="shared" si="30"/>
        <v xml:space="preserve"> - </v>
      </c>
      <c r="AE232" s="13" t="str">
        <f t="shared" si="31"/>
        <v/>
      </c>
    </row>
    <row r="233" spans="1:31" x14ac:dyDescent="0.25">
      <c r="A233" s="30"/>
      <c r="B233" s="74"/>
      <c r="C233" s="82"/>
      <c r="D233" s="92"/>
      <c r="E233" s="75"/>
      <c r="F233" s="76"/>
      <c r="G233" s="83"/>
      <c r="H233" s="77"/>
      <c r="I233" s="84"/>
      <c r="J233" s="30"/>
      <c r="K233" s="25" t="str">
        <f t="shared" si="24"/>
        <v/>
      </c>
      <c r="L233" s="30"/>
      <c r="O233" s="13" t="str">
        <f t="shared" si="25"/>
        <v/>
      </c>
      <c r="P233" s="13">
        <f>SUM($E$11:$E233)</f>
        <v>30</v>
      </c>
      <c r="T233" s="22">
        <f t="shared" si="26"/>
        <v>0</v>
      </c>
      <c r="U233" s="22">
        <f t="shared" si="27"/>
        <v>0</v>
      </c>
      <c r="W233" s="13" t="str">
        <f t="shared" si="28"/>
        <v/>
      </c>
      <c r="Y233" s="41" t="str">
        <f>IF($B233="", "", IF($B233&gt;'Annual Report'!$AZ$41, 'Annual Report'!$BA$40, TEXT($B233, "mmm yyyy")))</f>
        <v/>
      </c>
      <c r="AA233" s="13" t="str">
        <f t="shared" si="29"/>
        <v/>
      </c>
      <c r="AC233" s="13" t="str">
        <f t="shared" si="30"/>
        <v xml:space="preserve"> - </v>
      </c>
      <c r="AE233" s="13" t="str">
        <f t="shared" si="31"/>
        <v/>
      </c>
    </row>
    <row r="234" spans="1:31" x14ac:dyDescent="0.25">
      <c r="A234" s="30"/>
      <c r="B234" s="74"/>
      <c r="C234" s="82"/>
      <c r="D234" s="92"/>
      <c r="E234" s="75"/>
      <c r="F234" s="76"/>
      <c r="G234" s="83"/>
      <c r="H234" s="77"/>
      <c r="I234" s="84"/>
      <c r="J234" s="30"/>
      <c r="K234" s="25" t="str">
        <f t="shared" si="24"/>
        <v/>
      </c>
      <c r="L234" s="30"/>
      <c r="O234" s="13" t="str">
        <f t="shared" si="25"/>
        <v/>
      </c>
      <c r="P234" s="13">
        <f>SUM($E$11:$E234)</f>
        <v>30</v>
      </c>
      <c r="T234" s="22">
        <f t="shared" si="26"/>
        <v>0</v>
      </c>
      <c r="U234" s="22">
        <f t="shared" si="27"/>
        <v>0</v>
      </c>
      <c r="W234" s="13" t="str">
        <f t="shared" si="28"/>
        <v/>
      </c>
      <c r="Y234" s="41" t="str">
        <f>IF($B234="", "", IF($B234&gt;'Annual Report'!$AZ$41, 'Annual Report'!$BA$40, TEXT($B234, "mmm yyyy")))</f>
        <v/>
      </c>
      <c r="AA234" s="13" t="str">
        <f t="shared" si="29"/>
        <v/>
      </c>
      <c r="AC234" s="13" t="str">
        <f t="shared" si="30"/>
        <v xml:space="preserve"> - </v>
      </c>
      <c r="AE234" s="13" t="str">
        <f t="shared" si="31"/>
        <v/>
      </c>
    </row>
    <row r="235" spans="1:31" x14ac:dyDescent="0.25">
      <c r="A235" s="30"/>
      <c r="B235" s="74"/>
      <c r="C235" s="82"/>
      <c r="D235" s="92"/>
      <c r="E235" s="75"/>
      <c r="F235" s="76"/>
      <c r="G235" s="83"/>
      <c r="H235" s="77"/>
      <c r="I235" s="84"/>
      <c r="J235" s="30"/>
      <c r="K235" s="25" t="str">
        <f t="shared" si="24"/>
        <v/>
      </c>
      <c r="L235" s="30"/>
      <c r="O235" s="13" t="str">
        <f t="shared" si="25"/>
        <v/>
      </c>
      <c r="P235" s="13">
        <f>SUM($E$11:$E235)</f>
        <v>30</v>
      </c>
      <c r="T235" s="22">
        <f t="shared" si="26"/>
        <v>0</v>
      </c>
      <c r="U235" s="22">
        <f t="shared" si="27"/>
        <v>0</v>
      </c>
      <c r="W235" s="13" t="str">
        <f t="shared" si="28"/>
        <v/>
      </c>
      <c r="Y235" s="41" t="str">
        <f>IF($B235="", "", IF($B235&gt;'Annual Report'!$AZ$41, 'Annual Report'!$BA$40, TEXT($B235, "mmm yyyy")))</f>
        <v/>
      </c>
      <c r="AA235" s="13" t="str">
        <f t="shared" si="29"/>
        <v/>
      </c>
      <c r="AC235" s="13" t="str">
        <f t="shared" si="30"/>
        <v xml:space="preserve"> - </v>
      </c>
      <c r="AE235" s="13" t="str">
        <f t="shared" si="31"/>
        <v/>
      </c>
    </row>
    <row r="236" spans="1:31" x14ac:dyDescent="0.25">
      <c r="A236" s="30"/>
      <c r="B236" s="74"/>
      <c r="C236" s="82"/>
      <c r="D236" s="92"/>
      <c r="E236" s="75"/>
      <c r="F236" s="76"/>
      <c r="G236" s="83"/>
      <c r="H236" s="77"/>
      <c r="I236" s="84"/>
      <c r="J236" s="30"/>
      <c r="K236" s="25" t="str">
        <f t="shared" si="24"/>
        <v/>
      </c>
      <c r="L236" s="30"/>
      <c r="O236" s="13" t="str">
        <f t="shared" si="25"/>
        <v/>
      </c>
      <c r="P236" s="13">
        <f>SUM($E$11:$E236)</f>
        <v>30</v>
      </c>
      <c r="T236" s="22">
        <f t="shared" si="26"/>
        <v>0</v>
      </c>
      <c r="U236" s="22">
        <f t="shared" si="27"/>
        <v>0</v>
      </c>
      <c r="W236" s="13" t="str">
        <f t="shared" si="28"/>
        <v/>
      </c>
      <c r="Y236" s="41" t="str">
        <f>IF($B236="", "", IF($B236&gt;'Annual Report'!$AZ$41, 'Annual Report'!$BA$40, TEXT($B236, "mmm yyyy")))</f>
        <v/>
      </c>
      <c r="AA236" s="13" t="str">
        <f t="shared" si="29"/>
        <v/>
      </c>
      <c r="AC236" s="13" t="str">
        <f t="shared" si="30"/>
        <v xml:space="preserve"> - </v>
      </c>
      <c r="AE236" s="13" t="str">
        <f t="shared" si="31"/>
        <v/>
      </c>
    </row>
    <row r="237" spans="1:31" x14ac:dyDescent="0.25">
      <c r="A237" s="30"/>
      <c r="B237" s="74"/>
      <c r="C237" s="82"/>
      <c r="D237" s="92"/>
      <c r="E237" s="75"/>
      <c r="F237" s="76"/>
      <c r="G237" s="83"/>
      <c r="H237" s="77"/>
      <c r="I237" s="84"/>
      <c r="J237" s="30"/>
      <c r="K237" s="25" t="str">
        <f t="shared" si="24"/>
        <v/>
      </c>
      <c r="L237" s="30"/>
      <c r="O237" s="13" t="str">
        <f t="shared" si="25"/>
        <v/>
      </c>
      <c r="P237" s="13">
        <f>SUM($E$11:$E237)</f>
        <v>30</v>
      </c>
      <c r="T237" s="22">
        <f t="shared" si="26"/>
        <v>0</v>
      </c>
      <c r="U237" s="22">
        <f t="shared" si="27"/>
        <v>0</v>
      </c>
      <c r="W237" s="13" t="str">
        <f t="shared" si="28"/>
        <v/>
      </c>
      <c r="Y237" s="41" t="str">
        <f>IF($B237="", "", IF($B237&gt;'Annual Report'!$AZ$41, 'Annual Report'!$BA$40, TEXT($B237, "mmm yyyy")))</f>
        <v/>
      </c>
      <c r="AA237" s="13" t="str">
        <f t="shared" si="29"/>
        <v/>
      </c>
      <c r="AC237" s="13" t="str">
        <f t="shared" si="30"/>
        <v xml:space="preserve"> - </v>
      </c>
      <c r="AE237" s="13" t="str">
        <f t="shared" si="31"/>
        <v/>
      </c>
    </row>
    <row r="238" spans="1:31" x14ac:dyDescent="0.25">
      <c r="A238" s="30"/>
      <c r="B238" s="74"/>
      <c r="C238" s="82"/>
      <c r="D238" s="92"/>
      <c r="E238" s="75"/>
      <c r="F238" s="76"/>
      <c r="G238" s="83"/>
      <c r="H238" s="77"/>
      <c r="I238" s="84"/>
      <c r="J238" s="30"/>
      <c r="K238" s="25" t="str">
        <f t="shared" si="24"/>
        <v/>
      </c>
      <c r="L238" s="30"/>
      <c r="O238" s="13" t="str">
        <f t="shared" si="25"/>
        <v/>
      </c>
      <c r="P238" s="13">
        <f>SUM($E$11:$E238)</f>
        <v>30</v>
      </c>
      <c r="T238" s="22">
        <f t="shared" si="26"/>
        <v>0</v>
      </c>
      <c r="U238" s="22">
        <f t="shared" si="27"/>
        <v>0</v>
      </c>
      <c r="W238" s="13" t="str">
        <f t="shared" si="28"/>
        <v/>
      </c>
      <c r="Y238" s="41" t="str">
        <f>IF($B238="", "", IF($B238&gt;'Annual Report'!$AZ$41, 'Annual Report'!$BA$40, TEXT($B238, "mmm yyyy")))</f>
        <v/>
      </c>
      <c r="AA238" s="13" t="str">
        <f t="shared" si="29"/>
        <v/>
      </c>
      <c r="AC238" s="13" t="str">
        <f t="shared" si="30"/>
        <v xml:space="preserve"> - </v>
      </c>
      <c r="AE238" s="13" t="str">
        <f t="shared" si="31"/>
        <v/>
      </c>
    </row>
    <row r="239" spans="1:31" x14ac:dyDescent="0.25">
      <c r="A239" s="30"/>
      <c r="B239" s="74"/>
      <c r="C239" s="82"/>
      <c r="D239" s="92"/>
      <c r="E239" s="75"/>
      <c r="F239" s="76"/>
      <c r="G239" s="83"/>
      <c r="H239" s="77"/>
      <c r="I239" s="84"/>
      <c r="J239" s="30"/>
      <c r="K239" s="25" t="str">
        <f t="shared" si="24"/>
        <v/>
      </c>
      <c r="L239" s="30"/>
      <c r="O239" s="13" t="str">
        <f t="shared" si="25"/>
        <v/>
      </c>
      <c r="P239" s="13">
        <f>SUM($E$11:$E239)</f>
        <v>30</v>
      </c>
      <c r="T239" s="22">
        <f t="shared" si="26"/>
        <v>0</v>
      </c>
      <c r="U239" s="22">
        <f t="shared" si="27"/>
        <v>0</v>
      </c>
      <c r="W239" s="13" t="str">
        <f t="shared" si="28"/>
        <v/>
      </c>
      <c r="Y239" s="41" t="str">
        <f>IF($B239="", "", IF($B239&gt;'Annual Report'!$AZ$41, 'Annual Report'!$BA$40, TEXT($B239, "mmm yyyy")))</f>
        <v/>
      </c>
      <c r="AA239" s="13" t="str">
        <f t="shared" si="29"/>
        <v/>
      </c>
      <c r="AC239" s="13" t="str">
        <f t="shared" si="30"/>
        <v xml:space="preserve"> - </v>
      </c>
      <c r="AE239" s="13" t="str">
        <f t="shared" si="31"/>
        <v/>
      </c>
    </row>
    <row r="240" spans="1:31" x14ac:dyDescent="0.25">
      <c r="A240" s="30"/>
      <c r="B240" s="74"/>
      <c r="C240" s="82"/>
      <c r="D240" s="92"/>
      <c r="E240" s="75"/>
      <c r="F240" s="76"/>
      <c r="G240" s="83"/>
      <c r="H240" s="77"/>
      <c r="I240" s="84"/>
      <c r="J240" s="30"/>
      <c r="K240" s="25" t="str">
        <f t="shared" si="24"/>
        <v/>
      </c>
      <c r="L240" s="30"/>
      <c r="O240" s="13" t="str">
        <f t="shared" si="25"/>
        <v/>
      </c>
      <c r="P240" s="13">
        <f>SUM($E$11:$E240)</f>
        <v>30</v>
      </c>
      <c r="T240" s="22">
        <f t="shared" si="26"/>
        <v>0</v>
      </c>
      <c r="U240" s="22">
        <f t="shared" si="27"/>
        <v>0</v>
      </c>
      <c r="W240" s="13" t="str">
        <f t="shared" si="28"/>
        <v/>
      </c>
      <c r="Y240" s="41" t="str">
        <f>IF($B240="", "", IF($B240&gt;'Annual Report'!$AZ$41, 'Annual Report'!$BA$40, TEXT($B240, "mmm yyyy")))</f>
        <v/>
      </c>
      <c r="AA240" s="13" t="str">
        <f t="shared" si="29"/>
        <v/>
      </c>
      <c r="AC240" s="13" t="str">
        <f t="shared" si="30"/>
        <v xml:space="preserve"> - </v>
      </c>
      <c r="AE240" s="13" t="str">
        <f t="shared" si="31"/>
        <v/>
      </c>
    </row>
    <row r="241" spans="1:31" x14ac:dyDescent="0.25">
      <c r="A241" s="30"/>
      <c r="B241" s="74"/>
      <c r="C241" s="82"/>
      <c r="D241" s="92"/>
      <c r="E241" s="75"/>
      <c r="F241" s="76"/>
      <c r="G241" s="83"/>
      <c r="H241" s="77"/>
      <c r="I241" s="84"/>
      <c r="J241" s="30"/>
      <c r="K241" s="25" t="str">
        <f t="shared" si="24"/>
        <v/>
      </c>
      <c r="L241" s="30"/>
      <c r="O241" s="13" t="str">
        <f t="shared" si="25"/>
        <v/>
      </c>
      <c r="P241" s="13">
        <f>SUM($E$11:$E241)</f>
        <v>30</v>
      </c>
      <c r="T241" s="22">
        <f t="shared" si="26"/>
        <v>0</v>
      </c>
      <c r="U241" s="22">
        <f t="shared" si="27"/>
        <v>0</v>
      </c>
      <c r="W241" s="13" t="str">
        <f t="shared" si="28"/>
        <v/>
      </c>
      <c r="Y241" s="41" t="str">
        <f>IF($B241="", "", IF($B241&gt;'Annual Report'!$AZ$41, 'Annual Report'!$BA$40, TEXT($B241, "mmm yyyy")))</f>
        <v/>
      </c>
      <c r="AA241" s="13" t="str">
        <f t="shared" si="29"/>
        <v/>
      </c>
      <c r="AC241" s="13" t="str">
        <f t="shared" si="30"/>
        <v xml:space="preserve"> - </v>
      </c>
      <c r="AE241" s="13" t="str">
        <f t="shared" si="31"/>
        <v/>
      </c>
    </row>
    <row r="242" spans="1:31" x14ac:dyDescent="0.25">
      <c r="A242" s="30"/>
      <c r="B242" s="74"/>
      <c r="C242" s="82"/>
      <c r="D242" s="92"/>
      <c r="E242" s="75"/>
      <c r="F242" s="76"/>
      <c r="G242" s="83"/>
      <c r="H242" s="77"/>
      <c r="I242" s="84"/>
      <c r="J242" s="30"/>
      <c r="K242" s="25" t="str">
        <f t="shared" si="24"/>
        <v/>
      </c>
      <c r="L242" s="30"/>
      <c r="O242" s="13" t="str">
        <f t="shared" si="25"/>
        <v/>
      </c>
      <c r="P242" s="13">
        <f>SUM($E$11:$E242)</f>
        <v>30</v>
      </c>
      <c r="T242" s="22">
        <f t="shared" si="26"/>
        <v>0</v>
      </c>
      <c r="U242" s="22">
        <f t="shared" si="27"/>
        <v>0</v>
      </c>
      <c r="W242" s="13" t="str">
        <f t="shared" si="28"/>
        <v/>
      </c>
      <c r="Y242" s="41" t="str">
        <f>IF($B242="", "", IF($B242&gt;'Annual Report'!$AZ$41, 'Annual Report'!$BA$40, TEXT($B242, "mmm yyyy")))</f>
        <v/>
      </c>
      <c r="AA242" s="13" t="str">
        <f t="shared" si="29"/>
        <v/>
      </c>
      <c r="AC242" s="13" t="str">
        <f t="shared" si="30"/>
        <v xml:space="preserve"> - </v>
      </c>
      <c r="AE242" s="13" t="str">
        <f t="shared" si="31"/>
        <v/>
      </c>
    </row>
    <row r="243" spans="1:31" x14ac:dyDescent="0.25">
      <c r="A243" s="30"/>
      <c r="B243" s="74"/>
      <c r="C243" s="82"/>
      <c r="D243" s="92"/>
      <c r="E243" s="75"/>
      <c r="F243" s="76"/>
      <c r="G243" s="83"/>
      <c r="H243" s="77"/>
      <c r="I243" s="84"/>
      <c r="J243" s="30"/>
      <c r="K243" s="25" t="str">
        <f t="shared" si="24"/>
        <v/>
      </c>
      <c r="L243" s="30"/>
      <c r="O243" s="13" t="str">
        <f t="shared" si="25"/>
        <v/>
      </c>
      <c r="P243" s="13">
        <f>SUM($E$11:$E243)</f>
        <v>30</v>
      </c>
      <c r="T243" s="22">
        <f t="shared" si="26"/>
        <v>0</v>
      </c>
      <c r="U243" s="22">
        <f t="shared" si="27"/>
        <v>0</v>
      </c>
      <c r="W243" s="13" t="str">
        <f t="shared" si="28"/>
        <v/>
      </c>
      <c r="Y243" s="41" t="str">
        <f>IF($B243="", "", IF($B243&gt;'Annual Report'!$AZ$41, 'Annual Report'!$BA$40, TEXT($B243, "mmm yyyy")))</f>
        <v/>
      </c>
      <c r="AA243" s="13" t="str">
        <f t="shared" si="29"/>
        <v/>
      </c>
      <c r="AC243" s="13" t="str">
        <f t="shared" si="30"/>
        <v xml:space="preserve"> - </v>
      </c>
      <c r="AE243" s="13" t="str">
        <f t="shared" si="31"/>
        <v/>
      </c>
    </row>
    <row r="244" spans="1:31" x14ac:dyDescent="0.25">
      <c r="A244" s="30"/>
      <c r="B244" s="74"/>
      <c r="C244" s="82"/>
      <c r="D244" s="92"/>
      <c r="E244" s="75"/>
      <c r="F244" s="76"/>
      <c r="G244" s="83"/>
      <c r="H244" s="77"/>
      <c r="I244" s="84"/>
      <c r="J244" s="30"/>
      <c r="K244" s="25" t="str">
        <f t="shared" si="24"/>
        <v/>
      </c>
      <c r="L244" s="30"/>
      <c r="O244" s="13" t="str">
        <f t="shared" si="25"/>
        <v/>
      </c>
      <c r="P244" s="13">
        <f>SUM($E$11:$E244)</f>
        <v>30</v>
      </c>
      <c r="T244" s="22">
        <f t="shared" si="26"/>
        <v>0</v>
      </c>
      <c r="U244" s="22">
        <f t="shared" si="27"/>
        <v>0</v>
      </c>
      <c r="W244" s="13" t="str">
        <f t="shared" si="28"/>
        <v/>
      </c>
      <c r="Y244" s="41" t="str">
        <f>IF($B244="", "", IF($B244&gt;'Annual Report'!$AZ$41, 'Annual Report'!$BA$40, TEXT($B244, "mmm yyyy")))</f>
        <v/>
      </c>
      <c r="AA244" s="13" t="str">
        <f t="shared" si="29"/>
        <v/>
      </c>
      <c r="AC244" s="13" t="str">
        <f t="shared" si="30"/>
        <v xml:space="preserve"> - </v>
      </c>
      <c r="AE244" s="13" t="str">
        <f t="shared" si="31"/>
        <v/>
      </c>
    </row>
    <row r="245" spans="1:31" x14ac:dyDescent="0.25">
      <c r="A245" s="30"/>
      <c r="B245" s="74"/>
      <c r="C245" s="82"/>
      <c r="D245" s="92"/>
      <c r="E245" s="75"/>
      <c r="F245" s="76"/>
      <c r="G245" s="83"/>
      <c r="H245" s="77"/>
      <c r="I245" s="84"/>
      <c r="J245" s="30"/>
      <c r="K245" s="25" t="str">
        <f t="shared" si="24"/>
        <v/>
      </c>
      <c r="L245" s="30"/>
      <c r="O245" s="13" t="str">
        <f t="shared" si="25"/>
        <v/>
      </c>
      <c r="P245" s="13">
        <f>SUM($E$11:$E245)</f>
        <v>30</v>
      </c>
      <c r="T245" s="22">
        <f t="shared" si="26"/>
        <v>0</v>
      </c>
      <c r="U245" s="22">
        <f t="shared" si="27"/>
        <v>0</v>
      </c>
      <c r="W245" s="13" t="str">
        <f t="shared" si="28"/>
        <v/>
      </c>
      <c r="Y245" s="41" t="str">
        <f>IF($B245="", "", IF($B245&gt;'Annual Report'!$AZ$41, 'Annual Report'!$BA$40, TEXT($B245, "mmm yyyy")))</f>
        <v/>
      </c>
      <c r="AA245" s="13" t="str">
        <f t="shared" si="29"/>
        <v/>
      </c>
      <c r="AC245" s="13" t="str">
        <f t="shared" si="30"/>
        <v xml:space="preserve"> - </v>
      </c>
      <c r="AE245" s="13" t="str">
        <f t="shared" si="31"/>
        <v/>
      </c>
    </row>
    <row r="246" spans="1:31" x14ac:dyDescent="0.25">
      <c r="A246" s="30"/>
      <c r="B246" s="74"/>
      <c r="C246" s="82"/>
      <c r="D246" s="92"/>
      <c r="E246" s="75"/>
      <c r="F246" s="76"/>
      <c r="G246" s="83"/>
      <c r="H246" s="77"/>
      <c r="I246" s="84"/>
      <c r="J246" s="30"/>
      <c r="K246" s="25" t="str">
        <f t="shared" si="24"/>
        <v/>
      </c>
      <c r="L246" s="30"/>
      <c r="O246" s="13" t="str">
        <f t="shared" si="25"/>
        <v/>
      </c>
      <c r="P246" s="13">
        <f>SUM($E$11:$E246)</f>
        <v>30</v>
      </c>
      <c r="T246" s="22">
        <f t="shared" si="26"/>
        <v>0</v>
      </c>
      <c r="U246" s="22">
        <f t="shared" si="27"/>
        <v>0</v>
      </c>
      <c r="W246" s="13" t="str">
        <f t="shared" si="28"/>
        <v/>
      </c>
      <c r="Y246" s="41" t="str">
        <f>IF($B246="", "", IF($B246&gt;'Annual Report'!$AZ$41, 'Annual Report'!$BA$40, TEXT($B246, "mmm yyyy")))</f>
        <v/>
      </c>
      <c r="AA246" s="13" t="str">
        <f t="shared" si="29"/>
        <v/>
      </c>
      <c r="AC246" s="13" t="str">
        <f t="shared" si="30"/>
        <v xml:space="preserve"> - </v>
      </c>
      <c r="AE246" s="13" t="str">
        <f t="shared" si="31"/>
        <v/>
      </c>
    </row>
    <row r="247" spans="1:31" x14ac:dyDescent="0.25">
      <c r="A247" s="30"/>
      <c r="B247" s="74"/>
      <c r="C247" s="82"/>
      <c r="D247" s="92"/>
      <c r="E247" s="75"/>
      <c r="F247" s="76"/>
      <c r="G247" s="83"/>
      <c r="H247" s="77"/>
      <c r="I247" s="84"/>
      <c r="J247" s="30"/>
      <c r="K247" s="25" t="str">
        <f t="shared" si="24"/>
        <v/>
      </c>
      <c r="L247" s="30"/>
      <c r="O247" s="13" t="str">
        <f t="shared" si="25"/>
        <v/>
      </c>
      <c r="P247" s="13">
        <f>SUM($E$11:$E247)</f>
        <v>30</v>
      </c>
      <c r="T247" s="22">
        <f t="shared" si="26"/>
        <v>0</v>
      </c>
      <c r="U247" s="22">
        <f t="shared" si="27"/>
        <v>0</v>
      </c>
      <c r="W247" s="13" t="str">
        <f t="shared" si="28"/>
        <v/>
      </c>
      <c r="Y247" s="41" t="str">
        <f>IF($B247="", "", IF($B247&gt;'Annual Report'!$AZ$41, 'Annual Report'!$BA$40, TEXT($B247, "mmm yyyy")))</f>
        <v/>
      </c>
      <c r="AA247" s="13" t="str">
        <f t="shared" si="29"/>
        <v/>
      </c>
      <c r="AC247" s="13" t="str">
        <f t="shared" si="30"/>
        <v xml:space="preserve"> - </v>
      </c>
      <c r="AE247" s="13" t="str">
        <f t="shared" si="31"/>
        <v/>
      </c>
    </row>
    <row r="248" spans="1:31" x14ac:dyDescent="0.25">
      <c r="A248" s="30"/>
      <c r="B248" s="74"/>
      <c r="C248" s="82"/>
      <c r="D248" s="92"/>
      <c r="E248" s="75"/>
      <c r="F248" s="76"/>
      <c r="G248" s="83"/>
      <c r="H248" s="77"/>
      <c r="I248" s="84"/>
      <c r="J248" s="30"/>
      <c r="K248" s="25" t="str">
        <f t="shared" si="24"/>
        <v/>
      </c>
      <c r="L248" s="30"/>
      <c r="O248" s="13" t="str">
        <f t="shared" si="25"/>
        <v/>
      </c>
      <c r="P248" s="13">
        <f>SUM($E$11:$E248)</f>
        <v>30</v>
      </c>
      <c r="T248" s="22">
        <f t="shared" si="26"/>
        <v>0</v>
      </c>
      <c r="U248" s="22">
        <f t="shared" si="27"/>
        <v>0</v>
      </c>
      <c r="W248" s="13" t="str">
        <f t="shared" si="28"/>
        <v/>
      </c>
      <c r="Y248" s="41" t="str">
        <f>IF($B248="", "", IF($B248&gt;'Annual Report'!$AZ$41, 'Annual Report'!$BA$40, TEXT($B248, "mmm yyyy")))</f>
        <v/>
      </c>
      <c r="AA248" s="13" t="str">
        <f t="shared" si="29"/>
        <v/>
      </c>
      <c r="AC248" s="13" t="str">
        <f t="shared" si="30"/>
        <v xml:space="preserve"> - </v>
      </c>
      <c r="AE248" s="13" t="str">
        <f t="shared" si="31"/>
        <v/>
      </c>
    </row>
    <row r="249" spans="1:31" x14ac:dyDescent="0.25">
      <c r="A249" s="30"/>
      <c r="B249" s="74"/>
      <c r="C249" s="82"/>
      <c r="D249" s="92"/>
      <c r="E249" s="75"/>
      <c r="F249" s="76"/>
      <c r="G249" s="83"/>
      <c r="H249" s="77"/>
      <c r="I249" s="84"/>
      <c r="J249" s="30"/>
      <c r="K249" s="25" t="str">
        <f t="shared" si="24"/>
        <v/>
      </c>
      <c r="L249" s="30"/>
      <c r="O249" s="13" t="str">
        <f t="shared" si="25"/>
        <v/>
      </c>
      <c r="P249" s="13">
        <f>SUM($E$11:$E249)</f>
        <v>30</v>
      </c>
      <c r="T249" s="22">
        <f t="shared" si="26"/>
        <v>0</v>
      </c>
      <c r="U249" s="22">
        <f t="shared" si="27"/>
        <v>0</v>
      </c>
      <c r="W249" s="13" t="str">
        <f t="shared" si="28"/>
        <v/>
      </c>
      <c r="Y249" s="41" t="str">
        <f>IF($B249="", "", IF($B249&gt;'Annual Report'!$AZ$41, 'Annual Report'!$BA$40, TEXT($B249, "mmm yyyy")))</f>
        <v/>
      </c>
      <c r="AA249" s="13" t="str">
        <f t="shared" si="29"/>
        <v/>
      </c>
      <c r="AC249" s="13" t="str">
        <f t="shared" si="30"/>
        <v xml:space="preserve"> - </v>
      </c>
      <c r="AE249" s="13" t="str">
        <f t="shared" si="31"/>
        <v/>
      </c>
    </row>
    <row r="250" spans="1:31" x14ac:dyDescent="0.25">
      <c r="A250" s="30"/>
      <c r="B250" s="74"/>
      <c r="C250" s="82"/>
      <c r="D250" s="92"/>
      <c r="E250" s="75"/>
      <c r="F250" s="76"/>
      <c r="G250" s="83"/>
      <c r="H250" s="77"/>
      <c r="I250" s="84"/>
      <c r="J250" s="30"/>
      <c r="K250" s="25" t="str">
        <f t="shared" si="24"/>
        <v/>
      </c>
      <c r="L250" s="30"/>
      <c r="O250" s="13" t="str">
        <f t="shared" si="25"/>
        <v/>
      </c>
      <c r="P250" s="13">
        <f>SUM($E$11:$E250)</f>
        <v>30</v>
      </c>
      <c r="T250" s="22">
        <f t="shared" si="26"/>
        <v>0</v>
      </c>
      <c r="U250" s="22">
        <f t="shared" si="27"/>
        <v>0</v>
      </c>
      <c r="W250" s="13" t="str">
        <f t="shared" si="28"/>
        <v/>
      </c>
      <c r="Y250" s="41" t="str">
        <f>IF($B250="", "", IF($B250&gt;'Annual Report'!$AZ$41, 'Annual Report'!$BA$40, TEXT($B250, "mmm yyyy")))</f>
        <v/>
      </c>
      <c r="AA250" s="13" t="str">
        <f t="shared" si="29"/>
        <v/>
      </c>
      <c r="AC250" s="13" t="str">
        <f t="shared" si="30"/>
        <v xml:space="preserve"> - </v>
      </c>
      <c r="AE250" s="13" t="str">
        <f t="shared" si="31"/>
        <v/>
      </c>
    </row>
    <row r="251" spans="1:31" x14ac:dyDescent="0.25">
      <c r="A251" s="30"/>
      <c r="B251" s="74"/>
      <c r="C251" s="82"/>
      <c r="D251" s="92"/>
      <c r="E251" s="75"/>
      <c r="F251" s="76"/>
      <c r="G251" s="83"/>
      <c r="H251" s="77"/>
      <c r="I251" s="84"/>
      <c r="J251" s="30"/>
      <c r="K251" s="25" t="str">
        <f t="shared" si="24"/>
        <v/>
      </c>
      <c r="L251" s="30"/>
      <c r="O251" s="13" t="str">
        <f t="shared" si="25"/>
        <v/>
      </c>
      <c r="P251" s="13">
        <f>SUM($E$11:$E251)</f>
        <v>30</v>
      </c>
      <c r="T251" s="22">
        <f t="shared" si="26"/>
        <v>0</v>
      </c>
      <c r="U251" s="22">
        <f t="shared" si="27"/>
        <v>0</v>
      </c>
      <c r="W251" s="13" t="str">
        <f t="shared" si="28"/>
        <v/>
      </c>
      <c r="Y251" s="41" t="str">
        <f>IF($B251="", "", IF($B251&gt;'Annual Report'!$AZ$41, 'Annual Report'!$BA$40, TEXT($B251, "mmm yyyy")))</f>
        <v/>
      </c>
      <c r="AA251" s="13" t="str">
        <f t="shared" si="29"/>
        <v/>
      </c>
      <c r="AC251" s="13" t="str">
        <f t="shared" si="30"/>
        <v xml:space="preserve"> - </v>
      </c>
      <c r="AE251" s="13" t="str">
        <f t="shared" si="31"/>
        <v/>
      </c>
    </row>
    <row r="252" spans="1:31" x14ac:dyDescent="0.25">
      <c r="A252" s="30"/>
      <c r="B252" s="74"/>
      <c r="C252" s="82"/>
      <c r="D252" s="92"/>
      <c r="E252" s="75"/>
      <c r="F252" s="76"/>
      <c r="G252" s="83"/>
      <c r="H252" s="77"/>
      <c r="I252" s="84"/>
      <c r="J252" s="30"/>
      <c r="K252" s="25" t="str">
        <f t="shared" si="24"/>
        <v/>
      </c>
      <c r="L252" s="30"/>
      <c r="O252" s="13" t="str">
        <f t="shared" si="25"/>
        <v/>
      </c>
      <c r="P252" s="13">
        <f>SUM($E$11:$E252)</f>
        <v>30</v>
      </c>
      <c r="T252" s="22">
        <f t="shared" si="26"/>
        <v>0</v>
      </c>
      <c r="U252" s="22">
        <f t="shared" si="27"/>
        <v>0</v>
      </c>
      <c r="W252" s="13" t="str">
        <f t="shared" si="28"/>
        <v/>
      </c>
      <c r="Y252" s="41" t="str">
        <f>IF($B252="", "", IF($B252&gt;'Annual Report'!$AZ$41, 'Annual Report'!$BA$40, TEXT($B252, "mmm yyyy")))</f>
        <v/>
      </c>
      <c r="AA252" s="13" t="str">
        <f t="shared" si="29"/>
        <v/>
      </c>
      <c r="AC252" s="13" t="str">
        <f t="shared" si="30"/>
        <v xml:space="preserve"> - </v>
      </c>
      <c r="AE252" s="13" t="str">
        <f t="shared" si="31"/>
        <v/>
      </c>
    </row>
    <row r="253" spans="1:31" x14ac:dyDescent="0.25">
      <c r="A253" s="30"/>
      <c r="B253" s="74"/>
      <c r="C253" s="82"/>
      <c r="D253" s="92"/>
      <c r="E253" s="75"/>
      <c r="F253" s="76"/>
      <c r="G253" s="83"/>
      <c r="H253" s="77"/>
      <c r="I253" s="84"/>
      <c r="J253" s="30"/>
      <c r="K253" s="25" t="str">
        <f t="shared" si="24"/>
        <v/>
      </c>
      <c r="L253" s="30"/>
      <c r="O253" s="13" t="str">
        <f t="shared" si="25"/>
        <v/>
      </c>
      <c r="P253" s="13">
        <f>SUM($E$11:$E253)</f>
        <v>30</v>
      </c>
      <c r="T253" s="22">
        <f t="shared" si="26"/>
        <v>0</v>
      </c>
      <c r="U253" s="22">
        <f t="shared" si="27"/>
        <v>0</v>
      </c>
      <c r="W253" s="13" t="str">
        <f t="shared" si="28"/>
        <v/>
      </c>
      <c r="Y253" s="41" t="str">
        <f>IF($B253="", "", IF($B253&gt;'Annual Report'!$AZ$41, 'Annual Report'!$BA$40, TEXT($B253, "mmm yyyy")))</f>
        <v/>
      </c>
      <c r="AA253" s="13" t="str">
        <f t="shared" si="29"/>
        <v/>
      </c>
      <c r="AC253" s="13" t="str">
        <f t="shared" si="30"/>
        <v xml:space="preserve"> - </v>
      </c>
      <c r="AE253" s="13" t="str">
        <f t="shared" si="31"/>
        <v/>
      </c>
    </row>
    <row r="254" spans="1:31" x14ac:dyDescent="0.25">
      <c r="A254" s="30"/>
      <c r="B254" s="74"/>
      <c r="C254" s="82"/>
      <c r="D254" s="92"/>
      <c r="E254" s="75"/>
      <c r="F254" s="76"/>
      <c r="G254" s="83"/>
      <c r="H254" s="77"/>
      <c r="I254" s="84"/>
      <c r="J254" s="30"/>
      <c r="K254" s="25" t="str">
        <f t="shared" si="24"/>
        <v/>
      </c>
      <c r="L254" s="30"/>
      <c r="O254" s="13" t="str">
        <f t="shared" si="25"/>
        <v/>
      </c>
      <c r="P254" s="13">
        <f>SUM($E$11:$E254)</f>
        <v>30</v>
      </c>
      <c r="T254" s="22">
        <f t="shared" si="26"/>
        <v>0</v>
      </c>
      <c r="U254" s="22">
        <f t="shared" si="27"/>
        <v>0</v>
      </c>
      <c r="W254" s="13" t="str">
        <f t="shared" si="28"/>
        <v/>
      </c>
      <c r="Y254" s="41" t="str">
        <f>IF($B254="", "", IF($B254&gt;'Annual Report'!$AZ$41, 'Annual Report'!$BA$40, TEXT($B254, "mmm yyyy")))</f>
        <v/>
      </c>
      <c r="AA254" s="13" t="str">
        <f t="shared" si="29"/>
        <v/>
      </c>
      <c r="AC254" s="13" t="str">
        <f t="shared" si="30"/>
        <v xml:space="preserve"> - </v>
      </c>
      <c r="AE254" s="13" t="str">
        <f t="shared" si="31"/>
        <v/>
      </c>
    </row>
    <row r="255" spans="1:31" x14ac:dyDescent="0.25">
      <c r="A255" s="30"/>
      <c r="B255" s="74"/>
      <c r="C255" s="82"/>
      <c r="D255" s="92"/>
      <c r="E255" s="75"/>
      <c r="F255" s="76"/>
      <c r="G255" s="83"/>
      <c r="H255" s="77"/>
      <c r="I255" s="84"/>
      <c r="J255" s="30"/>
      <c r="K255" s="25" t="str">
        <f t="shared" si="24"/>
        <v/>
      </c>
      <c r="L255" s="30"/>
      <c r="O255" s="13" t="str">
        <f t="shared" si="25"/>
        <v/>
      </c>
      <c r="P255" s="13">
        <f>SUM($E$11:$E255)</f>
        <v>30</v>
      </c>
      <c r="T255" s="22">
        <f t="shared" si="26"/>
        <v>0</v>
      </c>
      <c r="U255" s="22">
        <f t="shared" si="27"/>
        <v>0</v>
      </c>
      <c r="W255" s="13" t="str">
        <f t="shared" si="28"/>
        <v/>
      </c>
      <c r="Y255" s="41" t="str">
        <f>IF($B255="", "", IF($B255&gt;'Annual Report'!$AZ$41, 'Annual Report'!$BA$40, TEXT($B255, "mmm yyyy")))</f>
        <v/>
      </c>
      <c r="AA255" s="13" t="str">
        <f t="shared" si="29"/>
        <v/>
      </c>
      <c r="AC255" s="13" t="str">
        <f t="shared" si="30"/>
        <v xml:space="preserve"> - </v>
      </c>
      <c r="AE255" s="13" t="str">
        <f t="shared" si="31"/>
        <v/>
      </c>
    </row>
    <row r="256" spans="1:31" x14ac:dyDescent="0.25">
      <c r="A256" s="30"/>
      <c r="B256" s="74"/>
      <c r="C256" s="82"/>
      <c r="D256" s="92"/>
      <c r="E256" s="75"/>
      <c r="F256" s="76"/>
      <c r="G256" s="83"/>
      <c r="H256" s="77"/>
      <c r="I256" s="84"/>
      <c r="J256" s="30"/>
      <c r="K256" s="25" t="str">
        <f t="shared" si="24"/>
        <v/>
      </c>
      <c r="L256" s="30"/>
      <c r="O256" s="13" t="str">
        <f t="shared" si="25"/>
        <v/>
      </c>
      <c r="P256" s="13">
        <f>SUM($E$11:$E256)</f>
        <v>30</v>
      </c>
      <c r="T256" s="22">
        <f t="shared" si="26"/>
        <v>0</v>
      </c>
      <c r="U256" s="22">
        <f t="shared" si="27"/>
        <v>0</v>
      </c>
      <c r="W256" s="13" t="str">
        <f t="shared" si="28"/>
        <v/>
      </c>
      <c r="Y256" s="41" t="str">
        <f>IF($B256="", "", IF($B256&gt;'Annual Report'!$AZ$41, 'Annual Report'!$BA$40, TEXT($B256, "mmm yyyy")))</f>
        <v/>
      </c>
      <c r="AA256" s="13" t="str">
        <f t="shared" si="29"/>
        <v/>
      </c>
      <c r="AC256" s="13" t="str">
        <f t="shared" si="30"/>
        <v xml:space="preserve"> - </v>
      </c>
      <c r="AE256" s="13" t="str">
        <f t="shared" si="31"/>
        <v/>
      </c>
    </row>
    <row r="257" spans="1:31" x14ac:dyDescent="0.25">
      <c r="A257" s="30"/>
      <c r="B257" s="74"/>
      <c r="C257" s="82"/>
      <c r="D257" s="92"/>
      <c r="E257" s="75"/>
      <c r="F257" s="76"/>
      <c r="G257" s="83"/>
      <c r="H257" s="77"/>
      <c r="I257" s="84"/>
      <c r="J257" s="30"/>
      <c r="K257" s="25" t="str">
        <f t="shared" si="24"/>
        <v/>
      </c>
      <c r="L257" s="30"/>
      <c r="O257" s="13" t="str">
        <f t="shared" si="25"/>
        <v/>
      </c>
      <c r="P257" s="13">
        <f>SUM($E$11:$E257)</f>
        <v>30</v>
      </c>
      <c r="T257" s="22">
        <f t="shared" si="26"/>
        <v>0</v>
      </c>
      <c r="U257" s="22">
        <f t="shared" si="27"/>
        <v>0</v>
      </c>
      <c r="W257" s="13" t="str">
        <f t="shared" si="28"/>
        <v/>
      </c>
      <c r="Y257" s="41" t="str">
        <f>IF($B257="", "", IF($B257&gt;'Annual Report'!$AZ$41, 'Annual Report'!$BA$40, TEXT($B257, "mmm yyyy")))</f>
        <v/>
      </c>
      <c r="AA257" s="13" t="str">
        <f t="shared" si="29"/>
        <v/>
      </c>
      <c r="AC257" s="13" t="str">
        <f t="shared" si="30"/>
        <v xml:space="preserve"> - </v>
      </c>
      <c r="AE257" s="13" t="str">
        <f t="shared" si="31"/>
        <v/>
      </c>
    </row>
    <row r="258" spans="1:31" x14ac:dyDescent="0.25">
      <c r="A258" s="30"/>
      <c r="B258" s="74"/>
      <c r="C258" s="82"/>
      <c r="D258" s="92"/>
      <c r="E258" s="75"/>
      <c r="F258" s="76"/>
      <c r="G258" s="83"/>
      <c r="H258" s="77"/>
      <c r="I258" s="84"/>
      <c r="J258" s="30"/>
      <c r="K258" s="25" t="str">
        <f t="shared" si="24"/>
        <v/>
      </c>
      <c r="L258" s="30"/>
      <c r="O258" s="13" t="str">
        <f t="shared" si="25"/>
        <v/>
      </c>
      <c r="P258" s="13">
        <f>SUM($E$11:$E258)</f>
        <v>30</v>
      </c>
      <c r="T258" s="22">
        <f t="shared" si="26"/>
        <v>0</v>
      </c>
      <c r="U258" s="22">
        <f t="shared" si="27"/>
        <v>0</v>
      </c>
      <c r="W258" s="13" t="str">
        <f t="shared" si="28"/>
        <v/>
      </c>
      <c r="Y258" s="41" t="str">
        <f>IF($B258="", "", IF($B258&gt;'Annual Report'!$AZ$41, 'Annual Report'!$BA$40, TEXT($B258, "mmm yyyy")))</f>
        <v/>
      </c>
      <c r="AA258" s="13" t="str">
        <f t="shared" si="29"/>
        <v/>
      </c>
      <c r="AC258" s="13" t="str">
        <f t="shared" si="30"/>
        <v xml:space="preserve"> - </v>
      </c>
      <c r="AE258" s="13" t="str">
        <f t="shared" si="31"/>
        <v/>
      </c>
    </row>
    <row r="259" spans="1:31" x14ac:dyDescent="0.25">
      <c r="A259" s="30"/>
      <c r="B259" s="74"/>
      <c r="C259" s="82"/>
      <c r="D259" s="92"/>
      <c r="E259" s="75"/>
      <c r="F259" s="76"/>
      <c r="G259" s="83"/>
      <c r="H259" s="77"/>
      <c r="I259" s="84"/>
      <c r="J259" s="30"/>
      <c r="K259" s="25" t="str">
        <f t="shared" si="24"/>
        <v/>
      </c>
      <c r="L259" s="30"/>
      <c r="O259" s="13" t="str">
        <f t="shared" si="25"/>
        <v/>
      </c>
      <c r="P259" s="13">
        <f>SUM($E$11:$E259)</f>
        <v>30</v>
      </c>
      <c r="T259" s="22">
        <f t="shared" si="26"/>
        <v>0</v>
      </c>
      <c r="U259" s="22">
        <f t="shared" si="27"/>
        <v>0</v>
      </c>
      <c r="W259" s="13" t="str">
        <f t="shared" si="28"/>
        <v/>
      </c>
      <c r="Y259" s="41" t="str">
        <f>IF($B259="", "", IF($B259&gt;'Annual Report'!$AZ$41, 'Annual Report'!$BA$40, TEXT($B259, "mmm yyyy")))</f>
        <v/>
      </c>
      <c r="AA259" s="13" t="str">
        <f t="shared" si="29"/>
        <v/>
      </c>
      <c r="AC259" s="13" t="str">
        <f t="shared" si="30"/>
        <v xml:space="preserve"> - </v>
      </c>
      <c r="AE259" s="13" t="str">
        <f t="shared" si="31"/>
        <v/>
      </c>
    </row>
    <row r="260" spans="1:31" x14ac:dyDescent="0.25">
      <c r="A260" s="30"/>
      <c r="B260" s="74"/>
      <c r="C260" s="82"/>
      <c r="D260" s="92"/>
      <c r="E260" s="75"/>
      <c r="F260" s="76"/>
      <c r="G260" s="83"/>
      <c r="H260" s="77"/>
      <c r="I260" s="84"/>
      <c r="J260" s="30"/>
      <c r="K260" s="25" t="str">
        <f t="shared" si="24"/>
        <v/>
      </c>
      <c r="L260" s="30"/>
      <c r="O260" s="13" t="str">
        <f t="shared" si="25"/>
        <v/>
      </c>
      <c r="P260" s="13">
        <f>SUM($E$11:$E260)</f>
        <v>30</v>
      </c>
      <c r="T260" s="22">
        <f t="shared" si="26"/>
        <v>0</v>
      </c>
      <c r="U260" s="22">
        <f t="shared" si="27"/>
        <v>0</v>
      </c>
      <c r="W260" s="13" t="str">
        <f t="shared" si="28"/>
        <v/>
      </c>
      <c r="Y260" s="41" t="str">
        <f>IF($B260="", "", IF($B260&gt;'Annual Report'!$AZ$41, 'Annual Report'!$BA$40, TEXT($B260, "mmm yyyy")))</f>
        <v/>
      </c>
      <c r="AA260" s="13" t="str">
        <f t="shared" si="29"/>
        <v/>
      </c>
      <c r="AC260" s="13" t="str">
        <f t="shared" si="30"/>
        <v xml:space="preserve"> - </v>
      </c>
      <c r="AE260" s="13" t="str">
        <f t="shared" si="31"/>
        <v/>
      </c>
    </row>
    <row r="261" spans="1:31" x14ac:dyDescent="0.25">
      <c r="A261" s="30"/>
      <c r="B261" s="74"/>
      <c r="C261" s="82"/>
      <c r="D261" s="92"/>
      <c r="E261" s="75"/>
      <c r="F261" s="76"/>
      <c r="G261" s="83"/>
      <c r="H261" s="77"/>
      <c r="I261" s="84"/>
      <c r="J261" s="30"/>
      <c r="K261" s="25" t="str">
        <f t="shared" si="24"/>
        <v/>
      </c>
      <c r="L261" s="30"/>
      <c r="O261" s="13" t="str">
        <f t="shared" si="25"/>
        <v/>
      </c>
      <c r="P261" s="13">
        <f>SUM($E$11:$E261)</f>
        <v>30</v>
      </c>
      <c r="T261" s="22">
        <f t="shared" si="26"/>
        <v>0</v>
      </c>
      <c r="U261" s="22">
        <f t="shared" si="27"/>
        <v>0</v>
      </c>
      <c r="W261" s="13" t="str">
        <f t="shared" si="28"/>
        <v/>
      </c>
      <c r="Y261" s="41" t="str">
        <f>IF($B261="", "", IF($B261&gt;'Annual Report'!$AZ$41, 'Annual Report'!$BA$40, TEXT($B261, "mmm yyyy")))</f>
        <v/>
      </c>
      <c r="AA261" s="13" t="str">
        <f t="shared" si="29"/>
        <v/>
      </c>
      <c r="AC261" s="13" t="str">
        <f t="shared" si="30"/>
        <v xml:space="preserve"> - </v>
      </c>
      <c r="AE261" s="13" t="str">
        <f t="shared" si="31"/>
        <v/>
      </c>
    </row>
    <row r="262" spans="1:31" x14ac:dyDescent="0.25">
      <c r="A262" s="30"/>
      <c r="B262" s="74"/>
      <c r="C262" s="82"/>
      <c r="D262" s="92"/>
      <c r="E262" s="75"/>
      <c r="F262" s="76"/>
      <c r="G262" s="83"/>
      <c r="H262" s="77"/>
      <c r="I262" s="84"/>
      <c r="J262" s="30"/>
      <c r="K262" s="25" t="str">
        <f t="shared" si="24"/>
        <v/>
      </c>
      <c r="L262" s="30"/>
      <c r="O262" s="13" t="str">
        <f t="shared" si="25"/>
        <v/>
      </c>
      <c r="P262" s="13">
        <f>SUM($E$11:$E262)</f>
        <v>30</v>
      </c>
      <c r="T262" s="22">
        <f t="shared" si="26"/>
        <v>0</v>
      </c>
      <c r="U262" s="22">
        <f t="shared" si="27"/>
        <v>0</v>
      </c>
      <c r="W262" s="13" t="str">
        <f t="shared" si="28"/>
        <v/>
      </c>
      <c r="Y262" s="41" t="str">
        <f>IF($B262="", "", IF($B262&gt;'Annual Report'!$AZ$41, 'Annual Report'!$BA$40, TEXT($B262, "mmm yyyy")))</f>
        <v/>
      </c>
      <c r="AA262" s="13" t="str">
        <f t="shared" si="29"/>
        <v/>
      </c>
      <c r="AC262" s="13" t="str">
        <f t="shared" si="30"/>
        <v xml:space="preserve"> - </v>
      </c>
      <c r="AE262" s="13" t="str">
        <f t="shared" si="31"/>
        <v/>
      </c>
    </row>
    <row r="263" spans="1:31" x14ac:dyDescent="0.25">
      <c r="A263" s="30"/>
      <c r="B263" s="74"/>
      <c r="C263" s="82"/>
      <c r="D263" s="92"/>
      <c r="E263" s="75"/>
      <c r="F263" s="76"/>
      <c r="G263" s="83"/>
      <c r="H263" s="77"/>
      <c r="I263" s="84"/>
      <c r="J263" s="30"/>
      <c r="K263" s="25" t="str">
        <f t="shared" si="24"/>
        <v/>
      </c>
      <c r="L263" s="30"/>
      <c r="O263" s="13" t="str">
        <f t="shared" si="25"/>
        <v/>
      </c>
      <c r="P263" s="13">
        <f>SUM($E$11:$E263)</f>
        <v>30</v>
      </c>
      <c r="T263" s="22">
        <f t="shared" si="26"/>
        <v>0</v>
      </c>
      <c r="U263" s="22">
        <f t="shared" si="27"/>
        <v>0</v>
      </c>
      <c r="W263" s="13" t="str">
        <f t="shared" si="28"/>
        <v/>
      </c>
      <c r="Y263" s="41" t="str">
        <f>IF($B263="", "", IF($B263&gt;'Annual Report'!$AZ$41, 'Annual Report'!$BA$40, TEXT($B263, "mmm yyyy")))</f>
        <v/>
      </c>
      <c r="AA263" s="13" t="str">
        <f t="shared" si="29"/>
        <v/>
      </c>
      <c r="AC263" s="13" t="str">
        <f t="shared" si="30"/>
        <v xml:space="preserve"> - </v>
      </c>
      <c r="AE263" s="13" t="str">
        <f t="shared" si="31"/>
        <v/>
      </c>
    </row>
    <row r="264" spans="1:31" x14ac:dyDescent="0.25">
      <c r="A264" s="30"/>
      <c r="B264" s="74"/>
      <c r="C264" s="82"/>
      <c r="D264" s="92"/>
      <c r="E264" s="75"/>
      <c r="F264" s="76"/>
      <c r="G264" s="83"/>
      <c r="H264" s="77"/>
      <c r="I264" s="84"/>
      <c r="J264" s="30"/>
      <c r="K264" s="25" t="str">
        <f t="shared" si="24"/>
        <v/>
      </c>
      <c r="L264" s="30"/>
      <c r="O264" s="13" t="str">
        <f t="shared" si="25"/>
        <v/>
      </c>
      <c r="P264" s="13">
        <f>SUM($E$11:$E264)</f>
        <v>30</v>
      </c>
      <c r="T264" s="22">
        <f t="shared" si="26"/>
        <v>0</v>
      </c>
      <c r="U264" s="22">
        <f t="shared" si="27"/>
        <v>0</v>
      </c>
      <c r="W264" s="13" t="str">
        <f t="shared" si="28"/>
        <v/>
      </c>
      <c r="Y264" s="41" t="str">
        <f>IF($B264="", "", IF($B264&gt;'Annual Report'!$AZ$41, 'Annual Report'!$BA$40, TEXT($B264, "mmm yyyy")))</f>
        <v/>
      </c>
      <c r="AA264" s="13" t="str">
        <f t="shared" si="29"/>
        <v/>
      </c>
      <c r="AC264" s="13" t="str">
        <f t="shared" si="30"/>
        <v xml:space="preserve"> - </v>
      </c>
      <c r="AE264" s="13" t="str">
        <f t="shared" si="31"/>
        <v/>
      </c>
    </row>
    <row r="265" spans="1:31" x14ac:dyDescent="0.25">
      <c r="A265" s="30"/>
      <c r="B265" s="74"/>
      <c r="C265" s="82"/>
      <c r="D265" s="92"/>
      <c r="E265" s="75"/>
      <c r="F265" s="76"/>
      <c r="G265" s="83"/>
      <c r="H265" s="77"/>
      <c r="I265" s="84"/>
      <c r="J265" s="30"/>
      <c r="K265" s="25" t="str">
        <f t="shared" si="24"/>
        <v/>
      </c>
      <c r="L265" s="30"/>
      <c r="O265" s="13" t="str">
        <f t="shared" si="25"/>
        <v/>
      </c>
      <c r="P265" s="13">
        <f>SUM($E$11:$E265)</f>
        <v>30</v>
      </c>
      <c r="T265" s="22">
        <f t="shared" si="26"/>
        <v>0</v>
      </c>
      <c r="U265" s="22">
        <f t="shared" si="27"/>
        <v>0</v>
      </c>
      <c r="W265" s="13" t="str">
        <f t="shared" si="28"/>
        <v/>
      </c>
      <c r="Y265" s="41" t="str">
        <f>IF($B265="", "", IF($B265&gt;'Annual Report'!$AZ$41, 'Annual Report'!$BA$40, TEXT($B265, "mmm yyyy")))</f>
        <v/>
      </c>
      <c r="AA265" s="13" t="str">
        <f t="shared" si="29"/>
        <v/>
      </c>
      <c r="AC265" s="13" t="str">
        <f t="shared" si="30"/>
        <v xml:space="preserve"> - </v>
      </c>
      <c r="AE265" s="13" t="str">
        <f t="shared" si="31"/>
        <v/>
      </c>
    </row>
    <row r="266" spans="1:31" x14ac:dyDescent="0.25">
      <c r="A266" s="30"/>
      <c r="B266" s="74"/>
      <c r="C266" s="82"/>
      <c r="D266" s="92"/>
      <c r="E266" s="75"/>
      <c r="F266" s="76"/>
      <c r="G266" s="83"/>
      <c r="H266" s="77"/>
      <c r="I266" s="84"/>
      <c r="J266" s="30"/>
      <c r="K266" s="25" t="str">
        <f t="shared" si="24"/>
        <v/>
      </c>
      <c r="L266" s="30"/>
      <c r="O266" s="13" t="str">
        <f t="shared" si="25"/>
        <v/>
      </c>
      <c r="P266" s="13">
        <f>SUM($E$11:$E266)</f>
        <v>30</v>
      </c>
      <c r="T266" s="22">
        <f t="shared" si="26"/>
        <v>0</v>
      </c>
      <c r="U266" s="22">
        <f t="shared" si="27"/>
        <v>0</v>
      </c>
      <c r="W266" s="13" t="str">
        <f t="shared" si="28"/>
        <v/>
      </c>
      <c r="Y266" s="41" t="str">
        <f>IF($B266="", "", IF($B266&gt;'Annual Report'!$AZ$41, 'Annual Report'!$BA$40, TEXT($B266, "mmm yyyy")))</f>
        <v/>
      </c>
      <c r="AA266" s="13" t="str">
        <f t="shared" si="29"/>
        <v/>
      </c>
      <c r="AC266" s="13" t="str">
        <f t="shared" si="30"/>
        <v xml:space="preserve"> - </v>
      </c>
      <c r="AE266" s="13" t="str">
        <f t="shared" si="31"/>
        <v/>
      </c>
    </row>
    <row r="267" spans="1:31" x14ac:dyDescent="0.25">
      <c r="A267" s="30"/>
      <c r="B267" s="74"/>
      <c r="C267" s="82"/>
      <c r="D267" s="92"/>
      <c r="E267" s="75"/>
      <c r="F267" s="76"/>
      <c r="G267" s="83"/>
      <c r="H267" s="77"/>
      <c r="I267" s="84"/>
      <c r="J267" s="30"/>
      <c r="K267" s="25" t="str">
        <f t="shared" si="24"/>
        <v/>
      </c>
      <c r="L267" s="30"/>
      <c r="O267" s="13" t="str">
        <f t="shared" si="25"/>
        <v/>
      </c>
      <c r="P267" s="13">
        <f>SUM($E$11:$E267)</f>
        <v>30</v>
      </c>
      <c r="T267" s="22">
        <f t="shared" si="26"/>
        <v>0</v>
      </c>
      <c r="U267" s="22">
        <f t="shared" si="27"/>
        <v>0</v>
      </c>
      <c r="W267" s="13" t="str">
        <f t="shared" si="28"/>
        <v/>
      </c>
      <c r="Y267" s="41" t="str">
        <f>IF($B267="", "", IF($B267&gt;'Annual Report'!$AZ$41, 'Annual Report'!$BA$40, TEXT($B267, "mmm yyyy")))</f>
        <v/>
      </c>
      <c r="AA267" s="13" t="str">
        <f t="shared" si="29"/>
        <v/>
      </c>
      <c r="AC267" s="13" t="str">
        <f t="shared" si="30"/>
        <v xml:space="preserve"> - </v>
      </c>
      <c r="AE267" s="13" t="str">
        <f t="shared" si="31"/>
        <v/>
      </c>
    </row>
    <row r="268" spans="1:31" x14ac:dyDescent="0.25">
      <c r="A268" s="30"/>
      <c r="B268" s="74"/>
      <c r="C268" s="82"/>
      <c r="D268" s="92"/>
      <c r="E268" s="75"/>
      <c r="F268" s="76"/>
      <c r="G268" s="83"/>
      <c r="H268" s="77"/>
      <c r="I268" s="84"/>
      <c r="J268" s="30"/>
      <c r="K268" s="25" t="str">
        <f t="shared" ref="K268:K331" si="32">IF($B268="", "", $G268+$H268-$F268-$U268-$T268)</f>
        <v/>
      </c>
      <c r="L268" s="30"/>
      <c r="O268" s="13" t="str">
        <f t="shared" ref="O268:O331" si="33">IF($B268="", "", IF(OR($B268&lt;$R$3, $B268&gt;$R$4), "X", ""))</f>
        <v/>
      </c>
      <c r="P268" s="13">
        <f>SUM($E$11:$E268)</f>
        <v>30</v>
      </c>
      <c r="T268" s="22">
        <f t="shared" ref="T268:T331" si="34">ROUND($D268*$P$4*24, 2)</f>
        <v>0</v>
      </c>
      <c r="U268" s="22">
        <f t="shared" ref="U268:U331" si="35">ROUND(IF(AND($P268&gt;$O$6, $P267&lt;$O$6), (($P268-$O$6)*$P$7)+(($O$6-$P267)*$P$6), IF($P267&gt;$O$6, $E268*$P$7, $E268*$P$6)), 2)</f>
        <v>0</v>
      </c>
      <c r="W268" s="13" t="str">
        <f t="shared" ref="W268:W331" si="36">IF($I268="", "", IF(COUNTIF($R$11:$R$20, $I268)&gt;0, "", "X"))</f>
        <v/>
      </c>
      <c r="Y268" s="41" t="str">
        <f>IF($B268="", "", IF($B268&gt;'Annual Report'!$AZ$41, 'Annual Report'!$BA$40, TEXT($B268, "mmm yyyy")))</f>
        <v/>
      </c>
      <c r="AA268" s="13" t="str">
        <f t="shared" ref="AA268:AA331" si="37">IF(AND(NOT($F268=""), $I268=""), "X", "")</f>
        <v/>
      </c>
      <c r="AC268" s="13" t="str">
        <f t="shared" ref="AC268:AC331" si="38">_xlfn.CONCAT(Y268, " - ", $I268)</f>
        <v xml:space="preserve"> - </v>
      </c>
      <c r="AE268" s="13" t="str">
        <f t="shared" ref="AE268:AE331" si="39">IF($AA268="", "", $Y268)</f>
        <v/>
      </c>
    </row>
    <row r="269" spans="1:31" x14ac:dyDescent="0.25">
      <c r="A269" s="30"/>
      <c r="B269" s="74"/>
      <c r="C269" s="82"/>
      <c r="D269" s="92"/>
      <c r="E269" s="75"/>
      <c r="F269" s="76"/>
      <c r="G269" s="83"/>
      <c r="H269" s="77"/>
      <c r="I269" s="84"/>
      <c r="J269" s="30"/>
      <c r="K269" s="25" t="str">
        <f t="shared" si="32"/>
        <v/>
      </c>
      <c r="L269" s="30"/>
      <c r="O269" s="13" t="str">
        <f t="shared" si="33"/>
        <v/>
      </c>
      <c r="P269" s="13">
        <f>SUM($E$11:$E269)</f>
        <v>30</v>
      </c>
      <c r="T269" s="22">
        <f t="shared" si="34"/>
        <v>0</v>
      </c>
      <c r="U269" s="22">
        <f t="shared" si="35"/>
        <v>0</v>
      </c>
      <c r="W269" s="13" t="str">
        <f t="shared" si="36"/>
        <v/>
      </c>
      <c r="Y269" s="41" t="str">
        <f>IF($B269="", "", IF($B269&gt;'Annual Report'!$AZ$41, 'Annual Report'!$BA$40, TEXT($B269, "mmm yyyy")))</f>
        <v/>
      </c>
      <c r="AA269" s="13" t="str">
        <f t="shared" si="37"/>
        <v/>
      </c>
      <c r="AC269" s="13" t="str">
        <f t="shared" si="38"/>
        <v xml:space="preserve"> - </v>
      </c>
      <c r="AE269" s="13" t="str">
        <f t="shared" si="39"/>
        <v/>
      </c>
    </row>
    <row r="270" spans="1:31" x14ac:dyDescent="0.25">
      <c r="A270" s="30"/>
      <c r="B270" s="74"/>
      <c r="C270" s="82"/>
      <c r="D270" s="92"/>
      <c r="E270" s="75"/>
      <c r="F270" s="76"/>
      <c r="G270" s="83"/>
      <c r="H270" s="77"/>
      <c r="I270" s="84"/>
      <c r="J270" s="30"/>
      <c r="K270" s="25" t="str">
        <f t="shared" si="32"/>
        <v/>
      </c>
      <c r="L270" s="30"/>
      <c r="O270" s="13" t="str">
        <f t="shared" si="33"/>
        <v/>
      </c>
      <c r="P270" s="13">
        <f>SUM($E$11:$E270)</f>
        <v>30</v>
      </c>
      <c r="T270" s="22">
        <f t="shared" si="34"/>
        <v>0</v>
      </c>
      <c r="U270" s="22">
        <f t="shared" si="35"/>
        <v>0</v>
      </c>
      <c r="W270" s="13" t="str">
        <f t="shared" si="36"/>
        <v/>
      </c>
      <c r="Y270" s="41" t="str">
        <f>IF($B270="", "", IF($B270&gt;'Annual Report'!$AZ$41, 'Annual Report'!$BA$40, TEXT($B270, "mmm yyyy")))</f>
        <v/>
      </c>
      <c r="AA270" s="13" t="str">
        <f t="shared" si="37"/>
        <v/>
      </c>
      <c r="AC270" s="13" t="str">
        <f t="shared" si="38"/>
        <v xml:space="preserve"> - </v>
      </c>
      <c r="AE270" s="13" t="str">
        <f t="shared" si="39"/>
        <v/>
      </c>
    </row>
    <row r="271" spans="1:31" x14ac:dyDescent="0.25">
      <c r="A271" s="30"/>
      <c r="B271" s="74"/>
      <c r="C271" s="82"/>
      <c r="D271" s="92"/>
      <c r="E271" s="75"/>
      <c r="F271" s="76"/>
      <c r="G271" s="83"/>
      <c r="H271" s="77"/>
      <c r="I271" s="84"/>
      <c r="J271" s="30"/>
      <c r="K271" s="25" t="str">
        <f t="shared" si="32"/>
        <v/>
      </c>
      <c r="L271" s="30"/>
      <c r="O271" s="13" t="str">
        <f t="shared" si="33"/>
        <v/>
      </c>
      <c r="P271" s="13">
        <f>SUM($E$11:$E271)</f>
        <v>30</v>
      </c>
      <c r="T271" s="22">
        <f t="shared" si="34"/>
        <v>0</v>
      </c>
      <c r="U271" s="22">
        <f t="shared" si="35"/>
        <v>0</v>
      </c>
      <c r="W271" s="13" t="str">
        <f t="shared" si="36"/>
        <v/>
      </c>
      <c r="Y271" s="41" t="str">
        <f>IF($B271="", "", IF($B271&gt;'Annual Report'!$AZ$41, 'Annual Report'!$BA$40, TEXT($B271, "mmm yyyy")))</f>
        <v/>
      </c>
      <c r="AA271" s="13" t="str">
        <f t="shared" si="37"/>
        <v/>
      </c>
      <c r="AC271" s="13" t="str">
        <f t="shared" si="38"/>
        <v xml:space="preserve"> - </v>
      </c>
      <c r="AE271" s="13" t="str">
        <f t="shared" si="39"/>
        <v/>
      </c>
    </row>
    <row r="272" spans="1:31" x14ac:dyDescent="0.25">
      <c r="A272" s="30"/>
      <c r="B272" s="74"/>
      <c r="C272" s="82"/>
      <c r="D272" s="92"/>
      <c r="E272" s="75"/>
      <c r="F272" s="76"/>
      <c r="G272" s="83"/>
      <c r="H272" s="77"/>
      <c r="I272" s="84"/>
      <c r="J272" s="30"/>
      <c r="K272" s="25" t="str">
        <f t="shared" si="32"/>
        <v/>
      </c>
      <c r="L272" s="30"/>
      <c r="O272" s="13" t="str">
        <f t="shared" si="33"/>
        <v/>
      </c>
      <c r="P272" s="13">
        <f>SUM($E$11:$E272)</f>
        <v>30</v>
      </c>
      <c r="T272" s="22">
        <f t="shared" si="34"/>
        <v>0</v>
      </c>
      <c r="U272" s="22">
        <f t="shared" si="35"/>
        <v>0</v>
      </c>
      <c r="W272" s="13" t="str">
        <f t="shared" si="36"/>
        <v/>
      </c>
      <c r="Y272" s="41" t="str">
        <f>IF($B272="", "", IF($B272&gt;'Annual Report'!$AZ$41, 'Annual Report'!$BA$40, TEXT($B272, "mmm yyyy")))</f>
        <v/>
      </c>
      <c r="AA272" s="13" t="str">
        <f t="shared" si="37"/>
        <v/>
      </c>
      <c r="AC272" s="13" t="str">
        <f t="shared" si="38"/>
        <v xml:space="preserve"> - </v>
      </c>
      <c r="AE272" s="13" t="str">
        <f t="shared" si="39"/>
        <v/>
      </c>
    </row>
    <row r="273" spans="1:31" x14ac:dyDescent="0.25">
      <c r="A273" s="30"/>
      <c r="B273" s="74"/>
      <c r="C273" s="82"/>
      <c r="D273" s="92"/>
      <c r="E273" s="75"/>
      <c r="F273" s="76"/>
      <c r="G273" s="83"/>
      <c r="H273" s="77"/>
      <c r="I273" s="84"/>
      <c r="J273" s="30"/>
      <c r="K273" s="25" t="str">
        <f t="shared" si="32"/>
        <v/>
      </c>
      <c r="L273" s="30"/>
      <c r="O273" s="13" t="str">
        <f t="shared" si="33"/>
        <v/>
      </c>
      <c r="P273" s="13">
        <f>SUM($E$11:$E273)</f>
        <v>30</v>
      </c>
      <c r="T273" s="22">
        <f t="shared" si="34"/>
        <v>0</v>
      </c>
      <c r="U273" s="22">
        <f t="shared" si="35"/>
        <v>0</v>
      </c>
      <c r="W273" s="13" t="str">
        <f t="shared" si="36"/>
        <v/>
      </c>
      <c r="Y273" s="41" t="str">
        <f>IF($B273="", "", IF($B273&gt;'Annual Report'!$AZ$41, 'Annual Report'!$BA$40, TEXT($B273, "mmm yyyy")))</f>
        <v/>
      </c>
      <c r="AA273" s="13" t="str">
        <f t="shared" si="37"/>
        <v/>
      </c>
      <c r="AC273" s="13" t="str">
        <f t="shared" si="38"/>
        <v xml:space="preserve"> - </v>
      </c>
      <c r="AE273" s="13" t="str">
        <f t="shared" si="39"/>
        <v/>
      </c>
    </row>
    <row r="274" spans="1:31" x14ac:dyDescent="0.25">
      <c r="A274" s="30"/>
      <c r="B274" s="74"/>
      <c r="C274" s="82"/>
      <c r="D274" s="92"/>
      <c r="E274" s="75"/>
      <c r="F274" s="76"/>
      <c r="G274" s="83"/>
      <c r="H274" s="77"/>
      <c r="I274" s="84"/>
      <c r="J274" s="30"/>
      <c r="K274" s="25" t="str">
        <f t="shared" si="32"/>
        <v/>
      </c>
      <c r="L274" s="30"/>
      <c r="O274" s="13" t="str">
        <f t="shared" si="33"/>
        <v/>
      </c>
      <c r="P274" s="13">
        <f>SUM($E$11:$E274)</f>
        <v>30</v>
      </c>
      <c r="T274" s="22">
        <f t="shared" si="34"/>
        <v>0</v>
      </c>
      <c r="U274" s="22">
        <f t="shared" si="35"/>
        <v>0</v>
      </c>
      <c r="W274" s="13" t="str">
        <f t="shared" si="36"/>
        <v/>
      </c>
      <c r="Y274" s="41" t="str">
        <f>IF($B274="", "", IF($B274&gt;'Annual Report'!$AZ$41, 'Annual Report'!$BA$40, TEXT($B274, "mmm yyyy")))</f>
        <v/>
      </c>
      <c r="AA274" s="13" t="str">
        <f t="shared" si="37"/>
        <v/>
      </c>
      <c r="AC274" s="13" t="str">
        <f t="shared" si="38"/>
        <v xml:space="preserve"> - </v>
      </c>
      <c r="AE274" s="13" t="str">
        <f t="shared" si="39"/>
        <v/>
      </c>
    </row>
    <row r="275" spans="1:31" x14ac:dyDescent="0.25">
      <c r="A275" s="30"/>
      <c r="B275" s="74"/>
      <c r="C275" s="82"/>
      <c r="D275" s="92"/>
      <c r="E275" s="75"/>
      <c r="F275" s="76"/>
      <c r="G275" s="83"/>
      <c r="H275" s="77"/>
      <c r="I275" s="84"/>
      <c r="J275" s="30"/>
      <c r="K275" s="25" t="str">
        <f t="shared" si="32"/>
        <v/>
      </c>
      <c r="L275" s="30"/>
      <c r="O275" s="13" t="str">
        <f t="shared" si="33"/>
        <v/>
      </c>
      <c r="P275" s="13">
        <f>SUM($E$11:$E275)</f>
        <v>30</v>
      </c>
      <c r="T275" s="22">
        <f t="shared" si="34"/>
        <v>0</v>
      </c>
      <c r="U275" s="22">
        <f t="shared" si="35"/>
        <v>0</v>
      </c>
      <c r="W275" s="13" t="str">
        <f t="shared" si="36"/>
        <v/>
      </c>
      <c r="Y275" s="41" t="str">
        <f>IF($B275="", "", IF($B275&gt;'Annual Report'!$AZ$41, 'Annual Report'!$BA$40, TEXT($B275, "mmm yyyy")))</f>
        <v/>
      </c>
      <c r="AA275" s="13" t="str">
        <f t="shared" si="37"/>
        <v/>
      </c>
      <c r="AC275" s="13" t="str">
        <f t="shared" si="38"/>
        <v xml:space="preserve"> - </v>
      </c>
      <c r="AE275" s="13" t="str">
        <f t="shared" si="39"/>
        <v/>
      </c>
    </row>
    <row r="276" spans="1:31" x14ac:dyDescent="0.25">
      <c r="A276" s="30"/>
      <c r="B276" s="74"/>
      <c r="C276" s="82"/>
      <c r="D276" s="92"/>
      <c r="E276" s="75"/>
      <c r="F276" s="76"/>
      <c r="G276" s="83"/>
      <c r="H276" s="77"/>
      <c r="I276" s="84"/>
      <c r="J276" s="30"/>
      <c r="K276" s="25" t="str">
        <f t="shared" si="32"/>
        <v/>
      </c>
      <c r="L276" s="30"/>
      <c r="O276" s="13" t="str">
        <f t="shared" si="33"/>
        <v/>
      </c>
      <c r="P276" s="13">
        <f>SUM($E$11:$E276)</f>
        <v>30</v>
      </c>
      <c r="T276" s="22">
        <f t="shared" si="34"/>
        <v>0</v>
      </c>
      <c r="U276" s="22">
        <f t="shared" si="35"/>
        <v>0</v>
      </c>
      <c r="W276" s="13" t="str">
        <f t="shared" si="36"/>
        <v/>
      </c>
      <c r="Y276" s="41" t="str">
        <f>IF($B276="", "", IF($B276&gt;'Annual Report'!$AZ$41, 'Annual Report'!$BA$40, TEXT($B276, "mmm yyyy")))</f>
        <v/>
      </c>
      <c r="AA276" s="13" t="str">
        <f t="shared" si="37"/>
        <v/>
      </c>
      <c r="AC276" s="13" t="str">
        <f t="shared" si="38"/>
        <v xml:space="preserve"> - </v>
      </c>
      <c r="AE276" s="13" t="str">
        <f t="shared" si="39"/>
        <v/>
      </c>
    </row>
    <row r="277" spans="1:31" x14ac:dyDescent="0.25">
      <c r="A277" s="30"/>
      <c r="B277" s="74"/>
      <c r="C277" s="82"/>
      <c r="D277" s="92"/>
      <c r="E277" s="75"/>
      <c r="F277" s="76"/>
      <c r="G277" s="83"/>
      <c r="H277" s="77"/>
      <c r="I277" s="84"/>
      <c r="J277" s="30"/>
      <c r="K277" s="25" t="str">
        <f t="shared" si="32"/>
        <v/>
      </c>
      <c r="L277" s="30"/>
      <c r="O277" s="13" t="str">
        <f t="shared" si="33"/>
        <v/>
      </c>
      <c r="P277" s="13">
        <f>SUM($E$11:$E277)</f>
        <v>30</v>
      </c>
      <c r="T277" s="22">
        <f t="shared" si="34"/>
        <v>0</v>
      </c>
      <c r="U277" s="22">
        <f t="shared" si="35"/>
        <v>0</v>
      </c>
      <c r="W277" s="13" t="str">
        <f t="shared" si="36"/>
        <v/>
      </c>
      <c r="Y277" s="41" t="str">
        <f>IF($B277="", "", IF($B277&gt;'Annual Report'!$AZ$41, 'Annual Report'!$BA$40, TEXT($B277, "mmm yyyy")))</f>
        <v/>
      </c>
      <c r="AA277" s="13" t="str">
        <f t="shared" si="37"/>
        <v/>
      </c>
      <c r="AC277" s="13" t="str">
        <f t="shared" si="38"/>
        <v xml:space="preserve"> - </v>
      </c>
      <c r="AE277" s="13" t="str">
        <f t="shared" si="39"/>
        <v/>
      </c>
    </row>
    <row r="278" spans="1:31" x14ac:dyDescent="0.25">
      <c r="A278" s="30"/>
      <c r="B278" s="74"/>
      <c r="C278" s="82"/>
      <c r="D278" s="92"/>
      <c r="E278" s="75"/>
      <c r="F278" s="76"/>
      <c r="G278" s="83"/>
      <c r="H278" s="77"/>
      <c r="I278" s="84"/>
      <c r="J278" s="30"/>
      <c r="K278" s="25" t="str">
        <f t="shared" si="32"/>
        <v/>
      </c>
      <c r="L278" s="30"/>
      <c r="O278" s="13" t="str">
        <f t="shared" si="33"/>
        <v/>
      </c>
      <c r="P278" s="13">
        <f>SUM($E$11:$E278)</f>
        <v>30</v>
      </c>
      <c r="T278" s="22">
        <f t="shared" si="34"/>
        <v>0</v>
      </c>
      <c r="U278" s="22">
        <f t="shared" si="35"/>
        <v>0</v>
      </c>
      <c r="W278" s="13" t="str">
        <f t="shared" si="36"/>
        <v/>
      </c>
      <c r="Y278" s="41" t="str">
        <f>IF($B278="", "", IF($B278&gt;'Annual Report'!$AZ$41, 'Annual Report'!$BA$40, TEXT($B278, "mmm yyyy")))</f>
        <v/>
      </c>
      <c r="AA278" s="13" t="str">
        <f t="shared" si="37"/>
        <v/>
      </c>
      <c r="AC278" s="13" t="str">
        <f t="shared" si="38"/>
        <v xml:space="preserve"> - </v>
      </c>
      <c r="AE278" s="13" t="str">
        <f t="shared" si="39"/>
        <v/>
      </c>
    </row>
    <row r="279" spans="1:31" x14ac:dyDescent="0.25">
      <c r="A279" s="30"/>
      <c r="B279" s="74"/>
      <c r="C279" s="82"/>
      <c r="D279" s="92"/>
      <c r="E279" s="75"/>
      <c r="F279" s="76"/>
      <c r="G279" s="83"/>
      <c r="H279" s="77"/>
      <c r="I279" s="84"/>
      <c r="J279" s="30"/>
      <c r="K279" s="25" t="str">
        <f t="shared" si="32"/>
        <v/>
      </c>
      <c r="L279" s="30"/>
      <c r="O279" s="13" t="str">
        <f t="shared" si="33"/>
        <v/>
      </c>
      <c r="P279" s="13">
        <f>SUM($E$11:$E279)</f>
        <v>30</v>
      </c>
      <c r="T279" s="22">
        <f t="shared" si="34"/>
        <v>0</v>
      </c>
      <c r="U279" s="22">
        <f t="shared" si="35"/>
        <v>0</v>
      </c>
      <c r="W279" s="13" t="str">
        <f t="shared" si="36"/>
        <v/>
      </c>
      <c r="Y279" s="41" t="str">
        <f>IF($B279="", "", IF($B279&gt;'Annual Report'!$AZ$41, 'Annual Report'!$BA$40, TEXT($B279, "mmm yyyy")))</f>
        <v/>
      </c>
      <c r="AA279" s="13" t="str">
        <f t="shared" si="37"/>
        <v/>
      </c>
      <c r="AC279" s="13" t="str">
        <f t="shared" si="38"/>
        <v xml:space="preserve"> - </v>
      </c>
      <c r="AE279" s="13" t="str">
        <f t="shared" si="39"/>
        <v/>
      </c>
    </row>
    <row r="280" spans="1:31" x14ac:dyDescent="0.25">
      <c r="A280" s="30"/>
      <c r="B280" s="74"/>
      <c r="C280" s="82"/>
      <c r="D280" s="92"/>
      <c r="E280" s="75"/>
      <c r="F280" s="76"/>
      <c r="G280" s="83"/>
      <c r="H280" s="77"/>
      <c r="I280" s="84"/>
      <c r="J280" s="30"/>
      <c r="K280" s="25" t="str">
        <f t="shared" si="32"/>
        <v/>
      </c>
      <c r="L280" s="30"/>
      <c r="O280" s="13" t="str">
        <f t="shared" si="33"/>
        <v/>
      </c>
      <c r="P280" s="13">
        <f>SUM($E$11:$E280)</f>
        <v>30</v>
      </c>
      <c r="T280" s="22">
        <f t="shared" si="34"/>
        <v>0</v>
      </c>
      <c r="U280" s="22">
        <f t="shared" si="35"/>
        <v>0</v>
      </c>
      <c r="W280" s="13" t="str">
        <f t="shared" si="36"/>
        <v/>
      </c>
      <c r="Y280" s="41" t="str">
        <f>IF($B280="", "", IF($B280&gt;'Annual Report'!$AZ$41, 'Annual Report'!$BA$40, TEXT($B280, "mmm yyyy")))</f>
        <v/>
      </c>
      <c r="AA280" s="13" t="str">
        <f t="shared" si="37"/>
        <v/>
      </c>
      <c r="AC280" s="13" t="str">
        <f t="shared" si="38"/>
        <v xml:space="preserve"> - </v>
      </c>
      <c r="AE280" s="13" t="str">
        <f t="shared" si="39"/>
        <v/>
      </c>
    </row>
    <row r="281" spans="1:31" x14ac:dyDescent="0.25">
      <c r="A281" s="30"/>
      <c r="B281" s="74"/>
      <c r="C281" s="82"/>
      <c r="D281" s="92"/>
      <c r="E281" s="75"/>
      <c r="F281" s="76"/>
      <c r="G281" s="83"/>
      <c r="H281" s="77"/>
      <c r="I281" s="84"/>
      <c r="J281" s="30"/>
      <c r="K281" s="25" t="str">
        <f t="shared" si="32"/>
        <v/>
      </c>
      <c r="L281" s="30"/>
      <c r="O281" s="13" t="str">
        <f t="shared" si="33"/>
        <v/>
      </c>
      <c r="P281" s="13">
        <f>SUM($E$11:$E281)</f>
        <v>30</v>
      </c>
      <c r="T281" s="22">
        <f t="shared" si="34"/>
        <v>0</v>
      </c>
      <c r="U281" s="22">
        <f t="shared" si="35"/>
        <v>0</v>
      </c>
      <c r="W281" s="13" t="str">
        <f t="shared" si="36"/>
        <v/>
      </c>
      <c r="Y281" s="41" t="str">
        <f>IF($B281="", "", IF($B281&gt;'Annual Report'!$AZ$41, 'Annual Report'!$BA$40, TEXT($B281, "mmm yyyy")))</f>
        <v/>
      </c>
      <c r="AA281" s="13" t="str">
        <f t="shared" si="37"/>
        <v/>
      </c>
      <c r="AC281" s="13" t="str">
        <f t="shared" si="38"/>
        <v xml:space="preserve"> - </v>
      </c>
      <c r="AE281" s="13" t="str">
        <f t="shared" si="39"/>
        <v/>
      </c>
    </row>
    <row r="282" spans="1:31" x14ac:dyDescent="0.25">
      <c r="A282" s="30"/>
      <c r="B282" s="74"/>
      <c r="C282" s="82"/>
      <c r="D282" s="92"/>
      <c r="E282" s="75"/>
      <c r="F282" s="76"/>
      <c r="G282" s="83"/>
      <c r="H282" s="77"/>
      <c r="I282" s="84"/>
      <c r="J282" s="30"/>
      <c r="K282" s="25" t="str">
        <f t="shared" si="32"/>
        <v/>
      </c>
      <c r="L282" s="30"/>
      <c r="O282" s="13" t="str">
        <f t="shared" si="33"/>
        <v/>
      </c>
      <c r="P282" s="13">
        <f>SUM($E$11:$E282)</f>
        <v>30</v>
      </c>
      <c r="T282" s="22">
        <f t="shared" si="34"/>
        <v>0</v>
      </c>
      <c r="U282" s="22">
        <f t="shared" si="35"/>
        <v>0</v>
      </c>
      <c r="W282" s="13" t="str">
        <f t="shared" si="36"/>
        <v/>
      </c>
      <c r="Y282" s="41" t="str">
        <f>IF($B282="", "", IF($B282&gt;'Annual Report'!$AZ$41, 'Annual Report'!$BA$40, TEXT($B282, "mmm yyyy")))</f>
        <v/>
      </c>
      <c r="AA282" s="13" t="str">
        <f t="shared" si="37"/>
        <v/>
      </c>
      <c r="AC282" s="13" t="str">
        <f t="shared" si="38"/>
        <v xml:space="preserve"> - </v>
      </c>
      <c r="AE282" s="13" t="str">
        <f t="shared" si="39"/>
        <v/>
      </c>
    </row>
    <row r="283" spans="1:31" x14ac:dyDescent="0.25">
      <c r="A283" s="30"/>
      <c r="B283" s="74"/>
      <c r="C283" s="82"/>
      <c r="D283" s="92"/>
      <c r="E283" s="75"/>
      <c r="F283" s="76"/>
      <c r="G283" s="83"/>
      <c r="H283" s="77"/>
      <c r="I283" s="84"/>
      <c r="J283" s="30"/>
      <c r="K283" s="25" t="str">
        <f t="shared" si="32"/>
        <v/>
      </c>
      <c r="L283" s="30"/>
      <c r="O283" s="13" t="str">
        <f t="shared" si="33"/>
        <v/>
      </c>
      <c r="P283" s="13">
        <f>SUM($E$11:$E283)</f>
        <v>30</v>
      </c>
      <c r="T283" s="22">
        <f t="shared" si="34"/>
        <v>0</v>
      </c>
      <c r="U283" s="22">
        <f t="shared" si="35"/>
        <v>0</v>
      </c>
      <c r="W283" s="13" t="str">
        <f t="shared" si="36"/>
        <v/>
      </c>
      <c r="Y283" s="41" t="str">
        <f>IF($B283="", "", IF($B283&gt;'Annual Report'!$AZ$41, 'Annual Report'!$BA$40, TEXT($B283, "mmm yyyy")))</f>
        <v/>
      </c>
      <c r="AA283" s="13" t="str">
        <f t="shared" si="37"/>
        <v/>
      </c>
      <c r="AC283" s="13" t="str">
        <f t="shared" si="38"/>
        <v xml:space="preserve"> - </v>
      </c>
      <c r="AE283" s="13" t="str">
        <f t="shared" si="39"/>
        <v/>
      </c>
    </row>
    <row r="284" spans="1:31" x14ac:dyDescent="0.25">
      <c r="A284" s="30"/>
      <c r="B284" s="74"/>
      <c r="C284" s="82"/>
      <c r="D284" s="92"/>
      <c r="E284" s="75"/>
      <c r="F284" s="76"/>
      <c r="G284" s="83"/>
      <c r="H284" s="77"/>
      <c r="I284" s="84"/>
      <c r="J284" s="30"/>
      <c r="K284" s="25" t="str">
        <f t="shared" si="32"/>
        <v/>
      </c>
      <c r="L284" s="30"/>
      <c r="O284" s="13" t="str">
        <f t="shared" si="33"/>
        <v/>
      </c>
      <c r="P284" s="13">
        <f>SUM($E$11:$E284)</f>
        <v>30</v>
      </c>
      <c r="T284" s="22">
        <f t="shared" si="34"/>
        <v>0</v>
      </c>
      <c r="U284" s="22">
        <f t="shared" si="35"/>
        <v>0</v>
      </c>
      <c r="W284" s="13" t="str">
        <f t="shared" si="36"/>
        <v/>
      </c>
      <c r="Y284" s="41" t="str">
        <f>IF($B284="", "", IF($B284&gt;'Annual Report'!$AZ$41, 'Annual Report'!$BA$40, TEXT($B284, "mmm yyyy")))</f>
        <v/>
      </c>
      <c r="AA284" s="13" t="str">
        <f t="shared" si="37"/>
        <v/>
      </c>
      <c r="AC284" s="13" t="str">
        <f t="shared" si="38"/>
        <v xml:space="preserve"> - </v>
      </c>
      <c r="AE284" s="13" t="str">
        <f t="shared" si="39"/>
        <v/>
      </c>
    </row>
    <row r="285" spans="1:31" x14ac:dyDescent="0.25">
      <c r="A285" s="30"/>
      <c r="B285" s="74"/>
      <c r="C285" s="82"/>
      <c r="D285" s="92"/>
      <c r="E285" s="75"/>
      <c r="F285" s="76"/>
      <c r="G285" s="83"/>
      <c r="H285" s="77"/>
      <c r="I285" s="84"/>
      <c r="J285" s="30"/>
      <c r="K285" s="25" t="str">
        <f t="shared" si="32"/>
        <v/>
      </c>
      <c r="L285" s="30"/>
      <c r="O285" s="13" t="str">
        <f t="shared" si="33"/>
        <v/>
      </c>
      <c r="P285" s="13">
        <f>SUM($E$11:$E285)</f>
        <v>30</v>
      </c>
      <c r="T285" s="22">
        <f t="shared" si="34"/>
        <v>0</v>
      </c>
      <c r="U285" s="22">
        <f t="shared" si="35"/>
        <v>0</v>
      </c>
      <c r="W285" s="13" t="str">
        <f t="shared" si="36"/>
        <v/>
      </c>
      <c r="Y285" s="41" t="str">
        <f>IF($B285="", "", IF($B285&gt;'Annual Report'!$AZ$41, 'Annual Report'!$BA$40, TEXT($B285, "mmm yyyy")))</f>
        <v/>
      </c>
      <c r="AA285" s="13" t="str">
        <f t="shared" si="37"/>
        <v/>
      </c>
      <c r="AC285" s="13" t="str">
        <f t="shared" si="38"/>
        <v xml:space="preserve"> - </v>
      </c>
      <c r="AE285" s="13" t="str">
        <f t="shared" si="39"/>
        <v/>
      </c>
    </row>
    <row r="286" spans="1:31" x14ac:dyDescent="0.25">
      <c r="A286" s="30"/>
      <c r="B286" s="74"/>
      <c r="C286" s="82"/>
      <c r="D286" s="92"/>
      <c r="E286" s="75"/>
      <c r="F286" s="76"/>
      <c r="G286" s="83"/>
      <c r="H286" s="77"/>
      <c r="I286" s="84"/>
      <c r="J286" s="30"/>
      <c r="K286" s="25" t="str">
        <f t="shared" si="32"/>
        <v/>
      </c>
      <c r="L286" s="30"/>
      <c r="O286" s="13" t="str">
        <f t="shared" si="33"/>
        <v/>
      </c>
      <c r="P286" s="13">
        <f>SUM($E$11:$E286)</f>
        <v>30</v>
      </c>
      <c r="T286" s="22">
        <f t="shared" si="34"/>
        <v>0</v>
      </c>
      <c r="U286" s="22">
        <f t="shared" si="35"/>
        <v>0</v>
      </c>
      <c r="W286" s="13" t="str">
        <f t="shared" si="36"/>
        <v/>
      </c>
      <c r="Y286" s="41" t="str">
        <f>IF($B286="", "", IF($B286&gt;'Annual Report'!$AZ$41, 'Annual Report'!$BA$40, TEXT($B286, "mmm yyyy")))</f>
        <v/>
      </c>
      <c r="AA286" s="13" t="str">
        <f t="shared" si="37"/>
        <v/>
      </c>
      <c r="AC286" s="13" t="str">
        <f t="shared" si="38"/>
        <v xml:space="preserve"> - </v>
      </c>
      <c r="AE286" s="13" t="str">
        <f t="shared" si="39"/>
        <v/>
      </c>
    </row>
    <row r="287" spans="1:31" x14ac:dyDescent="0.25">
      <c r="A287" s="30"/>
      <c r="B287" s="74"/>
      <c r="C287" s="82"/>
      <c r="D287" s="92"/>
      <c r="E287" s="75"/>
      <c r="F287" s="76"/>
      <c r="G287" s="83"/>
      <c r="H287" s="77"/>
      <c r="I287" s="84"/>
      <c r="J287" s="30"/>
      <c r="K287" s="25" t="str">
        <f t="shared" si="32"/>
        <v/>
      </c>
      <c r="L287" s="30"/>
      <c r="O287" s="13" t="str">
        <f t="shared" si="33"/>
        <v/>
      </c>
      <c r="P287" s="13">
        <f>SUM($E$11:$E287)</f>
        <v>30</v>
      </c>
      <c r="T287" s="22">
        <f t="shared" si="34"/>
        <v>0</v>
      </c>
      <c r="U287" s="22">
        <f t="shared" si="35"/>
        <v>0</v>
      </c>
      <c r="W287" s="13" t="str">
        <f t="shared" si="36"/>
        <v/>
      </c>
      <c r="Y287" s="41" t="str">
        <f>IF($B287="", "", IF($B287&gt;'Annual Report'!$AZ$41, 'Annual Report'!$BA$40, TEXT($B287, "mmm yyyy")))</f>
        <v/>
      </c>
      <c r="AA287" s="13" t="str">
        <f t="shared" si="37"/>
        <v/>
      </c>
      <c r="AC287" s="13" t="str">
        <f t="shared" si="38"/>
        <v xml:space="preserve"> - </v>
      </c>
      <c r="AE287" s="13" t="str">
        <f t="shared" si="39"/>
        <v/>
      </c>
    </row>
    <row r="288" spans="1:31" x14ac:dyDescent="0.25">
      <c r="A288" s="30"/>
      <c r="B288" s="74"/>
      <c r="C288" s="82"/>
      <c r="D288" s="92"/>
      <c r="E288" s="75"/>
      <c r="F288" s="76"/>
      <c r="G288" s="83"/>
      <c r="H288" s="77"/>
      <c r="I288" s="84"/>
      <c r="J288" s="30"/>
      <c r="K288" s="25" t="str">
        <f t="shared" si="32"/>
        <v/>
      </c>
      <c r="L288" s="30"/>
      <c r="O288" s="13" t="str">
        <f t="shared" si="33"/>
        <v/>
      </c>
      <c r="P288" s="13">
        <f>SUM($E$11:$E288)</f>
        <v>30</v>
      </c>
      <c r="T288" s="22">
        <f t="shared" si="34"/>
        <v>0</v>
      </c>
      <c r="U288" s="22">
        <f t="shared" si="35"/>
        <v>0</v>
      </c>
      <c r="W288" s="13" t="str">
        <f t="shared" si="36"/>
        <v/>
      </c>
      <c r="Y288" s="41" t="str">
        <f>IF($B288="", "", IF($B288&gt;'Annual Report'!$AZ$41, 'Annual Report'!$BA$40, TEXT($B288, "mmm yyyy")))</f>
        <v/>
      </c>
      <c r="AA288" s="13" t="str">
        <f t="shared" si="37"/>
        <v/>
      </c>
      <c r="AC288" s="13" t="str">
        <f t="shared" si="38"/>
        <v xml:space="preserve"> - </v>
      </c>
      <c r="AE288" s="13" t="str">
        <f t="shared" si="39"/>
        <v/>
      </c>
    </row>
    <row r="289" spans="1:31" x14ac:dyDescent="0.25">
      <c r="A289" s="30"/>
      <c r="B289" s="74"/>
      <c r="C289" s="82"/>
      <c r="D289" s="92"/>
      <c r="E289" s="75"/>
      <c r="F289" s="76"/>
      <c r="G289" s="83"/>
      <c r="H289" s="77"/>
      <c r="I289" s="84"/>
      <c r="J289" s="30"/>
      <c r="K289" s="25" t="str">
        <f t="shared" si="32"/>
        <v/>
      </c>
      <c r="L289" s="30"/>
      <c r="O289" s="13" t="str">
        <f t="shared" si="33"/>
        <v/>
      </c>
      <c r="P289" s="13">
        <f>SUM($E$11:$E289)</f>
        <v>30</v>
      </c>
      <c r="T289" s="22">
        <f t="shared" si="34"/>
        <v>0</v>
      </c>
      <c r="U289" s="22">
        <f t="shared" si="35"/>
        <v>0</v>
      </c>
      <c r="W289" s="13" t="str">
        <f t="shared" si="36"/>
        <v/>
      </c>
      <c r="Y289" s="41" t="str">
        <f>IF($B289="", "", IF($B289&gt;'Annual Report'!$AZ$41, 'Annual Report'!$BA$40, TEXT($B289, "mmm yyyy")))</f>
        <v/>
      </c>
      <c r="AA289" s="13" t="str">
        <f t="shared" si="37"/>
        <v/>
      </c>
      <c r="AC289" s="13" t="str">
        <f t="shared" si="38"/>
        <v xml:space="preserve"> - </v>
      </c>
      <c r="AE289" s="13" t="str">
        <f t="shared" si="39"/>
        <v/>
      </c>
    </row>
    <row r="290" spans="1:31" x14ac:dyDescent="0.25">
      <c r="A290" s="30"/>
      <c r="B290" s="74"/>
      <c r="C290" s="82"/>
      <c r="D290" s="92"/>
      <c r="E290" s="75"/>
      <c r="F290" s="76"/>
      <c r="G290" s="83"/>
      <c r="H290" s="77"/>
      <c r="I290" s="84"/>
      <c r="J290" s="30"/>
      <c r="K290" s="25" t="str">
        <f t="shared" si="32"/>
        <v/>
      </c>
      <c r="L290" s="30"/>
      <c r="O290" s="13" t="str">
        <f t="shared" si="33"/>
        <v/>
      </c>
      <c r="P290" s="13">
        <f>SUM($E$11:$E290)</f>
        <v>30</v>
      </c>
      <c r="T290" s="22">
        <f t="shared" si="34"/>
        <v>0</v>
      </c>
      <c r="U290" s="22">
        <f t="shared" si="35"/>
        <v>0</v>
      </c>
      <c r="W290" s="13" t="str">
        <f t="shared" si="36"/>
        <v/>
      </c>
      <c r="Y290" s="41" t="str">
        <f>IF($B290="", "", IF($B290&gt;'Annual Report'!$AZ$41, 'Annual Report'!$BA$40, TEXT($B290, "mmm yyyy")))</f>
        <v/>
      </c>
      <c r="AA290" s="13" t="str">
        <f t="shared" si="37"/>
        <v/>
      </c>
      <c r="AC290" s="13" t="str">
        <f t="shared" si="38"/>
        <v xml:space="preserve"> - </v>
      </c>
      <c r="AE290" s="13" t="str">
        <f t="shared" si="39"/>
        <v/>
      </c>
    </row>
    <row r="291" spans="1:31" x14ac:dyDescent="0.25">
      <c r="A291" s="30"/>
      <c r="B291" s="74"/>
      <c r="C291" s="82"/>
      <c r="D291" s="92"/>
      <c r="E291" s="75"/>
      <c r="F291" s="76"/>
      <c r="G291" s="83"/>
      <c r="H291" s="77"/>
      <c r="I291" s="84"/>
      <c r="J291" s="30"/>
      <c r="K291" s="25" t="str">
        <f t="shared" si="32"/>
        <v/>
      </c>
      <c r="L291" s="30"/>
      <c r="O291" s="13" t="str">
        <f t="shared" si="33"/>
        <v/>
      </c>
      <c r="P291" s="13">
        <f>SUM($E$11:$E291)</f>
        <v>30</v>
      </c>
      <c r="T291" s="22">
        <f t="shared" si="34"/>
        <v>0</v>
      </c>
      <c r="U291" s="22">
        <f t="shared" si="35"/>
        <v>0</v>
      </c>
      <c r="W291" s="13" t="str">
        <f t="shared" si="36"/>
        <v/>
      </c>
      <c r="Y291" s="41" t="str">
        <f>IF($B291="", "", IF($B291&gt;'Annual Report'!$AZ$41, 'Annual Report'!$BA$40, TEXT($B291, "mmm yyyy")))</f>
        <v/>
      </c>
      <c r="AA291" s="13" t="str">
        <f t="shared" si="37"/>
        <v/>
      </c>
      <c r="AC291" s="13" t="str">
        <f t="shared" si="38"/>
        <v xml:space="preserve"> - </v>
      </c>
      <c r="AE291" s="13" t="str">
        <f t="shared" si="39"/>
        <v/>
      </c>
    </row>
    <row r="292" spans="1:31" x14ac:dyDescent="0.25">
      <c r="A292" s="30"/>
      <c r="B292" s="74"/>
      <c r="C292" s="82"/>
      <c r="D292" s="92"/>
      <c r="E292" s="75"/>
      <c r="F292" s="76"/>
      <c r="G292" s="83"/>
      <c r="H292" s="77"/>
      <c r="I292" s="84"/>
      <c r="J292" s="30"/>
      <c r="K292" s="25" t="str">
        <f t="shared" si="32"/>
        <v/>
      </c>
      <c r="L292" s="30"/>
      <c r="O292" s="13" t="str">
        <f t="shared" si="33"/>
        <v/>
      </c>
      <c r="P292" s="13">
        <f>SUM($E$11:$E292)</f>
        <v>30</v>
      </c>
      <c r="T292" s="22">
        <f t="shared" si="34"/>
        <v>0</v>
      </c>
      <c r="U292" s="22">
        <f t="shared" si="35"/>
        <v>0</v>
      </c>
      <c r="W292" s="13" t="str">
        <f t="shared" si="36"/>
        <v/>
      </c>
      <c r="Y292" s="41" t="str">
        <f>IF($B292="", "", IF($B292&gt;'Annual Report'!$AZ$41, 'Annual Report'!$BA$40, TEXT($B292, "mmm yyyy")))</f>
        <v/>
      </c>
      <c r="AA292" s="13" t="str">
        <f t="shared" si="37"/>
        <v/>
      </c>
      <c r="AC292" s="13" t="str">
        <f t="shared" si="38"/>
        <v xml:space="preserve"> - </v>
      </c>
      <c r="AE292" s="13" t="str">
        <f t="shared" si="39"/>
        <v/>
      </c>
    </row>
    <row r="293" spans="1:31" x14ac:dyDescent="0.25">
      <c r="A293" s="30"/>
      <c r="B293" s="74"/>
      <c r="C293" s="82"/>
      <c r="D293" s="92"/>
      <c r="E293" s="75"/>
      <c r="F293" s="76"/>
      <c r="G293" s="83"/>
      <c r="H293" s="77"/>
      <c r="I293" s="84"/>
      <c r="J293" s="30"/>
      <c r="K293" s="25" t="str">
        <f t="shared" si="32"/>
        <v/>
      </c>
      <c r="L293" s="30"/>
      <c r="O293" s="13" t="str">
        <f t="shared" si="33"/>
        <v/>
      </c>
      <c r="P293" s="13">
        <f>SUM($E$11:$E293)</f>
        <v>30</v>
      </c>
      <c r="T293" s="22">
        <f t="shared" si="34"/>
        <v>0</v>
      </c>
      <c r="U293" s="22">
        <f t="shared" si="35"/>
        <v>0</v>
      </c>
      <c r="W293" s="13" t="str">
        <f t="shared" si="36"/>
        <v/>
      </c>
      <c r="Y293" s="41" t="str">
        <f>IF($B293="", "", IF($B293&gt;'Annual Report'!$AZ$41, 'Annual Report'!$BA$40, TEXT($B293, "mmm yyyy")))</f>
        <v/>
      </c>
      <c r="AA293" s="13" t="str">
        <f t="shared" si="37"/>
        <v/>
      </c>
      <c r="AC293" s="13" t="str">
        <f t="shared" si="38"/>
        <v xml:space="preserve"> - </v>
      </c>
      <c r="AE293" s="13" t="str">
        <f t="shared" si="39"/>
        <v/>
      </c>
    </row>
    <row r="294" spans="1:31" x14ac:dyDescent="0.25">
      <c r="A294" s="30"/>
      <c r="B294" s="74"/>
      <c r="C294" s="82"/>
      <c r="D294" s="92"/>
      <c r="E294" s="75"/>
      <c r="F294" s="76"/>
      <c r="G294" s="83"/>
      <c r="H294" s="77"/>
      <c r="I294" s="84"/>
      <c r="J294" s="30"/>
      <c r="K294" s="25" t="str">
        <f t="shared" si="32"/>
        <v/>
      </c>
      <c r="L294" s="30"/>
      <c r="O294" s="13" t="str">
        <f t="shared" si="33"/>
        <v/>
      </c>
      <c r="P294" s="13">
        <f>SUM($E$11:$E294)</f>
        <v>30</v>
      </c>
      <c r="T294" s="22">
        <f t="shared" si="34"/>
        <v>0</v>
      </c>
      <c r="U294" s="22">
        <f t="shared" si="35"/>
        <v>0</v>
      </c>
      <c r="W294" s="13" t="str">
        <f t="shared" si="36"/>
        <v/>
      </c>
      <c r="Y294" s="41" t="str">
        <f>IF($B294="", "", IF($B294&gt;'Annual Report'!$AZ$41, 'Annual Report'!$BA$40, TEXT($B294, "mmm yyyy")))</f>
        <v/>
      </c>
      <c r="AA294" s="13" t="str">
        <f t="shared" si="37"/>
        <v/>
      </c>
      <c r="AC294" s="13" t="str">
        <f t="shared" si="38"/>
        <v xml:space="preserve"> - </v>
      </c>
      <c r="AE294" s="13" t="str">
        <f t="shared" si="39"/>
        <v/>
      </c>
    </row>
    <row r="295" spans="1:31" x14ac:dyDescent="0.25">
      <c r="A295" s="30"/>
      <c r="B295" s="74"/>
      <c r="C295" s="82"/>
      <c r="D295" s="92"/>
      <c r="E295" s="75"/>
      <c r="F295" s="76"/>
      <c r="G295" s="83"/>
      <c r="H295" s="77"/>
      <c r="I295" s="84"/>
      <c r="J295" s="30"/>
      <c r="K295" s="25" t="str">
        <f t="shared" si="32"/>
        <v/>
      </c>
      <c r="L295" s="30"/>
      <c r="O295" s="13" t="str">
        <f t="shared" si="33"/>
        <v/>
      </c>
      <c r="P295" s="13">
        <f>SUM($E$11:$E295)</f>
        <v>30</v>
      </c>
      <c r="T295" s="22">
        <f t="shared" si="34"/>
        <v>0</v>
      </c>
      <c r="U295" s="22">
        <f t="shared" si="35"/>
        <v>0</v>
      </c>
      <c r="W295" s="13" t="str">
        <f t="shared" si="36"/>
        <v/>
      </c>
      <c r="Y295" s="41" t="str">
        <f>IF($B295="", "", IF($B295&gt;'Annual Report'!$AZ$41, 'Annual Report'!$BA$40, TEXT($B295, "mmm yyyy")))</f>
        <v/>
      </c>
      <c r="AA295" s="13" t="str">
        <f t="shared" si="37"/>
        <v/>
      </c>
      <c r="AC295" s="13" t="str">
        <f t="shared" si="38"/>
        <v xml:space="preserve"> - </v>
      </c>
      <c r="AE295" s="13" t="str">
        <f t="shared" si="39"/>
        <v/>
      </c>
    </row>
    <row r="296" spans="1:31" x14ac:dyDescent="0.25">
      <c r="A296" s="30"/>
      <c r="B296" s="74"/>
      <c r="C296" s="82"/>
      <c r="D296" s="92"/>
      <c r="E296" s="75"/>
      <c r="F296" s="76"/>
      <c r="G296" s="83"/>
      <c r="H296" s="77"/>
      <c r="I296" s="84"/>
      <c r="J296" s="30"/>
      <c r="K296" s="25" t="str">
        <f t="shared" si="32"/>
        <v/>
      </c>
      <c r="L296" s="30"/>
      <c r="O296" s="13" t="str">
        <f t="shared" si="33"/>
        <v/>
      </c>
      <c r="P296" s="13">
        <f>SUM($E$11:$E296)</f>
        <v>30</v>
      </c>
      <c r="T296" s="22">
        <f t="shared" si="34"/>
        <v>0</v>
      </c>
      <c r="U296" s="22">
        <f t="shared" si="35"/>
        <v>0</v>
      </c>
      <c r="W296" s="13" t="str">
        <f t="shared" si="36"/>
        <v/>
      </c>
      <c r="Y296" s="41" t="str">
        <f>IF($B296="", "", IF($B296&gt;'Annual Report'!$AZ$41, 'Annual Report'!$BA$40, TEXT($B296, "mmm yyyy")))</f>
        <v/>
      </c>
      <c r="AA296" s="13" t="str">
        <f t="shared" si="37"/>
        <v/>
      </c>
      <c r="AC296" s="13" t="str">
        <f t="shared" si="38"/>
        <v xml:space="preserve"> - </v>
      </c>
      <c r="AE296" s="13" t="str">
        <f t="shared" si="39"/>
        <v/>
      </c>
    </row>
    <row r="297" spans="1:31" x14ac:dyDescent="0.25">
      <c r="A297" s="30"/>
      <c r="B297" s="74"/>
      <c r="C297" s="82"/>
      <c r="D297" s="92"/>
      <c r="E297" s="75"/>
      <c r="F297" s="76"/>
      <c r="G297" s="83"/>
      <c r="H297" s="77"/>
      <c r="I297" s="84"/>
      <c r="J297" s="30"/>
      <c r="K297" s="25" t="str">
        <f t="shared" si="32"/>
        <v/>
      </c>
      <c r="L297" s="30"/>
      <c r="O297" s="13" t="str">
        <f t="shared" si="33"/>
        <v/>
      </c>
      <c r="P297" s="13">
        <f>SUM($E$11:$E297)</f>
        <v>30</v>
      </c>
      <c r="T297" s="22">
        <f t="shared" si="34"/>
        <v>0</v>
      </c>
      <c r="U297" s="22">
        <f t="shared" si="35"/>
        <v>0</v>
      </c>
      <c r="W297" s="13" t="str">
        <f t="shared" si="36"/>
        <v/>
      </c>
      <c r="Y297" s="41" t="str">
        <f>IF($B297="", "", IF($B297&gt;'Annual Report'!$AZ$41, 'Annual Report'!$BA$40, TEXT($B297, "mmm yyyy")))</f>
        <v/>
      </c>
      <c r="AA297" s="13" t="str">
        <f t="shared" si="37"/>
        <v/>
      </c>
      <c r="AC297" s="13" t="str">
        <f t="shared" si="38"/>
        <v xml:space="preserve"> - </v>
      </c>
      <c r="AE297" s="13" t="str">
        <f t="shared" si="39"/>
        <v/>
      </c>
    </row>
    <row r="298" spans="1:31" x14ac:dyDescent="0.25">
      <c r="A298" s="30"/>
      <c r="B298" s="74"/>
      <c r="C298" s="82"/>
      <c r="D298" s="92"/>
      <c r="E298" s="75"/>
      <c r="F298" s="76"/>
      <c r="G298" s="83"/>
      <c r="H298" s="77"/>
      <c r="I298" s="84"/>
      <c r="J298" s="30"/>
      <c r="K298" s="25" t="str">
        <f t="shared" si="32"/>
        <v/>
      </c>
      <c r="L298" s="30"/>
      <c r="O298" s="13" t="str">
        <f t="shared" si="33"/>
        <v/>
      </c>
      <c r="P298" s="13">
        <f>SUM($E$11:$E298)</f>
        <v>30</v>
      </c>
      <c r="T298" s="22">
        <f t="shared" si="34"/>
        <v>0</v>
      </c>
      <c r="U298" s="22">
        <f t="shared" si="35"/>
        <v>0</v>
      </c>
      <c r="W298" s="13" t="str">
        <f t="shared" si="36"/>
        <v/>
      </c>
      <c r="Y298" s="41" t="str">
        <f>IF($B298="", "", IF($B298&gt;'Annual Report'!$AZ$41, 'Annual Report'!$BA$40, TEXT($B298, "mmm yyyy")))</f>
        <v/>
      </c>
      <c r="AA298" s="13" t="str">
        <f t="shared" si="37"/>
        <v/>
      </c>
      <c r="AC298" s="13" t="str">
        <f t="shared" si="38"/>
        <v xml:space="preserve"> - </v>
      </c>
      <c r="AE298" s="13" t="str">
        <f t="shared" si="39"/>
        <v/>
      </c>
    </row>
    <row r="299" spans="1:31" x14ac:dyDescent="0.25">
      <c r="A299" s="30"/>
      <c r="B299" s="74"/>
      <c r="C299" s="82"/>
      <c r="D299" s="92"/>
      <c r="E299" s="75"/>
      <c r="F299" s="76"/>
      <c r="G299" s="83"/>
      <c r="H299" s="77"/>
      <c r="I299" s="84"/>
      <c r="J299" s="30"/>
      <c r="K299" s="25" t="str">
        <f t="shared" si="32"/>
        <v/>
      </c>
      <c r="L299" s="30"/>
      <c r="O299" s="13" t="str">
        <f t="shared" si="33"/>
        <v/>
      </c>
      <c r="P299" s="13">
        <f>SUM($E$11:$E299)</f>
        <v>30</v>
      </c>
      <c r="T299" s="22">
        <f t="shared" si="34"/>
        <v>0</v>
      </c>
      <c r="U299" s="22">
        <f t="shared" si="35"/>
        <v>0</v>
      </c>
      <c r="W299" s="13" t="str">
        <f t="shared" si="36"/>
        <v/>
      </c>
      <c r="Y299" s="41" t="str">
        <f>IF($B299="", "", IF($B299&gt;'Annual Report'!$AZ$41, 'Annual Report'!$BA$40, TEXT($B299, "mmm yyyy")))</f>
        <v/>
      </c>
      <c r="AA299" s="13" t="str">
        <f t="shared" si="37"/>
        <v/>
      </c>
      <c r="AC299" s="13" t="str">
        <f t="shared" si="38"/>
        <v xml:space="preserve"> - </v>
      </c>
      <c r="AE299" s="13" t="str">
        <f t="shared" si="39"/>
        <v/>
      </c>
    </row>
    <row r="300" spans="1:31" x14ac:dyDescent="0.25">
      <c r="A300" s="30"/>
      <c r="B300" s="74"/>
      <c r="C300" s="82"/>
      <c r="D300" s="92"/>
      <c r="E300" s="75"/>
      <c r="F300" s="76"/>
      <c r="G300" s="83"/>
      <c r="H300" s="77"/>
      <c r="I300" s="84"/>
      <c r="J300" s="30"/>
      <c r="K300" s="25" t="str">
        <f t="shared" si="32"/>
        <v/>
      </c>
      <c r="L300" s="30"/>
      <c r="O300" s="13" t="str">
        <f t="shared" si="33"/>
        <v/>
      </c>
      <c r="P300" s="13">
        <f>SUM($E$11:$E300)</f>
        <v>30</v>
      </c>
      <c r="T300" s="22">
        <f t="shared" si="34"/>
        <v>0</v>
      </c>
      <c r="U300" s="22">
        <f t="shared" si="35"/>
        <v>0</v>
      </c>
      <c r="W300" s="13" t="str">
        <f t="shared" si="36"/>
        <v/>
      </c>
      <c r="Y300" s="41" t="str">
        <f>IF($B300="", "", IF($B300&gt;'Annual Report'!$AZ$41, 'Annual Report'!$BA$40, TEXT($B300, "mmm yyyy")))</f>
        <v/>
      </c>
      <c r="AA300" s="13" t="str">
        <f t="shared" si="37"/>
        <v/>
      </c>
      <c r="AC300" s="13" t="str">
        <f t="shared" si="38"/>
        <v xml:space="preserve"> - </v>
      </c>
      <c r="AE300" s="13" t="str">
        <f t="shared" si="39"/>
        <v/>
      </c>
    </row>
    <row r="301" spans="1:31" x14ac:dyDescent="0.25">
      <c r="A301" s="30"/>
      <c r="B301" s="74"/>
      <c r="C301" s="82"/>
      <c r="D301" s="92"/>
      <c r="E301" s="75"/>
      <c r="F301" s="76"/>
      <c r="G301" s="83"/>
      <c r="H301" s="77"/>
      <c r="I301" s="84"/>
      <c r="J301" s="30"/>
      <c r="K301" s="25" t="str">
        <f t="shared" si="32"/>
        <v/>
      </c>
      <c r="L301" s="30"/>
      <c r="O301" s="13" t="str">
        <f t="shared" si="33"/>
        <v/>
      </c>
      <c r="P301" s="13">
        <f>SUM($E$11:$E301)</f>
        <v>30</v>
      </c>
      <c r="T301" s="22">
        <f t="shared" si="34"/>
        <v>0</v>
      </c>
      <c r="U301" s="22">
        <f t="shared" si="35"/>
        <v>0</v>
      </c>
      <c r="W301" s="13" t="str">
        <f t="shared" si="36"/>
        <v/>
      </c>
      <c r="Y301" s="41" t="str">
        <f>IF($B301="", "", IF($B301&gt;'Annual Report'!$AZ$41, 'Annual Report'!$BA$40, TEXT($B301, "mmm yyyy")))</f>
        <v/>
      </c>
      <c r="AA301" s="13" t="str">
        <f t="shared" si="37"/>
        <v/>
      </c>
      <c r="AC301" s="13" t="str">
        <f t="shared" si="38"/>
        <v xml:space="preserve"> - </v>
      </c>
      <c r="AE301" s="13" t="str">
        <f t="shared" si="39"/>
        <v/>
      </c>
    </row>
    <row r="302" spans="1:31" x14ac:dyDescent="0.25">
      <c r="A302" s="30"/>
      <c r="B302" s="74"/>
      <c r="C302" s="82"/>
      <c r="D302" s="92"/>
      <c r="E302" s="75"/>
      <c r="F302" s="76"/>
      <c r="G302" s="83"/>
      <c r="H302" s="77"/>
      <c r="I302" s="84"/>
      <c r="J302" s="30"/>
      <c r="K302" s="25" t="str">
        <f t="shared" si="32"/>
        <v/>
      </c>
      <c r="L302" s="30"/>
      <c r="O302" s="13" t="str">
        <f t="shared" si="33"/>
        <v/>
      </c>
      <c r="P302" s="13">
        <f>SUM($E$11:$E302)</f>
        <v>30</v>
      </c>
      <c r="T302" s="22">
        <f t="shared" si="34"/>
        <v>0</v>
      </c>
      <c r="U302" s="22">
        <f t="shared" si="35"/>
        <v>0</v>
      </c>
      <c r="W302" s="13" t="str">
        <f t="shared" si="36"/>
        <v/>
      </c>
      <c r="Y302" s="41" t="str">
        <f>IF($B302="", "", IF($B302&gt;'Annual Report'!$AZ$41, 'Annual Report'!$BA$40, TEXT($B302, "mmm yyyy")))</f>
        <v/>
      </c>
      <c r="AA302" s="13" t="str">
        <f t="shared" si="37"/>
        <v/>
      </c>
      <c r="AC302" s="13" t="str">
        <f t="shared" si="38"/>
        <v xml:space="preserve"> - </v>
      </c>
      <c r="AE302" s="13" t="str">
        <f t="shared" si="39"/>
        <v/>
      </c>
    </row>
    <row r="303" spans="1:31" x14ac:dyDescent="0.25">
      <c r="A303" s="30"/>
      <c r="B303" s="74"/>
      <c r="C303" s="82"/>
      <c r="D303" s="92"/>
      <c r="E303" s="75"/>
      <c r="F303" s="76"/>
      <c r="G303" s="83"/>
      <c r="H303" s="77"/>
      <c r="I303" s="84"/>
      <c r="J303" s="30"/>
      <c r="K303" s="25" t="str">
        <f t="shared" si="32"/>
        <v/>
      </c>
      <c r="L303" s="30"/>
      <c r="O303" s="13" t="str">
        <f t="shared" si="33"/>
        <v/>
      </c>
      <c r="P303" s="13">
        <f>SUM($E$11:$E303)</f>
        <v>30</v>
      </c>
      <c r="T303" s="22">
        <f t="shared" si="34"/>
        <v>0</v>
      </c>
      <c r="U303" s="22">
        <f t="shared" si="35"/>
        <v>0</v>
      </c>
      <c r="W303" s="13" t="str">
        <f t="shared" si="36"/>
        <v/>
      </c>
      <c r="Y303" s="41" t="str">
        <f>IF($B303="", "", IF($B303&gt;'Annual Report'!$AZ$41, 'Annual Report'!$BA$40, TEXT($B303, "mmm yyyy")))</f>
        <v/>
      </c>
      <c r="AA303" s="13" t="str">
        <f t="shared" si="37"/>
        <v/>
      </c>
      <c r="AC303" s="13" t="str">
        <f t="shared" si="38"/>
        <v xml:space="preserve"> - </v>
      </c>
      <c r="AE303" s="13" t="str">
        <f t="shared" si="39"/>
        <v/>
      </c>
    </row>
    <row r="304" spans="1:31" x14ac:dyDescent="0.25">
      <c r="A304" s="30"/>
      <c r="B304" s="74"/>
      <c r="C304" s="82"/>
      <c r="D304" s="92"/>
      <c r="E304" s="75"/>
      <c r="F304" s="76"/>
      <c r="G304" s="83"/>
      <c r="H304" s="77"/>
      <c r="I304" s="84"/>
      <c r="J304" s="30"/>
      <c r="K304" s="25" t="str">
        <f t="shared" si="32"/>
        <v/>
      </c>
      <c r="L304" s="30"/>
      <c r="O304" s="13" t="str">
        <f t="shared" si="33"/>
        <v/>
      </c>
      <c r="P304" s="13">
        <f>SUM($E$11:$E304)</f>
        <v>30</v>
      </c>
      <c r="T304" s="22">
        <f t="shared" si="34"/>
        <v>0</v>
      </c>
      <c r="U304" s="22">
        <f t="shared" si="35"/>
        <v>0</v>
      </c>
      <c r="W304" s="13" t="str">
        <f t="shared" si="36"/>
        <v/>
      </c>
      <c r="Y304" s="41" t="str">
        <f>IF($B304="", "", IF($B304&gt;'Annual Report'!$AZ$41, 'Annual Report'!$BA$40, TEXT($B304, "mmm yyyy")))</f>
        <v/>
      </c>
      <c r="AA304" s="13" t="str">
        <f t="shared" si="37"/>
        <v/>
      </c>
      <c r="AC304" s="13" t="str">
        <f t="shared" si="38"/>
        <v xml:space="preserve"> - </v>
      </c>
      <c r="AE304" s="13" t="str">
        <f t="shared" si="39"/>
        <v/>
      </c>
    </row>
    <row r="305" spans="1:31" x14ac:dyDescent="0.25">
      <c r="A305" s="30"/>
      <c r="B305" s="74"/>
      <c r="C305" s="82"/>
      <c r="D305" s="92"/>
      <c r="E305" s="75"/>
      <c r="F305" s="76"/>
      <c r="G305" s="83"/>
      <c r="H305" s="77"/>
      <c r="I305" s="84"/>
      <c r="J305" s="30"/>
      <c r="K305" s="25" t="str">
        <f t="shared" si="32"/>
        <v/>
      </c>
      <c r="L305" s="30"/>
      <c r="O305" s="13" t="str">
        <f t="shared" si="33"/>
        <v/>
      </c>
      <c r="P305" s="13">
        <f>SUM($E$11:$E305)</f>
        <v>30</v>
      </c>
      <c r="T305" s="22">
        <f t="shared" si="34"/>
        <v>0</v>
      </c>
      <c r="U305" s="22">
        <f t="shared" si="35"/>
        <v>0</v>
      </c>
      <c r="W305" s="13" t="str">
        <f t="shared" si="36"/>
        <v/>
      </c>
      <c r="Y305" s="41" t="str">
        <f>IF($B305="", "", IF($B305&gt;'Annual Report'!$AZ$41, 'Annual Report'!$BA$40, TEXT($B305, "mmm yyyy")))</f>
        <v/>
      </c>
      <c r="AA305" s="13" t="str">
        <f t="shared" si="37"/>
        <v/>
      </c>
      <c r="AC305" s="13" t="str">
        <f t="shared" si="38"/>
        <v xml:space="preserve"> - </v>
      </c>
      <c r="AE305" s="13" t="str">
        <f t="shared" si="39"/>
        <v/>
      </c>
    </row>
    <row r="306" spans="1:31" x14ac:dyDescent="0.25">
      <c r="A306" s="30"/>
      <c r="B306" s="74"/>
      <c r="C306" s="82"/>
      <c r="D306" s="92"/>
      <c r="E306" s="75"/>
      <c r="F306" s="76"/>
      <c r="G306" s="83"/>
      <c r="H306" s="77"/>
      <c r="I306" s="84"/>
      <c r="J306" s="30"/>
      <c r="K306" s="25" t="str">
        <f t="shared" si="32"/>
        <v/>
      </c>
      <c r="L306" s="30"/>
      <c r="O306" s="13" t="str">
        <f t="shared" si="33"/>
        <v/>
      </c>
      <c r="P306" s="13">
        <f>SUM($E$11:$E306)</f>
        <v>30</v>
      </c>
      <c r="T306" s="22">
        <f t="shared" si="34"/>
        <v>0</v>
      </c>
      <c r="U306" s="22">
        <f t="shared" si="35"/>
        <v>0</v>
      </c>
      <c r="W306" s="13" t="str">
        <f t="shared" si="36"/>
        <v/>
      </c>
      <c r="Y306" s="41" t="str">
        <f>IF($B306="", "", IF($B306&gt;'Annual Report'!$AZ$41, 'Annual Report'!$BA$40, TEXT($B306, "mmm yyyy")))</f>
        <v/>
      </c>
      <c r="AA306" s="13" t="str">
        <f t="shared" si="37"/>
        <v/>
      </c>
      <c r="AC306" s="13" t="str">
        <f t="shared" si="38"/>
        <v xml:space="preserve"> - </v>
      </c>
      <c r="AE306" s="13" t="str">
        <f t="shared" si="39"/>
        <v/>
      </c>
    </row>
    <row r="307" spans="1:31" x14ac:dyDescent="0.25">
      <c r="A307" s="30"/>
      <c r="B307" s="74"/>
      <c r="C307" s="82"/>
      <c r="D307" s="92"/>
      <c r="E307" s="75"/>
      <c r="F307" s="76"/>
      <c r="G307" s="83"/>
      <c r="H307" s="77"/>
      <c r="I307" s="84"/>
      <c r="J307" s="30"/>
      <c r="K307" s="25" t="str">
        <f t="shared" si="32"/>
        <v/>
      </c>
      <c r="L307" s="30"/>
      <c r="O307" s="13" t="str">
        <f t="shared" si="33"/>
        <v/>
      </c>
      <c r="P307" s="13">
        <f>SUM($E$11:$E307)</f>
        <v>30</v>
      </c>
      <c r="T307" s="22">
        <f t="shared" si="34"/>
        <v>0</v>
      </c>
      <c r="U307" s="22">
        <f t="shared" si="35"/>
        <v>0</v>
      </c>
      <c r="W307" s="13" t="str">
        <f t="shared" si="36"/>
        <v/>
      </c>
      <c r="Y307" s="41" t="str">
        <f>IF($B307="", "", IF($B307&gt;'Annual Report'!$AZ$41, 'Annual Report'!$BA$40, TEXT($B307, "mmm yyyy")))</f>
        <v/>
      </c>
      <c r="AA307" s="13" t="str">
        <f t="shared" si="37"/>
        <v/>
      </c>
      <c r="AC307" s="13" t="str">
        <f t="shared" si="38"/>
        <v xml:space="preserve"> - </v>
      </c>
      <c r="AE307" s="13" t="str">
        <f t="shared" si="39"/>
        <v/>
      </c>
    </row>
    <row r="308" spans="1:31" x14ac:dyDescent="0.25">
      <c r="A308" s="30"/>
      <c r="B308" s="74"/>
      <c r="C308" s="82"/>
      <c r="D308" s="92"/>
      <c r="E308" s="75"/>
      <c r="F308" s="76"/>
      <c r="G308" s="83"/>
      <c r="H308" s="77"/>
      <c r="I308" s="84"/>
      <c r="J308" s="30"/>
      <c r="K308" s="25" t="str">
        <f t="shared" si="32"/>
        <v/>
      </c>
      <c r="L308" s="30"/>
      <c r="O308" s="13" t="str">
        <f t="shared" si="33"/>
        <v/>
      </c>
      <c r="P308" s="13">
        <f>SUM($E$11:$E308)</f>
        <v>30</v>
      </c>
      <c r="T308" s="22">
        <f t="shared" si="34"/>
        <v>0</v>
      </c>
      <c r="U308" s="22">
        <f t="shared" si="35"/>
        <v>0</v>
      </c>
      <c r="W308" s="13" t="str">
        <f t="shared" si="36"/>
        <v/>
      </c>
      <c r="Y308" s="41" t="str">
        <f>IF($B308="", "", IF($B308&gt;'Annual Report'!$AZ$41, 'Annual Report'!$BA$40, TEXT($B308, "mmm yyyy")))</f>
        <v/>
      </c>
      <c r="AA308" s="13" t="str">
        <f t="shared" si="37"/>
        <v/>
      </c>
      <c r="AC308" s="13" t="str">
        <f t="shared" si="38"/>
        <v xml:space="preserve"> - </v>
      </c>
      <c r="AE308" s="13" t="str">
        <f t="shared" si="39"/>
        <v/>
      </c>
    </row>
    <row r="309" spans="1:31" x14ac:dyDescent="0.25">
      <c r="A309" s="30"/>
      <c r="B309" s="74"/>
      <c r="C309" s="82"/>
      <c r="D309" s="92"/>
      <c r="E309" s="75"/>
      <c r="F309" s="76"/>
      <c r="G309" s="83"/>
      <c r="H309" s="77"/>
      <c r="I309" s="84"/>
      <c r="J309" s="30"/>
      <c r="K309" s="25" t="str">
        <f t="shared" si="32"/>
        <v/>
      </c>
      <c r="L309" s="30"/>
      <c r="O309" s="13" t="str">
        <f t="shared" si="33"/>
        <v/>
      </c>
      <c r="P309" s="13">
        <f>SUM($E$11:$E309)</f>
        <v>30</v>
      </c>
      <c r="T309" s="22">
        <f t="shared" si="34"/>
        <v>0</v>
      </c>
      <c r="U309" s="22">
        <f t="shared" si="35"/>
        <v>0</v>
      </c>
      <c r="W309" s="13" t="str">
        <f t="shared" si="36"/>
        <v/>
      </c>
      <c r="Y309" s="41" t="str">
        <f>IF($B309="", "", IF($B309&gt;'Annual Report'!$AZ$41, 'Annual Report'!$BA$40, TEXT($B309, "mmm yyyy")))</f>
        <v/>
      </c>
      <c r="AA309" s="13" t="str">
        <f t="shared" si="37"/>
        <v/>
      </c>
      <c r="AC309" s="13" t="str">
        <f t="shared" si="38"/>
        <v xml:space="preserve"> - </v>
      </c>
      <c r="AE309" s="13" t="str">
        <f t="shared" si="39"/>
        <v/>
      </c>
    </row>
    <row r="310" spans="1:31" x14ac:dyDescent="0.25">
      <c r="A310" s="30"/>
      <c r="B310" s="74"/>
      <c r="C310" s="82"/>
      <c r="D310" s="92"/>
      <c r="E310" s="75"/>
      <c r="F310" s="76"/>
      <c r="G310" s="83"/>
      <c r="H310" s="77"/>
      <c r="I310" s="84"/>
      <c r="J310" s="30"/>
      <c r="K310" s="25" t="str">
        <f t="shared" si="32"/>
        <v/>
      </c>
      <c r="L310" s="30"/>
      <c r="O310" s="13" t="str">
        <f t="shared" si="33"/>
        <v/>
      </c>
      <c r="P310" s="13">
        <f>SUM($E$11:$E310)</f>
        <v>30</v>
      </c>
      <c r="T310" s="22">
        <f t="shared" si="34"/>
        <v>0</v>
      </c>
      <c r="U310" s="22">
        <f t="shared" si="35"/>
        <v>0</v>
      </c>
      <c r="W310" s="13" t="str">
        <f t="shared" si="36"/>
        <v/>
      </c>
      <c r="Y310" s="41" t="str">
        <f>IF($B310="", "", IF($B310&gt;'Annual Report'!$AZ$41, 'Annual Report'!$BA$40, TEXT($B310, "mmm yyyy")))</f>
        <v/>
      </c>
      <c r="AA310" s="13" t="str">
        <f t="shared" si="37"/>
        <v/>
      </c>
      <c r="AC310" s="13" t="str">
        <f t="shared" si="38"/>
        <v xml:space="preserve"> - </v>
      </c>
      <c r="AE310" s="13" t="str">
        <f t="shared" si="39"/>
        <v/>
      </c>
    </row>
    <row r="311" spans="1:31" x14ac:dyDescent="0.25">
      <c r="A311" s="30"/>
      <c r="B311" s="74"/>
      <c r="C311" s="82"/>
      <c r="D311" s="92"/>
      <c r="E311" s="75"/>
      <c r="F311" s="76"/>
      <c r="G311" s="83"/>
      <c r="H311" s="77"/>
      <c r="I311" s="84"/>
      <c r="J311" s="30"/>
      <c r="K311" s="25" t="str">
        <f t="shared" si="32"/>
        <v/>
      </c>
      <c r="L311" s="30"/>
      <c r="O311" s="13" t="str">
        <f t="shared" si="33"/>
        <v/>
      </c>
      <c r="P311" s="13">
        <f>SUM($E$11:$E311)</f>
        <v>30</v>
      </c>
      <c r="T311" s="22">
        <f t="shared" si="34"/>
        <v>0</v>
      </c>
      <c r="U311" s="22">
        <f t="shared" si="35"/>
        <v>0</v>
      </c>
      <c r="W311" s="13" t="str">
        <f t="shared" si="36"/>
        <v/>
      </c>
      <c r="Y311" s="41" t="str">
        <f>IF($B311="", "", IF($B311&gt;'Annual Report'!$AZ$41, 'Annual Report'!$BA$40, TEXT($B311, "mmm yyyy")))</f>
        <v/>
      </c>
      <c r="AA311" s="13" t="str">
        <f t="shared" si="37"/>
        <v/>
      </c>
      <c r="AC311" s="13" t="str">
        <f t="shared" si="38"/>
        <v xml:space="preserve"> - </v>
      </c>
      <c r="AE311" s="13" t="str">
        <f t="shared" si="39"/>
        <v/>
      </c>
    </row>
    <row r="312" spans="1:31" x14ac:dyDescent="0.25">
      <c r="A312" s="30"/>
      <c r="B312" s="74"/>
      <c r="C312" s="82"/>
      <c r="D312" s="92"/>
      <c r="E312" s="75"/>
      <c r="F312" s="76"/>
      <c r="G312" s="83"/>
      <c r="H312" s="77"/>
      <c r="I312" s="84"/>
      <c r="J312" s="30"/>
      <c r="K312" s="25" t="str">
        <f t="shared" si="32"/>
        <v/>
      </c>
      <c r="L312" s="30"/>
      <c r="O312" s="13" t="str">
        <f t="shared" si="33"/>
        <v/>
      </c>
      <c r="P312" s="13">
        <f>SUM($E$11:$E312)</f>
        <v>30</v>
      </c>
      <c r="T312" s="22">
        <f t="shared" si="34"/>
        <v>0</v>
      </c>
      <c r="U312" s="22">
        <f t="shared" si="35"/>
        <v>0</v>
      </c>
      <c r="W312" s="13" t="str">
        <f t="shared" si="36"/>
        <v/>
      </c>
      <c r="Y312" s="41" t="str">
        <f>IF($B312="", "", IF($B312&gt;'Annual Report'!$AZ$41, 'Annual Report'!$BA$40, TEXT($B312, "mmm yyyy")))</f>
        <v/>
      </c>
      <c r="AA312" s="13" t="str">
        <f t="shared" si="37"/>
        <v/>
      </c>
      <c r="AC312" s="13" t="str">
        <f t="shared" si="38"/>
        <v xml:space="preserve"> - </v>
      </c>
      <c r="AE312" s="13" t="str">
        <f t="shared" si="39"/>
        <v/>
      </c>
    </row>
    <row r="313" spans="1:31" x14ac:dyDescent="0.25">
      <c r="A313" s="30"/>
      <c r="B313" s="74"/>
      <c r="C313" s="82"/>
      <c r="D313" s="92"/>
      <c r="E313" s="75"/>
      <c r="F313" s="76"/>
      <c r="G313" s="83"/>
      <c r="H313" s="77"/>
      <c r="I313" s="84"/>
      <c r="J313" s="30"/>
      <c r="K313" s="25" t="str">
        <f t="shared" si="32"/>
        <v/>
      </c>
      <c r="L313" s="30"/>
      <c r="O313" s="13" t="str">
        <f t="shared" si="33"/>
        <v/>
      </c>
      <c r="P313" s="13">
        <f>SUM($E$11:$E313)</f>
        <v>30</v>
      </c>
      <c r="T313" s="22">
        <f t="shared" si="34"/>
        <v>0</v>
      </c>
      <c r="U313" s="22">
        <f t="shared" si="35"/>
        <v>0</v>
      </c>
      <c r="W313" s="13" t="str">
        <f t="shared" si="36"/>
        <v/>
      </c>
      <c r="Y313" s="41" t="str">
        <f>IF($B313="", "", IF($B313&gt;'Annual Report'!$AZ$41, 'Annual Report'!$BA$40, TEXT($B313, "mmm yyyy")))</f>
        <v/>
      </c>
      <c r="AA313" s="13" t="str">
        <f t="shared" si="37"/>
        <v/>
      </c>
      <c r="AC313" s="13" t="str">
        <f t="shared" si="38"/>
        <v xml:space="preserve"> - </v>
      </c>
      <c r="AE313" s="13" t="str">
        <f t="shared" si="39"/>
        <v/>
      </c>
    </row>
    <row r="314" spans="1:31" x14ac:dyDescent="0.25">
      <c r="A314" s="30"/>
      <c r="B314" s="74"/>
      <c r="C314" s="82"/>
      <c r="D314" s="92"/>
      <c r="E314" s="75"/>
      <c r="F314" s="76"/>
      <c r="G314" s="83"/>
      <c r="H314" s="77"/>
      <c r="I314" s="84"/>
      <c r="J314" s="30"/>
      <c r="K314" s="25" t="str">
        <f t="shared" si="32"/>
        <v/>
      </c>
      <c r="L314" s="30"/>
      <c r="O314" s="13" t="str">
        <f t="shared" si="33"/>
        <v/>
      </c>
      <c r="P314" s="13">
        <f>SUM($E$11:$E314)</f>
        <v>30</v>
      </c>
      <c r="T314" s="22">
        <f t="shared" si="34"/>
        <v>0</v>
      </c>
      <c r="U314" s="22">
        <f t="shared" si="35"/>
        <v>0</v>
      </c>
      <c r="W314" s="13" t="str">
        <f t="shared" si="36"/>
        <v/>
      </c>
      <c r="Y314" s="41" t="str">
        <f>IF($B314="", "", IF($B314&gt;'Annual Report'!$AZ$41, 'Annual Report'!$BA$40, TEXT($B314, "mmm yyyy")))</f>
        <v/>
      </c>
      <c r="AA314" s="13" t="str">
        <f t="shared" si="37"/>
        <v/>
      </c>
      <c r="AC314" s="13" t="str">
        <f t="shared" si="38"/>
        <v xml:space="preserve"> - </v>
      </c>
      <c r="AE314" s="13" t="str">
        <f t="shared" si="39"/>
        <v/>
      </c>
    </row>
    <row r="315" spans="1:31" x14ac:dyDescent="0.25">
      <c r="A315" s="30"/>
      <c r="B315" s="74"/>
      <c r="C315" s="82"/>
      <c r="D315" s="92"/>
      <c r="E315" s="75"/>
      <c r="F315" s="76"/>
      <c r="G315" s="83"/>
      <c r="H315" s="77"/>
      <c r="I315" s="84"/>
      <c r="J315" s="30"/>
      <c r="K315" s="25" t="str">
        <f t="shared" si="32"/>
        <v/>
      </c>
      <c r="L315" s="30"/>
      <c r="O315" s="13" t="str">
        <f t="shared" si="33"/>
        <v/>
      </c>
      <c r="P315" s="13">
        <f>SUM($E$11:$E315)</f>
        <v>30</v>
      </c>
      <c r="T315" s="22">
        <f t="shared" si="34"/>
        <v>0</v>
      </c>
      <c r="U315" s="22">
        <f t="shared" si="35"/>
        <v>0</v>
      </c>
      <c r="W315" s="13" t="str">
        <f t="shared" si="36"/>
        <v/>
      </c>
      <c r="Y315" s="41" t="str">
        <f>IF($B315="", "", IF($B315&gt;'Annual Report'!$AZ$41, 'Annual Report'!$BA$40, TEXT($B315, "mmm yyyy")))</f>
        <v/>
      </c>
      <c r="AA315" s="13" t="str">
        <f t="shared" si="37"/>
        <v/>
      </c>
      <c r="AC315" s="13" t="str">
        <f t="shared" si="38"/>
        <v xml:space="preserve"> - </v>
      </c>
      <c r="AE315" s="13" t="str">
        <f t="shared" si="39"/>
        <v/>
      </c>
    </row>
    <row r="316" spans="1:31" x14ac:dyDescent="0.25">
      <c r="A316" s="30"/>
      <c r="B316" s="74"/>
      <c r="C316" s="82"/>
      <c r="D316" s="92"/>
      <c r="E316" s="75"/>
      <c r="F316" s="76"/>
      <c r="G316" s="83"/>
      <c r="H316" s="77"/>
      <c r="I316" s="84"/>
      <c r="J316" s="30"/>
      <c r="K316" s="25" t="str">
        <f t="shared" si="32"/>
        <v/>
      </c>
      <c r="L316" s="30"/>
      <c r="O316" s="13" t="str">
        <f t="shared" si="33"/>
        <v/>
      </c>
      <c r="P316" s="13">
        <f>SUM($E$11:$E316)</f>
        <v>30</v>
      </c>
      <c r="T316" s="22">
        <f t="shared" si="34"/>
        <v>0</v>
      </c>
      <c r="U316" s="22">
        <f t="shared" si="35"/>
        <v>0</v>
      </c>
      <c r="W316" s="13" t="str">
        <f t="shared" si="36"/>
        <v/>
      </c>
      <c r="Y316" s="41" t="str">
        <f>IF($B316="", "", IF($B316&gt;'Annual Report'!$AZ$41, 'Annual Report'!$BA$40, TEXT($B316, "mmm yyyy")))</f>
        <v/>
      </c>
      <c r="AA316" s="13" t="str">
        <f t="shared" si="37"/>
        <v/>
      </c>
      <c r="AC316" s="13" t="str">
        <f t="shared" si="38"/>
        <v xml:space="preserve"> - </v>
      </c>
      <c r="AE316" s="13" t="str">
        <f t="shared" si="39"/>
        <v/>
      </c>
    </row>
    <row r="317" spans="1:31" x14ac:dyDescent="0.25">
      <c r="A317" s="30"/>
      <c r="B317" s="74"/>
      <c r="C317" s="82"/>
      <c r="D317" s="92"/>
      <c r="E317" s="75"/>
      <c r="F317" s="76"/>
      <c r="G317" s="83"/>
      <c r="H317" s="77"/>
      <c r="I317" s="84"/>
      <c r="J317" s="30"/>
      <c r="K317" s="25" t="str">
        <f t="shared" si="32"/>
        <v/>
      </c>
      <c r="L317" s="30"/>
      <c r="O317" s="13" t="str">
        <f t="shared" si="33"/>
        <v/>
      </c>
      <c r="P317" s="13">
        <f>SUM($E$11:$E317)</f>
        <v>30</v>
      </c>
      <c r="T317" s="22">
        <f t="shared" si="34"/>
        <v>0</v>
      </c>
      <c r="U317" s="22">
        <f t="shared" si="35"/>
        <v>0</v>
      </c>
      <c r="W317" s="13" t="str">
        <f t="shared" si="36"/>
        <v/>
      </c>
      <c r="Y317" s="41" t="str">
        <f>IF($B317="", "", IF($B317&gt;'Annual Report'!$AZ$41, 'Annual Report'!$BA$40, TEXT($B317, "mmm yyyy")))</f>
        <v/>
      </c>
      <c r="AA317" s="13" t="str">
        <f t="shared" si="37"/>
        <v/>
      </c>
      <c r="AC317" s="13" t="str">
        <f t="shared" si="38"/>
        <v xml:space="preserve"> - </v>
      </c>
      <c r="AE317" s="13" t="str">
        <f t="shared" si="39"/>
        <v/>
      </c>
    </row>
    <row r="318" spans="1:31" x14ac:dyDescent="0.25">
      <c r="A318" s="30"/>
      <c r="B318" s="74"/>
      <c r="C318" s="82"/>
      <c r="D318" s="92"/>
      <c r="E318" s="75"/>
      <c r="F318" s="76"/>
      <c r="G318" s="83"/>
      <c r="H318" s="77"/>
      <c r="I318" s="84"/>
      <c r="J318" s="30"/>
      <c r="K318" s="25" t="str">
        <f t="shared" si="32"/>
        <v/>
      </c>
      <c r="L318" s="30"/>
      <c r="O318" s="13" t="str">
        <f t="shared" si="33"/>
        <v/>
      </c>
      <c r="P318" s="13">
        <f>SUM($E$11:$E318)</f>
        <v>30</v>
      </c>
      <c r="T318" s="22">
        <f t="shared" si="34"/>
        <v>0</v>
      </c>
      <c r="U318" s="22">
        <f t="shared" si="35"/>
        <v>0</v>
      </c>
      <c r="W318" s="13" t="str">
        <f t="shared" si="36"/>
        <v/>
      </c>
      <c r="Y318" s="41" t="str">
        <f>IF($B318="", "", IF($B318&gt;'Annual Report'!$AZ$41, 'Annual Report'!$BA$40, TEXT($B318, "mmm yyyy")))</f>
        <v/>
      </c>
      <c r="AA318" s="13" t="str">
        <f t="shared" si="37"/>
        <v/>
      </c>
      <c r="AC318" s="13" t="str">
        <f t="shared" si="38"/>
        <v xml:space="preserve"> - </v>
      </c>
      <c r="AE318" s="13" t="str">
        <f t="shared" si="39"/>
        <v/>
      </c>
    </row>
    <row r="319" spans="1:31" x14ac:dyDescent="0.25">
      <c r="A319" s="30"/>
      <c r="B319" s="74"/>
      <c r="C319" s="82"/>
      <c r="D319" s="92"/>
      <c r="E319" s="75"/>
      <c r="F319" s="76"/>
      <c r="G319" s="83"/>
      <c r="H319" s="77"/>
      <c r="I319" s="84"/>
      <c r="J319" s="30"/>
      <c r="K319" s="25" t="str">
        <f t="shared" si="32"/>
        <v/>
      </c>
      <c r="L319" s="30"/>
      <c r="O319" s="13" t="str">
        <f t="shared" si="33"/>
        <v/>
      </c>
      <c r="P319" s="13">
        <f>SUM($E$11:$E319)</f>
        <v>30</v>
      </c>
      <c r="T319" s="22">
        <f t="shared" si="34"/>
        <v>0</v>
      </c>
      <c r="U319" s="22">
        <f t="shared" si="35"/>
        <v>0</v>
      </c>
      <c r="W319" s="13" t="str">
        <f t="shared" si="36"/>
        <v/>
      </c>
      <c r="Y319" s="41" t="str">
        <f>IF($B319="", "", IF($B319&gt;'Annual Report'!$AZ$41, 'Annual Report'!$BA$40, TEXT($B319, "mmm yyyy")))</f>
        <v/>
      </c>
      <c r="AA319" s="13" t="str">
        <f t="shared" si="37"/>
        <v/>
      </c>
      <c r="AC319" s="13" t="str">
        <f t="shared" si="38"/>
        <v xml:space="preserve"> - </v>
      </c>
      <c r="AE319" s="13" t="str">
        <f t="shared" si="39"/>
        <v/>
      </c>
    </row>
    <row r="320" spans="1:31" x14ac:dyDescent="0.25">
      <c r="A320" s="30"/>
      <c r="B320" s="74"/>
      <c r="C320" s="82"/>
      <c r="D320" s="92"/>
      <c r="E320" s="75"/>
      <c r="F320" s="76"/>
      <c r="G320" s="83"/>
      <c r="H320" s="77"/>
      <c r="I320" s="84"/>
      <c r="J320" s="30"/>
      <c r="K320" s="25" t="str">
        <f t="shared" si="32"/>
        <v/>
      </c>
      <c r="L320" s="30"/>
      <c r="O320" s="13" t="str">
        <f t="shared" si="33"/>
        <v/>
      </c>
      <c r="P320" s="13">
        <f>SUM($E$11:$E320)</f>
        <v>30</v>
      </c>
      <c r="T320" s="22">
        <f t="shared" si="34"/>
        <v>0</v>
      </c>
      <c r="U320" s="22">
        <f t="shared" si="35"/>
        <v>0</v>
      </c>
      <c r="W320" s="13" t="str">
        <f t="shared" si="36"/>
        <v/>
      </c>
      <c r="Y320" s="41" t="str">
        <f>IF($B320="", "", IF($B320&gt;'Annual Report'!$AZ$41, 'Annual Report'!$BA$40, TEXT($B320, "mmm yyyy")))</f>
        <v/>
      </c>
      <c r="AA320" s="13" t="str">
        <f t="shared" si="37"/>
        <v/>
      </c>
      <c r="AC320" s="13" t="str">
        <f t="shared" si="38"/>
        <v xml:space="preserve"> - </v>
      </c>
      <c r="AE320" s="13" t="str">
        <f t="shared" si="39"/>
        <v/>
      </c>
    </row>
    <row r="321" spans="1:31" x14ac:dyDescent="0.25">
      <c r="A321" s="30"/>
      <c r="B321" s="74"/>
      <c r="C321" s="82"/>
      <c r="D321" s="92"/>
      <c r="E321" s="75"/>
      <c r="F321" s="76"/>
      <c r="G321" s="83"/>
      <c r="H321" s="77"/>
      <c r="I321" s="84"/>
      <c r="J321" s="30"/>
      <c r="K321" s="25" t="str">
        <f t="shared" si="32"/>
        <v/>
      </c>
      <c r="L321" s="30"/>
      <c r="O321" s="13" t="str">
        <f t="shared" si="33"/>
        <v/>
      </c>
      <c r="P321" s="13">
        <f>SUM($E$11:$E321)</f>
        <v>30</v>
      </c>
      <c r="T321" s="22">
        <f t="shared" si="34"/>
        <v>0</v>
      </c>
      <c r="U321" s="22">
        <f t="shared" si="35"/>
        <v>0</v>
      </c>
      <c r="W321" s="13" t="str">
        <f t="shared" si="36"/>
        <v/>
      </c>
      <c r="Y321" s="41" t="str">
        <f>IF($B321="", "", IF($B321&gt;'Annual Report'!$AZ$41, 'Annual Report'!$BA$40, TEXT($B321, "mmm yyyy")))</f>
        <v/>
      </c>
      <c r="AA321" s="13" t="str">
        <f t="shared" si="37"/>
        <v/>
      </c>
      <c r="AC321" s="13" t="str">
        <f t="shared" si="38"/>
        <v xml:space="preserve"> - </v>
      </c>
      <c r="AE321" s="13" t="str">
        <f t="shared" si="39"/>
        <v/>
      </c>
    </row>
    <row r="322" spans="1:31" x14ac:dyDescent="0.25">
      <c r="A322" s="30"/>
      <c r="B322" s="74"/>
      <c r="C322" s="82"/>
      <c r="D322" s="92"/>
      <c r="E322" s="75"/>
      <c r="F322" s="76"/>
      <c r="G322" s="83"/>
      <c r="H322" s="77"/>
      <c r="I322" s="84"/>
      <c r="J322" s="30"/>
      <c r="K322" s="25" t="str">
        <f t="shared" si="32"/>
        <v/>
      </c>
      <c r="L322" s="30"/>
      <c r="O322" s="13" t="str">
        <f t="shared" si="33"/>
        <v/>
      </c>
      <c r="P322" s="13">
        <f>SUM($E$11:$E322)</f>
        <v>30</v>
      </c>
      <c r="T322" s="22">
        <f t="shared" si="34"/>
        <v>0</v>
      </c>
      <c r="U322" s="22">
        <f t="shared" si="35"/>
        <v>0</v>
      </c>
      <c r="W322" s="13" t="str">
        <f t="shared" si="36"/>
        <v/>
      </c>
      <c r="Y322" s="41" t="str">
        <f>IF($B322="", "", IF($B322&gt;'Annual Report'!$AZ$41, 'Annual Report'!$BA$40, TEXT($B322, "mmm yyyy")))</f>
        <v/>
      </c>
      <c r="AA322" s="13" t="str">
        <f t="shared" si="37"/>
        <v/>
      </c>
      <c r="AC322" s="13" t="str">
        <f t="shared" si="38"/>
        <v xml:space="preserve"> - </v>
      </c>
      <c r="AE322" s="13" t="str">
        <f t="shared" si="39"/>
        <v/>
      </c>
    </row>
    <row r="323" spans="1:31" x14ac:dyDescent="0.25">
      <c r="A323" s="30"/>
      <c r="B323" s="74"/>
      <c r="C323" s="82"/>
      <c r="D323" s="92"/>
      <c r="E323" s="75"/>
      <c r="F323" s="76"/>
      <c r="G323" s="83"/>
      <c r="H323" s="77"/>
      <c r="I323" s="84"/>
      <c r="J323" s="30"/>
      <c r="K323" s="25" t="str">
        <f t="shared" si="32"/>
        <v/>
      </c>
      <c r="L323" s="30"/>
      <c r="O323" s="13" t="str">
        <f t="shared" si="33"/>
        <v/>
      </c>
      <c r="P323" s="13">
        <f>SUM($E$11:$E323)</f>
        <v>30</v>
      </c>
      <c r="T323" s="22">
        <f t="shared" si="34"/>
        <v>0</v>
      </c>
      <c r="U323" s="22">
        <f t="shared" si="35"/>
        <v>0</v>
      </c>
      <c r="W323" s="13" t="str">
        <f t="shared" si="36"/>
        <v/>
      </c>
      <c r="Y323" s="41" t="str">
        <f>IF($B323="", "", IF($B323&gt;'Annual Report'!$AZ$41, 'Annual Report'!$BA$40, TEXT($B323, "mmm yyyy")))</f>
        <v/>
      </c>
      <c r="AA323" s="13" t="str">
        <f t="shared" si="37"/>
        <v/>
      </c>
      <c r="AC323" s="13" t="str">
        <f t="shared" si="38"/>
        <v xml:space="preserve"> - </v>
      </c>
      <c r="AE323" s="13" t="str">
        <f t="shared" si="39"/>
        <v/>
      </c>
    </row>
    <row r="324" spans="1:31" x14ac:dyDescent="0.25">
      <c r="A324" s="30"/>
      <c r="B324" s="74"/>
      <c r="C324" s="82"/>
      <c r="D324" s="92"/>
      <c r="E324" s="75"/>
      <c r="F324" s="76"/>
      <c r="G324" s="83"/>
      <c r="H324" s="77"/>
      <c r="I324" s="84"/>
      <c r="J324" s="30"/>
      <c r="K324" s="25" t="str">
        <f t="shared" si="32"/>
        <v/>
      </c>
      <c r="L324" s="30"/>
      <c r="O324" s="13" t="str">
        <f t="shared" si="33"/>
        <v/>
      </c>
      <c r="P324" s="13">
        <f>SUM($E$11:$E324)</f>
        <v>30</v>
      </c>
      <c r="T324" s="22">
        <f t="shared" si="34"/>
        <v>0</v>
      </c>
      <c r="U324" s="22">
        <f t="shared" si="35"/>
        <v>0</v>
      </c>
      <c r="W324" s="13" t="str">
        <f t="shared" si="36"/>
        <v/>
      </c>
      <c r="Y324" s="41" t="str">
        <f>IF($B324="", "", IF($B324&gt;'Annual Report'!$AZ$41, 'Annual Report'!$BA$40, TEXT($B324, "mmm yyyy")))</f>
        <v/>
      </c>
      <c r="AA324" s="13" t="str">
        <f t="shared" si="37"/>
        <v/>
      </c>
      <c r="AC324" s="13" t="str">
        <f t="shared" si="38"/>
        <v xml:space="preserve"> - </v>
      </c>
      <c r="AE324" s="13" t="str">
        <f t="shared" si="39"/>
        <v/>
      </c>
    </row>
    <row r="325" spans="1:31" x14ac:dyDescent="0.25">
      <c r="A325" s="30"/>
      <c r="B325" s="74"/>
      <c r="C325" s="82"/>
      <c r="D325" s="92"/>
      <c r="E325" s="75"/>
      <c r="F325" s="76"/>
      <c r="G325" s="83"/>
      <c r="H325" s="77"/>
      <c r="I325" s="84"/>
      <c r="J325" s="30"/>
      <c r="K325" s="25" t="str">
        <f t="shared" si="32"/>
        <v/>
      </c>
      <c r="L325" s="30"/>
      <c r="O325" s="13" t="str">
        <f t="shared" si="33"/>
        <v/>
      </c>
      <c r="P325" s="13">
        <f>SUM($E$11:$E325)</f>
        <v>30</v>
      </c>
      <c r="T325" s="22">
        <f t="shared" si="34"/>
        <v>0</v>
      </c>
      <c r="U325" s="22">
        <f t="shared" si="35"/>
        <v>0</v>
      </c>
      <c r="W325" s="13" t="str">
        <f t="shared" si="36"/>
        <v/>
      </c>
      <c r="Y325" s="41" t="str">
        <f>IF($B325="", "", IF($B325&gt;'Annual Report'!$AZ$41, 'Annual Report'!$BA$40, TEXT($B325, "mmm yyyy")))</f>
        <v/>
      </c>
      <c r="AA325" s="13" t="str">
        <f t="shared" si="37"/>
        <v/>
      </c>
      <c r="AC325" s="13" t="str">
        <f t="shared" si="38"/>
        <v xml:space="preserve"> - </v>
      </c>
      <c r="AE325" s="13" t="str">
        <f t="shared" si="39"/>
        <v/>
      </c>
    </row>
    <row r="326" spans="1:31" x14ac:dyDescent="0.25">
      <c r="A326" s="30"/>
      <c r="B326" s="74"/>
      <c r="C326" s="82"/>
      <c r="D326" s="92"/>
      <c r="E326" s="75"/>
      <c r="F326" s="76"/>
      <c r="G326" s="83"/>
      <c r="H326" s="77"/>
      <c r="I326" s="84"/>
      <c r="J326" s="30"/>
      <c r="K326" s="25" t="str">
        <f t="shared" si="32"/>
        <v/>
      </c>
      <c r="L326" s="30"/>
      <c r="O326" s="13" t="str">
        <f t="shared" si="33"/>
        <v/>
      </c>
      <c r="P326" s="13">
        <f>SUM($E$11:$E326)</f>
        <v>30</v>
      </c>
      <c r="T326" s="22">
        <f t="shared" si="34"/>
        <v>0</v>
      </c>
      <c r="U326" s="22">
        <f t="shared" si="35"/>
        <v>0</v>
      </c>
      <c r="W326" s="13" t="str">
        <f t="shared" si="36"/>
        <v/>
      </c>
      <c r="Y326" s="41" t="str">
        <f>IF($B326="", "", IF($B326&gt;'Annual Report'!$AZ$41, 'Annual Report'!$BA$40, TEXT($B326, "mmm yyyy")))</f>
        <v/>
      </c>
      <c r="AA326" s="13" t="str">
        <f t="shared" si="37"/>
        <v/>
      </c>
      <c r="AC326" s="13" t="str">
        <f t="shared" si="38"/>
        <v xml:space="preserve"> - </v>
      </c>
      <c r="AE326" s="13" t="str">
        <f t="shared" si="39"/>
        <v/>
      </c>
    </row>
    <row r="327" spans="1:31" x14ac:dyDescent="0.25">
      <c r="A327" s="30"/>
      <c r="B327" s="74"/>
      <c r="C327" s="82"/>
      <c r="D327" s="92"/>
      <c r="E327" s="75"/>
      <c r="F327" s="76"/>
      <c r="G327" s="83"/>
      <c r="H327" s="77"/>
      <c r="I327" s="84"/>
      <c r="J327" s="30"/>
      <c r="K327" s="25" t="str">
        <f t="shared" si="32"/>
        <v/>
      </c>
      <c r="L327" s="30"/>
      <c r="O327" s="13" t="str">
        <f t="shared" si="33"/>
        <v/>
      </c>
      <c r="P327" s="13">
        <f>SUM($E$11:$E327)</f>
        <v>30</v>
      </c>
      <c r="T327" s="22">
        <f t="shared" si="34"/>
        <v>0</v>
      </c>
      <c r="U327" s="22">
        <f t="shared" si="35"/>
        <v>0</v>
      </c>
      <c r="W327" s="13" t="str">
        <f t="shared" si="36"/>
        <v/>
      </c>
      <c r="Y327" s="41" t="str">
        <f>IF($B327="", "", IF($B327&gt;'Annual Report'!$AZ$41, 'Annual Report'!$BA$40, TEXT($B327, "mmm yyyy")))</f>
        <v/>
      </c>
      <c r="AA327" s="13" t="str">
        <f t="shared" si="37"/>
        <v/>
      </c>
      <c r="AC327" s="13" t="str">
        <f t="shared" si="38"/>
        <v xml:space="preserve"> - </v>
      </c>
      <c r="AE327" s="13" t="str">
        <f t="shared" si="39"/>
        <v/>
      </c>
    </row>
    <row r="328" spans="1:31" x14ac:dyDescent="0.25">
      <c r="A328" s="30"/>
      <c r="B328" s="74"/>
      <c r="C328" s="82"/>
      <c r="D328" s="92"/>
      <c r="E328" s="75"/>
      <c r="F328" s="76"/>
      <c r="G328" s="83"/>
      <c r="H328" s="77"/>
      <c r="I328" s="84"/>
      <c r="J328" s="30"/>
      <c r="K328" s="25" t="str">
        <f t="shared" si="32"/>
        <v/>
      </c>
      <c r="L328" s="30"/>
      <c r="O328" s="13" t="str">
        <f t="shared" si="33"/>
        <v/>
      </c>
      <c r="P328" s="13">
        <f>SUM($E$11:$E328)</f>
        <v>30</v>
      </c>
      <c r="T328" s="22">
        <f t="shared" si="34"/>
        <v>0</v>
      </c>
      <c r="U328" s="22">
        <f t="shared" si="35"/>
        <v>0</v>
      </c>
      <c r="W328" s="13" t="str">
        <f t="shared" si="36"/>
        <v/>
      </c>
      <c r="Y328" s="41" t="str">
        <f>IF($B328="", "", IF($B328&gt;'Annual Report'!$AZ$41, 'Annual Report'!$BA$40, TEXT($B328, "mmm yyyy")))</f>
        <v/>
      </c>
      <c r="AA328" s="13" t="str">
        <f t="shared" si="37"/>
        <v/>
      </c>
      <c r="AC328" s="13" t="str">
        <f t="shared" si="38"/>
        <v xml:space="preserve"> - </v>
      </c>
      <c r="AE328" s="13" t="str">
        <f t="shared" si="39"/>
        <v/>
      </c>
    </row>
    <row r="329" spans="1:31" x14ac:dyDescent="0.25">
      <c r="A329" s="30"/>
      <c r="B329" s="74"/>
      <c r="C329" s="82"/>
      <c r="D329" s="92"/>
      <c r="E329" s="75"/>
      <c r="F329" s="76"/>
      <c r="G329" s="83"/>
      <c r="H329" s="77"/>
      <c r="I329" s="84"/>
      <c r="J329" s="30"/>
      <c r="K329" s="25" t="str">
        <f t="shared" si="32"/>
        <v/>
      </c>
      <c r="L329" s="30"/>
      <c r="O329" s="13" t="str">
        <f t="shared" si="33"/>
        <v/>
      </c>
      <c r="P329" s="13">
        <f>SUM($E$11:$E329)</f>
        <v>30</v>
      </c>
      <c r="T329" s="22">
        <f t="shared" si="34"/>
        <v>0</v>
      </c>
      <c r="U329" s="22">
        <f t="shared" si="35"/>
        <v>0</v>
      </c>
      <c r="W329" s="13" t="str">
        <f t="shared" si="36"/>
        <v/>
      </c>
      <c r="Y329" s="41" t="str">
        <f>IF($B329="", "", IF($B329&gt;'Annual Report'!$AZ$41, 'Annual Report'!$BA$40, TEXT($B329, "mmm yyyy")))</f>
        <v/>
      </c>
      <c r="AA329" s="13" t="str">
        <f t="shared" si="37"/>
        <v/>
      </c>
      <c r="AC329" s="13" t="str">
        <f t="shared" si="38"/>
        <v xml:space="preserve"> - </v>
      </c>
      <c r="AE329" s="13" t="str">
        <f t="shared" si="39"/>
        <v/>
      </c>
    </row>
    <row r="330" spans="1:31" x14ac:dyDescent="0.25">
      <c r="A330" s="30"/>
      <c r="B330" s="74"/>
      <c r="C330" s="82"/>
      <c r="D330" s="92"/>
      <c r="E330" s="75"/>
      <c r="F330" s="76"/>
      <c r="G330" s="83"/>
      <c r="H330" s="77"/>
      <c r="I330" s="84"/>
      <c r="J330" s="30"/>
      <c r="K330" s="25" t="str">
        <f t="shared" si="32"/>
        <v/>
      </c>
      <c r="L330" s="30"/>
      <c r="O330" s="13" t="str">
        <f t="shared" si="33"/>
        <v/>
      </c>
      <c r="P330" s="13">
        <f>SUM($E$11:$E330)</f>
        <v>30</v>
      </c>
      <c r="T330" s="22">
        <f t="shared" si="34"/>
        <v>0</v>
      </c>
      <c r="U330" s="22">
        <f t="shared" si="35"/>
        <v>0</v>
      </c>
      <c r="W330" s="13" t="str">
        <f t="shared" si="36"/>
        <v/>
      </c>
      <c r="Y330" s="41" t="str">
        <f>IF($B330="", "", IF($B330&gt;'Annual Report'!$AZ$41, 'Annual Report'!$BA$40, TEXT($B330, "mmm yyyy")))</f>
        <v/>
      </c>
      <c r="AA330" s="13" t="str">
        <f t="shared" si="37"/>
        <v/>
      </c>
      <c r="AC330" s="13" t="str">
        <f t="shared" si="38"/>
        <v xml:space="preserve"> - </v>
      </c>
      <c r="AE330" s="13" t="str">
        <f t="shared" si="39"/>
        <v/>
      </c>
    </row>
    <row r="331" spans="1:31" x14ac:dyDescent="0.25">
      <c r="A331" s="30"/>
      <c r="B331" s="74"/>
      <c r="C331" s="82"/>
      <c r="D331" s="92"/>
      <c r="E331" s="75"/>
      <c r="F331" s="76"/>
      <c r="G331" s="83"/>
      <c r="H331" s="77"/>
      <c r="I331" s="84"/>
      <c r="J331" s="30"/>
      <c r="K331" s="25" t="str">
        <f t="shared" si="32"/>
        <v/>
      </c>
      <c r="L331" s="30"/>
      <c r="O331" s="13" t="str">
        <f t="shared" si="33"/>
        <v/>
      </c>
      <c r="P331" s="13">
        <f>SUM($E$11:$E331)</f>
        <v>30</v>
      </c>
      <c r="T331" s="22">
        <f t="shared" si="34"/>
        <v>0</v>
      </c>
      <c r="U331" s="22">
        <f t="shared" si="35"/>
        <v>0</v>
      </c>
      <c r="W331" s="13" t="str">
        <f t="shared" si="36"/>
        <v/>
      </c>
      <c r="Y331" s="41" t="str">
        <f>IF($B331="", "", IF($B331&gt;'Annual Report'!$AZ$41, 'Annual Report'!$BA$40, TEXT($B331, "mmm yyyy")))</f>
        <v/>
      </c>
      <c r="AA331" s="13" t="str">
        <f t="shared" si="37"/>
        <v/>
      </c>
      <c r="AC331" s="13" t="str">
        <f t="shared" si="38"/>
        <v xml:space="preserve"> - </v>
      </c>
      <c r="AE331" s="13" t="str">
        <f t="shared" si="39"/>
        <v/>
      </c>
    </row>
    <row r="332" spans="1:31" x14ac:dyDescent="0.25">
      <c r="A332" s="30"/>
      <c r="B332" s="74"/>
      <c r="C332" s="82"/>
      <c r="D332" s="92"/>
      <c r="E332" s="75"/>
      <c r="F332" s="76"/>
      <c r="G332" s="83"/>
      <c r="H332" s="77"/>
      <c r="I332" s="84"/>
      <c r="J332" s="30"/>
      <c r="K332" s="25" t="str">
        <f t="shared" ref="K332:K395" si="40">IF($B332="", "", $G332+$H332-$F332-$U332-$T332)</f>
        <v/>
      </c>
      <c r="L332" s="30"/>
      <c r="O332" s="13" t="str">
        <f t="shared" ref="O332:O395" si="41">IF($B332="", "", IF(OR($B332&lt;$R$3, $B332&gt;$R$4), "X", ""))</f>
        <v/>
      </c>
      <c r="P332" s="13">
        <f>SUM($E$11:$E332)</f>
        <v>30</v>
      </c>
      <c r="T332" s="22">
        <f t="shared" ref="T332:T395" si="42">ROUND($D332*$P$4*24, 2)</f>
        <v>0</v>
      </c>
      <c r="U332" s="22">
        <f t="shared" ref="U332:U395" si="43">ROUND(IF(AND($P332&gt;$O$6, $P331&lt;$O$6), (($P332-$O$6)*$P$7)+(($O$6-$P331)*$P$6), IF($P331&gt;$O$6, $E332*$P$7, $E332*$P$6)), 2)</f>
        <v>0</v>
      </c>
      <c r="W332" s="13" t="str">
        <f t="shared" ref="W332:W395" si="44">IF($I332="", "", IF(COUNTIF($R$11:$R$20, $I332)&gt;0, "", "X"))</f>
        <v/>
      </c>
      <c r="Y332" s="41" t="str">
        <f>IF($B332="", "", IF($B332&gt;'Annual Report'!$AZ$41, 'Annual Report'!$BA$40, TEXT($B332, "mmm yyyy")))</f>
        <v/>
      </c>
      <c r="AA332" s="13" t="str">
        <f t="shared" ref="AA332:AA395" si="45">IF(AND(NOT($F332=""), $I332=""), "X", "")</f>
        <v/>
      </c>
      <c r="AC332" s="13" t="str">
        <f t="shared" ref="AC332:AC395" si="46">_xlfn.CONCAT(Y332, " - ", $I332)</f>
        <v xml:space="preserve"> - </v>
      </c>
      <c r="AE332" s="13" t="str">
        <f t="shared" ref="AE332:AE395" si="47">IF($AA332="", "", $Y332)</f>
        <v/>
      </c>
    </row>
    <row r="333" spans="1:31" x14ac:dyDescent="0.25">
      <c r="A333" s="30"/>
      <c r="B333" s="74"/>
      <c r="C333" s="82"/>
      <c r="D333" s="92"/>
      <c r="E333" s="75"/>
      <c r="F333" s="76"/>
      <c r="G333" s="83"/>
      <c r="H333" s="77"/>
      <c r="I333" s="84"/>
      <c r="J333" s="30"/>
      <c r="K333" s="25" t="str">
        <f t="shared" si="40"/>
        <v/>
      </c>
      <c r="L333" s="30"/>
      <c r="O333" s="13" t="str">
        <f t="shared" si="41"/>
        <v/>
      </c>
      <c r="P333" s="13">
        <f>SUM($E$11:$E333)</f>
        <v>30</v>
      </c>
      <c r="T333" s="22">
        <f t="shared" si="42"/>
        <v>0</v>
      </c>
      <c r="U333" s="22">
        <f t="shared" si="43"/>
        <v>0</v>
      </c>
      <c r="W333" s="13" t="str">
        <f t="shared" si="44"/>
        <v/>
      </c>
      <c r="Y333" s="41" t="str">
        <f>IF($B333="", "", IF($B333&gt;'Annual Report'!$AZ$41, 'Annual Report'!$BA$40, TEXT($B333, "mmm yyyy")))</f>
        <v/>
      </c>
      <c r="AA333" s="13" t="str">
        <f t="shared" si="45"/>
        <v/>
      </c>
      <c r="AC333" s="13" t="str">
        <f t="shared" si="46"/>
        <v xml:space="preserve"> - </v>
      </c>
      <c r="AE333" s="13" t="str">
        <f t="shared" si="47"/>
        <v/>
      </c>
    </row>
    <row r="334" spans="1:31" x14ac:dyDescent="0.25">
      <c r="A334" s="30"/>
      <c r="B334" s="74"/>
      <c r="C334" s="82"/>
      <c r="D334" s="92"/>
      <c r="E334" s="75"/>
      <c r="F334" s="76"/>
      <c r="G334" s="83"/>
      <c r="H334" s="77"/>
      <c r="I334" s="84"/>
      <c r="J334" s="30"/>
      <c r="K334" s="25" t="str">
        <f t="shared" si="40"/>
        <v/>
      </c>
      <c r="L334" s="30"/>
      <c r="O334" s="13" t="str">
        <f t="shared" si="41"/>
        <v/>
      </c>
      <c r="P334" s="13">
        <f>SUM($E$11:$E334)</f>
        <v>30</v>
      </c>
      <c r="T334" s="22">
        <f t="shared" si="42"/>
        <v>0</v>
      </c>
      <c r="U334" s="22">
        <f t="shared" si="43"/>
        <v>0</v>
      </c>
      <c r="W334" s="13" t="str">
        <f t="shared" si="44"/>
        <v/>
      </c>
      <c r="Y334" s="41" t="str">
        <f>IF($B334="", "", IF($B334&gt;'Annual Report'!$AZ$41, 'Annual Report'!$BA$40, TEXT($B334, "mmm yyyy")))</f>
        <v/>
      </c>
      <c r="AA334" s="13" t="str">
        <f t="shared" si="45"/>
        <v/>
      </c>
      <c r="AC334" s="13" t="str">
        <f t="shared" si="46"/>
        <v xml:space="preserve"> - </v>
      </c>
      <c r="AE334" s="13" t="str">
        <f t="shared" si="47"/>
        <v/>
      </c>
    </row>
    <row r="335" spans="1:31" x14ac:dyDescent="0.25">
      <c r="A335" s="30"/>
      <c r="B335" s="74"/>
      <c r="C335" s="82"/>
      <c r="D335" s="92"/>
      <c r="E335" s="75"/>
      <c r="F335" s="76"/>
      <c r="G335" s="83"/>
      <c r="H335" s="77"/>
      <c r="I335" s="84"/>
      <c r="J335" s="30"/>
      <c r="K335" s="25" t="str">
        <f t="shared" si="40"/>
        <v/>
      </c>
      <c r="L335" s="30"/>
      <c r="O335" s="13" t="str">
        <f t="shared" si="41"/>
        <v/>
      </c>
      <c r="P335" s="13">
        <f>SUM($E$11:$E335)</f>
        <v>30</v>
      </c>
      <c r="T335" s="22">
        <f t="shared" si="42"/>
        <v>0</v>
      </c>
      <c r="U335" s="22">
        <f t="shared" si="43"/>
        <v>0</v>
      </c>
      <c r="W335" s="13" t="str">
        <f t="shared" si="44"/>
        <v/>
      </c>
      <c r="Y335" s="41" t="str">
        <f>IF($B335="", "", IF($B335&gt;'Annual Report'!$AZ$41, 'Annual Report'!$BA$40, TEXT($B335, "mmm yyyy")))</f>
        <v/>
      </c>
      <c r="AA335" s="13" t="str">
        <f t="shared" si="45"/>
        <v/>
      </c>
      <c r="AC335" s="13" t="str">
        <f t="shared" si="46"/>
        <v xml:space="preserve"> - </v>
      </c>
      <c r="AE335" s="13" t="str">
        <f t="shared" si="47"/>
        <v/>
      </c>
    </row>
    <row r="336" spans="1:31" x14ac:dyDescent="0.25">
      <c r="A336" s="30"/>
      <c r="B336" s="74"/>
      <c r="C336" s="82"/>
      <c r="D336" s="92"/>
      <c r="E336" s="75"/>
      <c r="F336" s="76"/>
      <c r="G336" s="83"/>
      <c r="H336" s="77"/>
      <c r="I336" s="84"/>
      <c r="J336" s="30"/>
      <c r="K336" s="25" t="str">
        <f t="shared" si="40"/>
        <v/>
      </c>
      <c r="L336" s="30"/>
      <c r="O336" s="13" t="str">
        <f t="shared" si="41"/>
        <v/>
      </c>
      <c r="P336" s="13">
        <f>SUM($E$11:$E336)</f>
        <v>30</v>
      </c>
      <c r="T336" s="22">
        <f t="shared" si="42"/>
        <v>0</v>
      </c>
      <c r="U336" s="22">
        <f t="shared" si="43"/>
        <v>0</v>
      </c>
      <c r="W336" s="13" t="str">
        <f t="shared" si="44"/>
        <v/>
      </c>
      <c r="Y336" s="41" t="str">
        <f>IF($B336="", "", IF($B336&gt;'Annual Report'!$AZ$41, 'Annual Report'!$BA$40, TEXT($B336, "mmm yyyy")))</f>
        <v/>
      </c>
      <c r="AA336" s="13" t="str">
        <f t="shared" si="45"/>
        <v/>
      </c>
      <c r="AC336" s="13" t="str">
        <f t="shared" si="46"/>
        <v xml:space="preserve"> - </v>
      </c>
      <c r="AE336" s="13" t="str">
        <f t="shared" si="47"/>
        <v/>
      </c>
    </row>
    <row r="337" spans="1:31" x14ac:dyDescent="0.25">
      <c r="A337" s="30"/>
      <c r="B337" s="74"/>
      <c r="C337" s="82"/>
      <c r="D337" s="92"/>
      <c r="E337" s="75"/>
      <c r="F337" s="76"/>
      <c r="G337" s="83"/>
      <c r="H337" s="77"/>
      <c r="I337" s="84"/>
      <c r="J337" s="30"/>
      <c r="K337" s="25" t="str">
        <f t="shared" si="40"/>
        <v/>
      </c>
      <c r="L337" s="30"/>
      <c r="O337" s="13" t="str">
        <f t="shared" si="41"/>
        <v/>
      </c>
      <c r="P337" s="13">
        <f>SUM($E$11:$E337)</f>
        <v>30</v>
      </c>
      <c r="T337" s="22">
        <f t="shared" si="42"/>
        <v>0</v>
      </c>
      <c r="U337" s="22">
        <f t="shared" si="43"/>
        <v>0</v>
      </c>
      <c r="W337" s="13" t="str">
        <f t="shared" si="44"/>
        <v/>
      </c>
      <c r="Y337" s="41" t="str">
        <f>IF($B337="", "", IF($B337&gt;'Annual Report'!$AZ$41, 'Annual Report'!$BA$40, TEXT($B337, "mmm yyyy")))</f>
        <v/>
      </c>
      <c r="AA337" s="13" t="str">
        <f t="shared" si="45"/>
        <v/>
      </c>
      <c r="AC337" s="13" t="str">
        <f t="shared" si="46"/>
        <v xml:space="preserve"> - </v>
      </c>
      <c r="AE337" s="13" t="str">
        <f t="shared" si="47"/>
        <v/>
      </c>
    </row>
    <row r="338" spans="1:31" x14ac:dyDescent="0.25">
      <c r="A338" s="30"/>
      <c r="B338" s="74"/>
      <c r="C338" s="82"/>
      <c r="D338" s="92"/>
      <c r="E338" s="75"/>
      <c r="F338" s="76"/>
      <c r="G338" s="83"/>
      <c r="H338" s="77"/>
      <c r="I338" s="84"/>
      <c r="J338" s="30"/>
      <c r="K338" s="25" t="str">
        <f t="shared" si="40"/>
        <v/>
      </c>
      <c r="L338" s="30"/>
      <c r="O338" s="13" t="str">
        <f t="shared" si="41"/>
        <v/>
      </c>
      <c r="P338" s="13">
        <f>SUM($E$11:$E338)</f>
        <v>30</v>
      </c>
      <c r="T338" s="22">
        <f t="shared" si="42"/>
        <v>0</v>
      </c>
      <c r="U338" s="22">
        <f t="shared" si="43"/>
        <v>0</v>
      </c>
      <c r="W338" s="13" t="str">
        <f t="shared" si="44"/>
        <v/>
      </c>
      <c r="Y338" s="41" t="str">
        <f>IF($B338="", "", IF($B338&gt;'Annual Report'!$AZ$41, 'Annual Report'!$BA$40, TEXT($B338, "mmm yyyy")))</f>
        <v/>
      </c>
      <c r="AA338" s="13" t="str">
        <f t="shared" si="45"/>
        <v/>
      </c>
      <c r="AC338" s="13" t="str">
        <f t="shared" si="46"/>
        <v xml:space="preserve"> - </v>
      </c>
      <c r="AE338" s="13" t="str">
        <f t="shared" si="47"/>
        <v/>
      </c>
    </row>
    <row r="339" spans="1:31" x14ac:dyDescent="0.25">
      <c r="A339" s="30"/>
      <c r="B339" s="74"/>
      <c r="C339" s="82"/>
      <c r="D339" s="92"/>
      <c r="E339" s="75"/>
      <c r="F339" s="76"/>
      <c r="G339" s="83"/>
      <c r="H339" s="77"/>
      <c r="I339" s="84"/>
      <c r="J339" s="30"/>
      <c r="K339" s="25" t="str">
        <f t="shared" si="40"/>
        <v/>
      </c>
      <c r="L339" s="30"/>
      <c r="O339" s="13" t="str">
        <f t="shared" si="41"/>
        <v/>
      </c>
      <c r="P339" s="13">
        <f>SUM($E$11:$E339)</f>
        <v>30</v>
      </c>
      <c r="T339" s="22">
        <f t="shared" si="42"/>
        <v>0</v>
      </c>
      <c r="U339" s="22">
        <f t="shared" si="43"/>
        <v>0</v>
      </c>
      <c r="W339" s="13" t="str">
        <f t="shared" si="44"/>
        <v/>
      </c>
      <c r="Y339" s="41" t="str">
        <f>IF($B339="", "", IF($B339&gt;'Annual Report'!$AZ$41, 'Annual Report'!$BA$40, TEXT($B339, "mmm yyyy")))</f>
        <v/>
      </c>
      <c r="AA339" s="13" t="str">
        <f t="shared" si="45"/>
        <v/>
      </c>
      <c r="AC339" s="13" t="str">
        <f t="shared" si="46"/>
        <v xml:space="preserve"> - </v>
      </c>
      <c r="AE339" s="13" t="str">
        <f t="shared" si="47"/>
        <v/>
      </c>
    </row>
    <row r="340" spans="1:31" x14ac:dyDescent="0.25">
      <c r="A340" s="30"/>
      <c r="B340" s="74"/>
      <c r="C340" s="82"/>
      <c r="D340" s="92"/>
      <c r="E340" s="75"/>
      <c r="F340" s="76"/>
      <c r="G340" s="83"/>
      <c r="H340" s="77"/>
      <c r="I340" s="84"/>
      <c r="J340" s="30"/>
      <c r="K340" s="25" t="str">
        <f t="shared" si="40"/>
        <v/>
      </c>
      <c r="L340" s="30"/>
      <c r="O340" s="13" t="str">
        <f t="shared" si="41"/>
        <v/>
      </c>
      <c r="P340" s="13">
        <f>SUM($E$11:$E340)</f>
        <v>30</v>
      </c>
      <c r="T340" s="22">
        <f t="shared" si="42"/>
        <v>0</v>
      </c>
      <c r="U340" s="22">
        <f t="shared" si="43"/>
        <v>0</v>
      </c>
      <c r="W340" s="13" t="str">
        <f t="shared" si="44"/>
        <v/>
      </c>
      <c r="Y340" s="41" t="str">
        <f>IF($B340="", "", IF($B340&gt;'Annual Report'!$AZ$41, 'Annual Report'!$BA$40, TEXT($B340, "mmm yyyy")))</f>
        <v/>
      </c>
      <c r="AA340" s="13" t="str">
        <f t="shared" si="45"/>
        <v/>
      </c>
      <c r="AC340" s="13" t="str">
        <f t="shared" si="46"/>
        <v xml:space="preserve"> - </v>
      </c>
      <c r="AE340" s="13" t="str">
        <f t="shared" si="47"/>
        <v/>
      </c>
    </row>
    <row r="341" spans="1:31" x14ac:dyDescent="0.25">
      <c r="A341" s="30"/>
      <c r="B341" s="74"/>
      <c r="C341" s="82"/>
      <c r="D341" s="92"/>
      <c r="E341" s="75"/>
      <c r="F341" s="76"/>
      <c r="G341" s="83"/>
      <c r="H341" s="77"/>
      <c r="I341" s="84"/>
      <c r="J341" s="30"/>
      <c r="K341" s="25" t="str">
        <f t="shared" si="40"/>
        <v/>
      </c>
      <c r="L341" s="30"/>
      <c r="O341" s="13" t="str">
        <f t="shared" si="41"/>
        <v/>
      </c>
      <c r="P341" s="13">
        <f>SUM($E$11:$E341)</f>
        <v>30</v>
      </c>
      <c r="T341" s="22">
        <f t="shared" si="42"/>
        <v>0</v>
      </c>
      <c r="U341" s="22">
        <f t="shared" si="43"/>
        <v>0</v>
      </c>
      <c r="W341" s="13" t="str">
        <f t="shared" si="44"/>
        <v/>
      </c>
      <c r="Y341" s="41" t="str">
        <f>IF($B341="", "", IF($B341&gt;'Annual Report'!$AZ$41, 'Annual Report'!$BA$40, TEXT($B341, "mmm yyyy")))</f>
        <v/>
      </c>
      <c r="AA341" s="13" t="str">
        <f t="shared" si="45"/>
        <v/>
      </c>
      <c r="AC341" s="13" t="str">
        <f t="shared" si="46"/>
        <v xml:space="preserve"> - </v>
      </c>
      <c r="AE341" s="13" t="str">
        <f t="shared" si="47"/>
        <v/>
      </c>
    </row>
    <row r="342" spans="1:31" x14ac:dyDescent="0.25">
      <c r="A342" s="30"/>
      <c r="B342" s="74"/>
      <c r="C342" s="82"/>
      <c r="D342" s="92"/>
      <c r="E342" s="75"/>
      <c r="F342" s="76"/>
      <c r="G342" s="83"/>
      <c r="H342" s="77"/>
      <c r="I342" s="84"/>
      <c r="J342" s="30"/>
      <c r="K342" s="25" t="str">
        <f t="shared" si="40"/>
        <v/>
      </c>
      <c r="L342" s="30"/>
      <c r="O342" s="13" t="str">
        <f t="shared" si="41"/>
        <v/>
      </c>
      <c r="P342" s="13">
        <f>SUM($E$11:$E342)</f>
        <v>30</v>
      </c>
      <c r="T342" s="22">
        <f t="shared" si="42"/>
        <v>0</v>
      </c>
      <c r="U342" s="22">
        <f t="shared" si="43"/>
        <v>0</v>
      </c>
      <c r="W342" s="13" t="str">
        <f t="shared" si="44"/>
        <v/>
      </c>
      <c r="Y342" s="41" t="str">
        <f>IF($B342="", "", IF($B342&gt;'Annual Report'!$AZ$41, 'Annual Report'!$BA$40, TEXT($B342, "mmm yyyy")))</f>
        <v/>
      </c>
      <c r="AA342" s="13" t="str">
        <f t="shared" si="45"/>
        <v/>
      </c>
      <c r="AC342" s="13" t="str">
        <f t="shared" si="46"/>
        <v xml:space="preserve"> - </v>
      </c>
      <c r="AE342" s="13" t="str">
        <f t="shared" si="47"/>
        <v/>
      </c>
    </row>
    <row r="343" spans="1:31" x14ac:dyDescent="0.25">
      <c r="A343" s="30"/>
      <c r="B343" s="74"/>
      <c r="C343" s="82"/>
      <c r="D343" s="92"/>
      <c r="E343" s="75"/>
      <c r="F343" s="76"/>
      <c r="G343" s="83"/>
      <c r="H343" s="77"/>
      <c r="I343" s="84"/>
      <c r="J343" s="30"/>
      <c r="K343" s="25" t="str">
        <f t="shared" si="40"/>
        <v/>
      </c>
      <c r="L343" s="30"/>
      <c r="O343" s="13" t="str">
        <f t="shared" si="41"/>
        <v/>
      </c>
      <c r="P343" s="13">
        <f>SUM($E$11:$E343)</f>
        <v>30</v>
      </c>
      <c r="T343" s="22">
        <f t="shared" si="42"/>
        <v>0</v>
      </c>
      <c r="U343" s="22">
        <f t="shared" si="43"/>
        <v>0</v>
      </c>
      <c r="W343" s="13" t="str">
        <f t="shared" si="44"/>
        <v/>
      </c>
      <c r="Y343" s="41" t="str">
        <f>IF($B343="", "", IF($B343&gt;'Annual Report'!$AZ$41, 'Annual Report'!$BA$40, TEXT($B343, "mmm yyyy")))</f>
        <v/>
      </c>
      <c r="AA343" s="13" t="str">
        <f t="shared" si="45"/>
        <v/>
      </c>
      <c r="AC343" s="13" t="str">
        <f t="shared" si="46"/>
        <v xml:space="preserve"> - </v>
      </c>
      <c r="AE343" s="13" t="str">
        <f t="shared" si="47"/>
        <v/>
      </c>
    </row>
    <row r="344" spans="1:31" x14ac:dyDescent="0.25">
      <c r="A344" s="30"/>
      <c r="B344" s="74"/>
      <c r="C344" s="82"/>
      <c r="D344" s="92"/>
      <c r="E344" s="75"/>
      <c r="F344" s="76"/>
      <c r="G344" s="83"/>
      <c r="H344" s="77"/>
      <c r="I344" s="84"/>
      <c r="J344" s="30"/>
      <c r="K344" s="25" t="str">
        <f t="shared" si="40"/>
        <v/>
      </c>
      <c r="L344" s="30"/>
      <c r="O344" s="13" t="str">
        <f t="shared" si="41"/>
        <v/>
      </c>
      <c r="P344" s="13">
        <f>SUM($E$11:$E344)</f>
        <v>30</v>
      </c>
      <c r="T344" s="22">
        <f t="shared" si="42"/>
        <v>0</v>
      </c>
      <c r="U344" s="22">
        <f t="shared" si="43"/>
        <v>0</v>
      </c>
      <c r="W344" s="13" t="str">
        <f t="shared" si="44"/>
        <v/>
      </c>
      <c r="Y344" s="41" t="str">
        <f>IF($B344="", "", IF($B344&gt;'Annual Report'!$AZ$41, 'Annual Report'!$BA$40, TEXT($B344, "mmm yyyy")))</f>
        <v/>
      </c>
      <c r="AA344" s="13" t="str">
        <f t="shared" si="45"/>
        <v/>
      </c>
      <c r="AC344" s="13" t="str">
        <f t="shared" si="46"/>
        <v xml:space="preserve"> - </v>
      </c>
      <c r="AE344" s="13" t="str">
        <f t="shared" si="47"/>
        <v/>
      </c>
    </row>
    <row r="345" spans="1:31" x14ac:dyDescent="0.25">
      <c r="A345" s="30"/>
      <c r="B345" s="74"/>
      <c r="C345" s="82"/>
      <c r="D345" s="92"/>
      <c r="E345" s="75"/>
      <c r="F345" s="76"/>
      <c r="G345" s="83"/>
      <c r="H345" s="77"/>
      <c r="I345" s="84"/>
      <c r="J345" s="30"/>
      <c r="K345" s="25" t="str">
        <f t="shared" si="40"/>
        <v/>
      </c>
      <c r="L345" s="30"/>
      <c r="O345" s="13" t="str">
        <f t="shared" si="41"/>
        <v/>
      </c>
      <c r="P345" s="13">
        <f>SUM($E$11:$E345)</f>
        <v>30</v>
      </c>
      <c r="T345" s="22">
        <f t="shared" si="42"/>
        <v>0</v>
      </c>
      <c r="U345" s="22">
        <f t="shared" si="43"/>
        <v>0</v>
      </c>
      <c r="W345" s="13" t="str">
        <f t="shared" si="44"/>
        <v/>
      </c>
      <c r="Y345" s="41" t="str">
        <f>IF($B345="", "", IF($B345&gt;'Annual Report'!$AZ$41, 'Annual Report'!$BA$40, TEXT($B345, "mmm yyyy")))</f>
        <v/>
      </c>
      <c r="AA345" s="13" t="str">
        <f t="shared" si="45"/>
        <v/>
      </c>
      <c r="AC345" s="13" t="str">
        <f t="shared" si="46"/>
        <v xml:space="preserve"> - </v>
      </c>
      <c r="AE345" s="13" t="str">
        <f t="shared" si="47"/>
        <v/>
      </c>
    </row>
    <row r="346" spans="1:31" x14ac:dyDescent="0.25">
      <c r="A346" s="30"/>
      <c r="B346" s="74"/>
      <c r="C346" s="82"/>
      <c r="D346" s="92"/>
      <c r="E346" s="75"/>
      <c r="F346" s="76"/>
      <c r="G346" s="83"/>
      <c r="H346" s="77"/>
      <c r="I346" s="84"/>
      <c r="J346" s="30"/>
      <c r="K346" s="25" t="str">
        <f t="shared" si="40"/>
        <v/>
      </c>
      <c r="L346" s="30"/>
      <c r="O346" s="13" t="str">
        <f t="shared" si="41"/>
        <v/>
      </c>
      <c r="P346" s="13">
        <f>SUM($E$11:$E346)</f>
        <v>30</v>
      </c>
      <c r="T346" s="22">
        <f t="shared" si="42"/>
        <v>0</v>
      </c>
      <c r="U346" s="22">
        <f t="shared" si="43"/>
        <v>0</v>
      </c>
      <c r="W346" s="13" t="str">
        <f t="shared" si="44"/>
        <v/>
      </c>
      <c r="Y346" s="41" t="str">
        <f>IF($B346="", "", IF($B346&gt;'Annual Report'!$AZ$41, 'Annual Report'!$BA$40, TEXT($B346, "mmm yyyy")))</f>
        <v/>
      </c>
      <c r="AA346" s="13" t="str">
        <f t="shared" si="45"/>
        <v/>
      </c>
      <c r="AC346" s="13" t="str">
        <f t="shared" si="46"/>
        <v xml:space="preserve"> - </v>
      </c>
      <c r="AE346" s="13" t="str">
        <f t="shared" si="47"/>
        <v/>
      </c>
    </row>
    <row r="347" spans="1:31" x14ac:dyDescent="0.25">
      <c r="A347" s="30"/>
      <c r="B347" s="74"/>
      <c r="C347" s="82"/>
      <c r="D347" s="92"/>
      <c r="E347" s="75"/>
      <c r="F347" s="76"/>
      <c r="G347" s="83"/>
      <c r="H347" s="77"/>
      <c r="I347" s="84"/>
      <c r="J347" s="30"/>
      <c r="K347" s="25" t="str">
        <f t="shared" si="40"/>
        <v/>
      </c>
      <c r="L347" s="30"/>
      <c r="O347" s="13" t="str">
        <f t="shared" si="41"/>
        <v/>
      </c>
      <c r="P347" s="13">
        <f>SUM($E$11:$E347)</f>
        <v>30</v>
      </c>
      <c r="T347" s="22">
        <f t="shared" si="42"/>
        <v>0</v>
      </c>
      <c r="U347" s="22">
        <f t="shared" si="43"/>
        <v>0</v>
      </c>
      <c r="W347" s="13" t="str">
        <f t="shared" si="44"/>
        <v/>
      </c>
      <c r="Y347" s="41" t="str">
        <f>IF($B347="", "", IF($B347&gt;'Annual Report'!$AZ$41, 'Annual Report'!$BA$40, TEXT($B347, "mmm yyyy")))</f>
        <v/>
      </c>
      <c r="AA347" s="13" t="str">
        <f t="shared" si="45"/>
        <v/>
      </c>
      <c r="AC347" s="13" t="str">
        <f t="shared" si="46"/>
        <v xml:space="preserve"> - </v>
      </c>
      <c r="AE347" s="13" t="str">
        <f t="shared" si="47"/>
        <v/>
      </c>
    </row>
    <row r="348" spans="1:31" x14ac:dyDescent="0.25">
      <c r="A348" s="30"/>
      <c r="B348" s="74"/>
      <c r="C348" s="82"/>
      <c r="D348" s="92"/>
      <c r="E348" s="75"/>
      <c r="F348" s="76"/>
      <c r="G348" s="83"/>
      <c r="H348" s="77"/>
      <c r="I348" s="84"/>
      <c r="J348" s="30"/>
      <c r="K348" s="25" t="str">
        <f t="shared" si="40"/>
        <v/>
      </c>
      <c r="L348" s="30"/>
      <c r="O348" s="13" t="str">
        <f t="shared" si="41"/>
        <v/>
      </c>
      <c r="P348" s="13">
        <f>SUM($E$11:$E348)</f>
        <v>30</v>
      </c>
      <c r="T348" s="22">
        <f t="shared" si="42"/>
        <v>0</v>
      </c>
      <c r="U348" s="22">
        <f t="shared" si="43"/>
        <v>0</v>
      </c>
      <c r="W348" s="13" t="str">
        <f t="shared" si="44"/>
        <v/>
      </c>
      <c r="Y348" s="41" t="str">
        <f>IF($B348="", "", IF($B348&gt;'Annual Report'!$AZ$41, 'Annual Report'!$BA$40, TEXT($B348, "mmm yyyy")))</f>
        <v/>
      </c>
      <c r="AA348" s="13" t="str">
        <f t="shared" si="45"/>
        <v/>
      </c>
      <c r="AC348" s="13" t="str">
        <f t="shared" si="46"/>
        <v xml:space="preserve"> - </v>
      </c>
      <c r="AE348" s="13" t="str">
        <f t="shared" si="47"/>
        <v/>
      </c>
    </row>
    <row r="349" spans="1:31" x14ac:dyDescent="0.25">
      <c r="A349" s="30"/>
      <c r="B349" s="74"/>
      <c r="C349" s="82"/>
      <c r="D349" s="92"/>
      <c r="E349" s="75"/>
      <c r="F349" s="76"/>
      <c r="G349" s="83"/>
      <c r="H349" s="77"/>
      <c r="I349" s="84"/>
      <c r="J349" s="30"/>
      <c r="K349" s="25" t="str">
        <f t="shared" si="40"/>
        <v/>
      </c>
      <c r="L349" s="30"/>
      <c r="O349" s="13" t="str">
        <f t="shared" si="41"/>
        <v/>
      </c>
      <c r="P349" s="13">
        <f>SUM($E$11:$E349)</f>
        <v>30</v>
      </c>
      <c r="T349" s="22">
        <f t="shared" si="42"/>
        <v>0</v>
      </c>
      <c r="U349" s="22">
        <f t="shared" si="43"/>
        <v>0</v>
      </c>
      <c r="W349" s="13" t="str">
        <f t="shared" si="44"/>
        <v/>
      </c>
      <c r="Y349" s="41" t="str">
        <f>IF($B349="", "", IF($B349&gt;'Annual Report'!$AZ$41, 'Annual Report'!$BA$40, TEXT($B349, "mmm yyyy")))</f>
        <v/>
      </c>
      <c r="AA349" s="13" t="str">
        <f t="shared" si="45"/>
        <v/>
      </c>
      <c r="AC349" s="13" t="str">
        <f t="shared" si="46"/>
        <v xml:space="preserve"> - </v>
      </c>
      <c r="AE349" s="13" t="str">
        <f t="shared" si="47"/>
        <v/>
      </c>
    </row>
    <row r="350" spans="1:31" x14ac:dyDescent="0.25">
      <c r="A350" s="30"/>
      <c r="B350" s="74"/>
      <c r="C350" s="82"/>
      <c r="D350" s="92"/>
      <c r="E350" s="75"/>
      <c r="F350" s="76"/>
      <c r="G350" s="83"/>
      <c r="H350" s="77"/>
      <c r="I350" s="84"/>
      <c r="J350" s="30"/>
      <c r="K350" s="25" t="str">
        <f t="shared" si="40"/>
        <v/>
      </c>
      <c r="L350" s="30"/>
      <c r="O350" s="13" t="str">
        <f t="shared" si="41"/>
        <v/>
      </c>
      <c r="P350" s="13">
        <f>SUM($E$11:$E350)</f>
        <v>30</v>
      </c>
      <c r="T350" s="22">
        <f t="shared" si="42"/>
        <v>0</v>
      </c>
      <c r="U350" s="22">
        <f t="shared" si="43"/>
        <v>0</v>
      </c>
      <c r="W350" s="13" t="str">
        <f t="shared" si="44"/>
        <v/>
      </c>
      <c r="Y350" s="41" t="str">
        <f>IF($B350="", "", IF($B350&gt;'Annual Report'!$AZ$41, 'Annual Report'!$BA$40, TEXT($B350, "mmm yyyy")))</f>
        <v/>
      </c>
      <c r="AA350" s="13" t="str">
        <f t="shared" si="45"/>
        <v/>
      </c>
      <c r="AC350" s="13" t="str">
        <f t="shared" si="46"/>
        <v xml:space="preserve"> - </v>
      </c>
      <c r="AE350" s="13" t="str">
        <f t="shared" si="47"/>
        <v/>
      </c>
    </row>
    <row r="351" spans="1:31" x14ac:dyDescent="0.25">
      <c r="A351" s="30"/>
      <c r="B351" s="74"/>
      <c r="C351" s="82"/>
      <c r="D351" s="92"/>
      <c r="E351" s="75"/>
      <c r="F351" s="76"/>
      <c r="G351" s="83"/>
      <c r="H351" s="77"/>
      <c r="I351" s="84"/>
      <c r="J351" s="30"/>
      <c r="K351" s="25" t="str">
        <f t="shared" si="40"/>
        <v/>
      </c>
      <c r="L351" s="30"/>
      <c r="O351" s="13" t="str">
        <f t="shared" si="41"/>
        <v/>
      </c>
      <c r="P351" s="13">
        <f>SUM($E$11:$E351)</f>
        <v>30</v>
      </c>
      <c r="T351" s="22">
        <f t="shared" si="42"/>
        <v>0</v>
      </c>
      <c r="U351" s="22">
        <f t="shared" si="43"/>
        <v>0</v>
      </c>
      <c r="W351" s="13" t="str">
        <f t="shared" si="44"/>
        <v/>
      </c>
      <c r="Y351" s="41" t="str">
        <f>IF($B351="", "", IF($B351&gt;'Annual Report'!$AZ$41, 'Annual Report'!$BA$40, TEXT($B351, "mmm yyyy")))</f>
        <v/>
      </c>
      <c r="AA351" s="13" t="str">
        <f t="shared" si="45"/>
        <v/>
      </c>
      <c r="AC351" s="13" t="str">
        <f t="shared" si="46"/>
        <v xml:space="preserve"> - </v>
      </c>
      <c r="AE351" s="13" t="str">
        <f t="shared" si="47"/>
        <v/>
      </c>
    </row>
    <row r="352" spans="1:31" x14ac:dyDescent="0.25">
      <c r="A352" s="30"/>
      <c r="B352" s="74"/>
      <c r="C352" s="82"/>
      <c r="D352" s="92"/>
      <c r="E352" s="75"/>
      <c r="F352" s="76"/>
      <c r="G352" s="83"/>
      <c r="H352" s="77"/>
      <c r="I352" s="84"/>
      <c r="J352" s="30"/>
      <c r="K352" s="25" t="str">
        <f t="shared" si="40"/>
        <v/>
      </c>
      <c r="L352" s="30"/>
      <c r="O352" s="13" t="str">
        <f t="shared" si="41"/>
        <v/>
      </c>
      <c r="P352" s="13">
        <f>SUM($E$11:$E352)</f>
        <v>30</v>
      </c>
      <c r="T352" s="22">
        <f t="shared" si="42"/>
        <v>0</v>
      </c>
      <c r="U352" s="22">
        <f t="shared" si="43"/>
        <v>0</v>
      </c>
      <c r="W352" s="13" t="str">
        <f t="shared" si="44"/>
        <v/>
      </c>
      <c r="Y352" s="41" t="str">
        <f>IF($B352="", "", IF($B352&gt;'Annual Report'!$AZ$41, 'Annual Report'!$BA$40, TEXT($B352, "mmm yyyy")))</f>
        <v/>
      </c>
      <c r="AA352" s="13" t="str">
        <f t="shared" si="45"/>
        <v/>
      </c>
      <c r="AC352" s="13" t="str">
        <f t="shared" si="46"/>
        <v xml:space="preserve"> - </v>
      </c>
      <c r="AE352" s="13" t="str">
        <f t="shared" si="47"/>
        <v/>
      </c>
    </row>
    <row r="353" spans="1:31" x14ac:dyDescent="0.25">
      <c r="A353" s="30"/>
      <c r="B353" s="74"/>
      <c r="C353" s="82"/>
      <c r="D353" s="92"/>
      <c r="E353" s="75"/>
      <c r="F353" s="76"/>
      <c r="G353" s="83"/>
      <c r="H353" s="77"/>
      <c r="I353" s="84"/>
      <c r="J353" s="30"/>
      <c r="K353" s="25" t="str">
        <f t="shared" si="40"/>
        <v/>
      </c>
      <c r="L353" s="30"/>
      <c r="O353" s="13" t="str">
        <f t="shared" si="41"/>
        <v/>
      </c>
      <c r="P353" s="13">
        <f>SUM($E$11:$E353)</f>
        <v>30</v>
      </c>
      <c r="T353" s="22">
        <f t="shared" si="42"/>
        <v>0</v>
      </c>
      <c r="U353" s="22">
        <f t="shared" si="43"/>
        <v>0</v>
      </c>
      <c r="W353" s="13" t="str">
        <f t="shared" si="44"/>
        <v/>
      </c>
      <c r="Y353" s="41" t="str">
        <f>IF($B353="", "", IF($B353&gt;'Annual Report'!$AZ$41, 'Annual Report'!$BA$40, TEXT($B353, "mmm yyyy")))</f>
        <v/>
      </c>
      <c r="AA353" s="13" t="str">
        <f t="shared" si="45"/>
        <v/>
      </c>
      <c r="AC353" s="13" t="str">
        <f t="shared" si="46"/>
        <v xml:space="preserve"> - </v>
      </c>
      <c r="AE353" s="13" t="str">
        <f t="shared" si="47"/>
        <v/>
      </c>
    </row>
    <row r="354" spans="1:31" x14ac:dyDescent="0.25">
      <c r="A354" s="30"/>
      <c r="B354" s="74"/>
      <c r="C354" s="82"/>
      <c r="D354" s="92"/>
      <c r="E354" s="75"/>
      <c r="F354" s="76"/>
      <c r="G354" s="83"/>
      <c r="H354" s="77"/>
      <c r="I354" s="84"/>
      <c r="J354" s="30"/>
      <c r="K354" s="25" t="str">
        <f t="shared" si="40"/>
        <v/>
      </c>
      <c r="L354" s="30"/>
      <c r="O354" s="13" t="str">
        <f t="shared" si="41"/>
        <v/>
      </c>
      <c r="P354" s="13">
        <f>SUM($E$11:$E354)</f>
        <v>30</v>
      </c>
      <c r="T354" s="22">
        <f t="shared" si="42"/>
        <v>0</v>
      </c>
      <c r="U354" s="22">
        <f t="shared" si="43"/>
        <v>0</v>
      </c>
      <c r="W354" s="13" t="str">
        <f t="shared" si="44"/>
        <v/>
      </c>
      <c r="Y354" s="41" t="str">
        <f>IF($B354="", "", IF($B354&gt;'Annual Report'!$AZ$41, 'Annual Report'!$BA$40, TEXT($B354, "mmm yyyy")))</f>
        <v/>
      </c>
      <c r="AA354" s="13" t="str">
        <f t="shared" si="45"/>
        <v/>
      </c>
      <c r="AC354" s="13" t="str">
        <f t="shared" si="46"/>
        <v xml:space="preserve"> - </v>
      </c>
      <c r="AE354" s="13" t="str">
        <f t="shared" si="47"/>
        <v/>
      </c>
    </row>
    <row r="355" spans="1:31" x14ac:dyDescent="0.25">
      <c r="A355" s="30"/>
      <c r="B355" s="74"/>
      <c r="C355" s="82"/>
      <c r="D355" s="92"/>
      <c r="E355" s="75"/>
      <c r="F355" s="76"/>
      <c r="G355" s="83"/>
      <c r="H355" s="77"/>
      <c r="I355" s="84"/>
      <c r="J355" s="30"/>
      <c r="K355" s="25" t="str">
        <f t="shared" si="40"/>
        <v/>
      </c>
      <c r="L355" s="30"/>
      <c r="O355" s="13" t="str">
        <f t="shared" si="41"/>
        <v/>
      </c>
      <c r="P355" s="13">
        <f>SUM($E$11:$E355)</f>
        <v>30</v>
      </c>
      <c r="T355" s="22">
        <f t="shared" si="42"/>
        <v>0</v>
      </c>
      <c r="U355" s="22">
        <f t="shared" si="43"/>
        <v>0</v>
      </c>
      <c r="W355" s="13" t="str">
        <f t="shared" si="44"/>
        <v/>
      </c>
      <c r="Y355" s="41" t="str">
        <f>IF($B355="", "", IF($B355&gt;'Annual Report'!$AZ$41, 'Annual Report'!$BA$40, TEXT($B355, "mmm yyyy")))</f>
        <v/>
      </c>
      <c r="AA355" s="13" t="str">
        <f t="shared" si="45"/>
        <v/>
      </c>
      <c r="AC355" s="13" t="str">
        <f t="shared" si="46"/>
        <v xml:space="preserve"> - </v>
      </c>
      <c r="AE355" s="13" t="str">
        <f t="shared" si="47"/>
        <v/>
      </c>
    </row>
    <row r="356" spans="1:31" x14ac:dyDescent="0.25">
      <c r="A356" s="30"/>
      <c r="B356" s="74"/>
      <c r="C356" s="82"/>
      <c r="D356" s="92"/>
      <c r="E356" s="75"/>
      <c r="F356" s="76"/>
      <c r="G356" s="83"/>
      <c r="H356" s="77"/>
      <c r="I356" s="84"/>
      <c r="J356" s="30"/>
      <c r="K356" s="25" t="str">
        <f t="shared" si="40"/>
        <v/>
      </c>
      <c r="L356" s="30"/>
      <c r="O356" s="13" t="str">
        <f t="shared" si="41"/>
        <v/>
      </c>
      <c r="P356" s="13">
        <f>SUM($E$11:$E356)</f>
        <v>30</v>
      </c>
      <c r="T356" s="22">
        <f t="shared" si="42"/>
        <v>0</v>
      </c>
      <c r="U356" s="22">
        <f t="shared" si="43"/>
        <v>0</v>
      </c>
      <c r="W356" s="13" t="str">
        <f t="shared" si="44"/>
        <v/>
      </c>
      <c r="Y356" s="41" t="str">
        <f>IF($B356="", "", IF($B356&gt;'Annual Report'!$AZ$41, 'Annual Report'!$BA$40, TEXT($B356, "mmm yyyy")))</f>
        <v/>
      </c>
      <c r="AA356" s="13" t="str">
        <f t="shared" si="45"/>
        <v/>
      </c>
      <c r="AC356" s="13" t="str">
        <f t="shared" si="46"/>
        <v xml:space="preserve"> - </v>
      </c>
      <c r="AE356" s="13" t="str">
        <f t="shared" si="47"/>
        <v/>
      </c>
    </row>
    <row r="357" spans="1:31" x14ac:dyDescent="0.25">
      <c r="A357" s="30"/>
      <c r="B357" s="74"/>
      <c r="C357" s="82"/>
      <c r="D357" s="92"/>
      <c r="E357" s="75"/>
      <c r="F357" s="76"/>
      <c r="G357" s="83"/>
      <c r="H357" s="77"/>
      <c r="I357" s="84"/>
      <c r="J357" s="30"/>
      <c r="K357" s="25" t="str">
        <f t="shared" si="40"/>
        <v/>
      </c>
      <c r="L357" s="30"/>
      <c r="O357" s="13" t="str">
        <f t="shared" si="41"/>
        <v/>
      </c>
      <c r="P357" s="13">
        <f>SUM($E$11:$E357)</f>
        <v>30</v>
      </c>
      <c r="T357" s="22">
        <f t="shared" si="42"/>
        <v>0</v>
      </c>
      <c r="U357" s="22">
        <f t="shared" si="43"/>
        <v>0</v>
      </c>
      <c r="W357" s="13" t="str">
        <f t="shared" si="44"/>
        <v/>
      </c>
      <c r="Y357" s="41" t="str">
        <f>IF($B357="", "", IF($B357&gt;'Annual Report'!$AZ$41, 'Annual Report'!$BA$40, TEXT($B357, "mmm yyyy")))</f>
        <v/>
      </c>
      <c r="AA357" s="13" t="str">
        <f t="shared" si="45"/>
        <v/>
      </c>
      <c r="AC357" s="13" t="str">
        <f t="shared" si="46"/>
        <v xml:space="preserve"> - </v>
      </c>
      <c r="AE357" s="13" t="str">
        <f t="shared" si="47"/>
        <v/>
      </c>
    </row>
    <row r="358" spans="1:31" x14ac:dyDescent="0.25">
      <c r="A358" s="30"/>
      <c r="B358" s="74"/>
      <c r="C358" s="82"/>
      <c r="D358" s="92"/>
      <c r="E358" s="75"/>
      <c r="F358" s="76"/>
      <c r="G358" s="83"/>
      <c r="H358" s="77"/>
      <c r="I358" s="84"/>
      <c r="J358" s="30"/>
      <c r="K358" s="25" t="str">
        <f t="shared" si="40"/>
        <v/>
      </c>
      <c r="L358" s="30"/>
      <c r="O358" s="13" t="str">
        <f t="shared" si="41"/>
        <v/>
      </c>
      <c r="P358" s="13">
        <f>SUM($E$11:$E358)</f>
        <v>30</v>
      </c>
      <c r="T358" s="22">
        <f t="shared" si="42"/>
        <v>0</v>
      </c>
      <c r="U358" s="22">
        <f t="shared" si="43"/>
        <v>0</v>
      </c>
      <c r="W358" s="13" t="str">
        <f t="shared" si="44"/>
        <v/>
      </c>
      <c r="Y358" s="41" t="str">
        <f>IF($B358="", "", IF($B358&gt;'Annual Report'!$AZ$41, 'Annual Report'!$BA$40, TEXT($B358, "mmm yyyy")))</f>
        <v/>
      </c>
      <c r="AA358" s="13" t="str">
        <f t="shared" si="45"/>
        <v/>
      </c>
      <c r="AC358" s="13" t="str">
        <f t="shared" si="46"/>
        <v xml:space="preserve"> - </v>
      </c>
      <c r="AE358" s="13" t="str">
        <f t="shared" si="47"/>
        <v/>
      </c>
    </row>
    <row r="359" spans="1:31" x14ac:dyDescent="0.25">
      <c r="A359" s="30"/>
      <c r="B359" s="74"/>
      <c r="C359" s="82"/>
      <c r="D359" s="92"/>
      <c r="E359" s="75"/>
      <c r="F359" s="76"/>
      <c r="G359" s="83"/>
      <c r="H359" s="77"/>
      <c r="I359" s="84"/>
      <c r="J359" s="30"/>
      <c r="K359" s="25" t="str">
        <f t="shared" si="40"/>
        <v/>
      </c>
      <c r="L359" s="30"/>
      <c r="O359" s="13" t="str">
        <f t="shared" si="41"/>
        <v/>
      </c>
      <c r="P359" s="13">
        <f>SUM($E$11:$E359)</f>
        <v>30</v>
      </c>
      <c r="T359" s="22">
        <f t="shared" si="42"/>
        <v>0</v>
      </c>
      <c r="U359" s="22">
        <f t="shared" si="43"/>
        <v>0</v>
      </c>
      <c r="W359" s="13" t="str">
        <f t="shared" si="44"/>
        <v/>
      </c>
      <c r="Y359" s="41" t="str">
        <f>IF($B359="", "", IF($B359&gt;'Annual Report'!$AZ$41, 'Annual Report'!$BA$40, TEXT($B359, "mmm yyyy")))</f>
        <v/>
      </c>
      <c r="AA359" s="13" t="str">
        <f t="shared" si="45"/>
        <v/>
      </c>
      <c r="AC359" s="13" t="str">
        <f t="shared" si="46"/>
        <v xml:space="preserve"> - </v>
      </c>
      <c r="AE359" s="13" t="str">
        <f t="shared" si="47"/>
        <v/>
      </c>
    </row>
    <row r="360" spans="1:31" x14ac:dyDescent="0.25">
      <c r="A360" s="30"/>
      <c r="B360" s="74"/>
      <c r="C360" s="82"/>
      <c r="D360" s="92"/>
      <c r="E360" s="75"/>
      <c r="F360" s="76"/>
      <c r="G360" s="83"/>
      <c r="H360" s="77"/>
      <c r="I360" s="84"/>
      <c r="J360" s="30"/>
      <c r="K360" s="25" t="str">
        <f t="shared" si="40"/>
        <v/>
      </c>
      <c r="L360" s="30"/>
      <c r="O360" s="13" t="str">
        <f t="shared" si="41"/>
        <v/>
      </c>
      <c r="P360" s="13">
        <f>SUM($E$11:$E360)</f>
        <v>30</v>
      </c>
      <c r="T360" s="22">
        <f t="shared" si="42"/>
        <v>0</v>
      </c>
      <c r="U360" s="22">
        <f t="shared" si="43"/>
        <v>0</v>
      </c>
      <c r="W360" s="13" t="str">
        <f t="shared" si="44"/>
        <v/>
      </c>
      <c r="Y360" s="41" t="str">
        <f>IF($B360="", "", IF($B360&gt;'Annual Report'!$AZ$41, 'Annual Report'!$BA$40, TEXT($B360, "mmm yyyy")))</f>
        <v/>
      </c>
      <c r="AA360" s="13" t="str">
        <f t="shared" si="45"/>
        <v/>
      </c>
      <c r="AC360" s="13" t="str">
        <f t="shared" si="46"/>
        <v xml:space="preserve"> - </v>
      </c>
      <c r="AE360" s="13" t="str">
        <f t="shared" si="47"/>
        <v/>
      </c>
    </row>
    <row r="361" spans="1:31" x14ac:dyDescent="0.25">
      <c r="A361" s="30"/>
      <c r="B361" s="74"/>
      <c r="C361" s="82"/>
      <c r="D361" s="92"/>
      <c r="E361" s="75"/>
      <c r="F361" s="76"/>
      <c r="G361" s="83"/>
      <c r="H361" s="77"/>
      <c r="I361" s="84"/>
      <c r="J361" s="30"/>
      <c r="K361" s="25" t="str">
        <f t="shared" si="40"/>
        <v/>
      </c>
      <c r="L361" s="30"/>
      <c r="O361" s="13" t="str">
        <f t="shared" si="41"/>
        <v/>
      </c>
      <c r="P361" s="13">
        <f>SUM($E$11:$E361)</f>
        <v>30</v>
      </c>
      <c r="T361" s="22">
        <f t="shared" si="42"/>
        <v>0</v>
      </c>
      <c r="U361" s="22">
        <f t="shared" si="43"/>
        <v>0</v>
      </c>
      <c r="W361" s="13" t="str">
        <f t="shared" si="44"/>
        <v/>
      </c>
      <c r="Y361" s="41" t="str">
        <f>IF($B361="", "", IF($B361&gt;'Annual Report'!$AZ$41, 'Annual Report'!$BA$40, TEXT($B361, "mmm yyyy")))</f>
        <v/>
      </c>
      <c r="AA361" s="13" t="str">
        <f t="shared" si="45"/>
        <v/>
      </c>
      <c r="AC361" s="13" t="str">
        <f t="shared" si="46"/>
        <v xml:space="preserve"> - </v>
      </c>
      <c r="AE361" s="13" t="str">
        <f t="shared" si="47"/>
        <v/>
      </c>
    </row>
    <row r="362" spans="1:31" x14ac:dyDescent="0.25">
      <c r="A362" s="30"/>
      <c r="B362" s="74"/>
      <c r="C362" s="82"/>
      <c r="D362" s="92"/>
      <c r="E362" s="75"/>
      <c r="F362" s="76"/>
      <c r="G362" s="83"/>
      <c r="H362" s="77"/>
      <c r="I362" s="84"/>
      <c r="J362" s="30"/>
      <c r="K362" s="25" t="str">
        <f t="shared" si="40"/>
        <v/>
      </c>
      <c r="L362" s="30"/>
      <c r="O362" s="13" t="str">
        <f t="shared" si="41"/>
        <v/>
      </c>
      <c r="P362" s="13">
        <f>SUM($E$11:$E362)</f>
        <v>30</v>
      </c>
      <c r="T362" s="22">
        <f t="shared" si="42"/>
        <v>0</v>
      </c>
      <c r="U362" s="22">
        <f t="shared" si="43"/>
        <v>0</v>
      </c>
      <c r="W362" s="13" t="str">
        <f t="shared" si="44"/>
        <v/>
      </c>
      <c r="Y362" s="41" t="str">
        <f>IF($B362="", "", IF($B362&gt;'Annual Report'!$AZ$41, 'Annual Report'!$BA$40, TEXT($B362, "mmm yyyy")))</f>
        <v/>
      </c>
      <c r="AA362" s="13" t="str">
        <f t="shared" si="45"/>
        <v/>
      </c>
      <c r="AC362" s="13" t="str">
        <f t="shared" si="46"/>
        <v xml:space="preserve"> - </v>
      </c>
      <c r="AE362" s="13" t="str">
        <f t="shared" si="47"/>
        <v/>
      </c>
    </row>
    <row r="363" spans="1:31" x14ac:dyDescent="0.25">
      <c r="A363" s="30"/>
      <c r="B363" s="74"/>
      <c r="C363" s="82"/>
      <c r="D363" s="92"/>
      <c r="E363" s="75"/>
      <c r="F363" s="76"/>
      <c r="G363" s="83"/>
      <c r="H363" s="77"/>
      <c r="I363" s="84"/>
      <c r="J363" s="30"/>
      <c r="K363" s="25" t="str">
        <f t="shared" si="40"/>
        <v/>
      </c>
      <c r="L363" s="30"/>
      <c r="O363" s="13" t="str">
        <f t="shared" si="41"/>
        <v/>
      </c>
      <c r="P363" s="13">
        <f>SUM($E$11:$E363)</f>
        <v>30</v>
      </c>
      <c r="T363" s="22">
        <f t="shared" si="42"/>
        <v>0</v>
      </c>
      <c r="U363" s="22">
        <f t="shared" si="43"/>
        <v>0</v>
      </c>
      <c r="W363" s="13" t="str">
        <f t="shared" si="44"/>
        <v/>
      </c>
      <c r="Y363" s="41" t="str">
        <f>IF($B363="", "", IF($B363&gt;'Annual Report'!$AZ$41, 'Annual Report'!$BA$40, TEXT($B363, "mmm yyyy")))</f>
        <v/>
      </c>
      <c r="AA363" s="13" t="str">
        <f t="shared" si="45"/>
        <v/>
      </c>
      <c r="AC363" s="13" t="str">
        <f t="shared" si="46"/>
        <v xml:space="preserve"> - </v>
      </c>
      <c r="AE363" s="13" t="str">
        <f t="shared" si="47"/>
        <v/>
      </c>
    </row>
    <row r="364" spans="1:31" x14ac:dyDescent="0.25">
      <c r="A364" s="30"/>
      <c r="B364" s="74"/>
      <c r="C364" s="82"/>
      <c r="D364" s="92"/>
      <c r="E364" s="75"/>
      <c r="F364" s="76"/>
      <c r="G364" s="83"/>
      <c r="H364" s="77"/>
      <c r="I364" s="84"/>
      <c r="J364" s="30"/>
      <c r="K364" s="25" t="str">
        <f t="shared" si="40"/>
        <v/>
      </c>
      <c r="L364" s="30"/>
      <c r="O364" s="13" t="str">
        <f t="shared" si="41"/>
        <v/>
      </c>
      <c r="P364" s="13">
        <f>SUM($E$11:$E364)</f>
        <v>30</v>
      </c>
      <c r="T364" s="22">
        <f t="shared" si="42"/>
        <v>0</v>
      </c>
      <c r="U364" s="22">
        <f t="shared" si="43"/>
        <v>0</v>
      </c>
      <c r="W364" s="13" t="str">
        <f t="shared" si="44"/>
        <v/>
      </c>
      <c r="Y364" s="41" t="str">
        <f>IF($B364="", "", IF($B364&gt;'Annual Report'!$AZ$41, 'Annual Report'!$BA$40, TEXT($B364, "mmm yyyy")))</f>
        <v/>
      </c>
      <c r="AA364" s="13" t="str">
        <f t="shared" si="45"/>
        <v/>
      </c>
      <c r="AC364" s="13" t="str">
        <f t="shared" si="46"/>
        <v xml:space="preserve"> - </v>
      </c>
      <c r="AE364" s="13" t="str">
        <f t="shared" si="47"/>
        <v/>
      </c>
    </row>
    <row r="365" spans="1:31" x14ac:dyDescent="0.25">
      <c r="A365" s="30"/>
      <c r="B365" s="74"/>
      <c r="C365" s="82"/>
      <c r="D365" s="92"/>
      <c r="E365" s="75"/>
      <c r="F365" s="76"/>
      <c r="G365" s="83"/>
      <c r="H365" s="77"/>
      <c r="I365" s="84"/>
      <c r="J365" s="30"/>
      <c r="K365" s="25" t="str">
        <f t="shared" si="40"/>
        <v/>
      </c>
      <c r="L365" s="30"/>
      <c r="O365" s="13" t="str">
        <f t="shared" si="41"/>
        <v/>
      </c>
      <c r="P365" s="13">
        <f>SUM($E$11:$E365)</f>
        <v>30</v>
      </c>
      <c r="T365" s="22">
        <f t="shared" si="42"/>
        <v>0</v>
      </c>
      <c r="U365" s="22">
        <f t="shared" si="43"/>
        <v>0</v>
      </c>
      <c r="W365" s="13" t="str">
        <f t="shared" si="44"/>
        <v/>
      </c>
      <c r="Y365" s="41" t="str">
        <f>IF($B365="", "", IF($B365&gt;'Annual Report'!$AZ$41, 'Annual Report'!$BA$40, TEXT($B365, "mmm yyyy")))</f>
        <v/>
      </c>
      <c r="AA365" s="13" t="str">
        <f t="shared" si="45"/>
        <v/>
      </c>
      <c r="AC365" s="13" t="str">
        <f t="shared" si="46"/>
        <v xml:space="preserve"> - </v>
      </c>
      <c r="AE365" s="13" t="str">
        <f t="shared" si="47"/>
        <v/>
      </c>
    </row>
    <row r="366" spans="1:31" x14ac:dyDescent="0.25">
      <c r="A366" s="30"/>
      <c r="B366" s="74"/>
      <c r="C366" s="82"/>
      <c r="D366" s="92"/>
      <c r="E366" s="75"/>
      <c r="F366" s="76"/>
      <c r="G366" s="83"/>
      <c r="H366" s="77"/>
      <c r="I366" s="84"/>
      <c r="J366" s="30"/>
      <c r="K366" s="25" t="str">
        <f t="shared" si="40"/>
        <v/>
      </c>
      <c r="L366" s="30"/>
      <c r="O366" s="13" t="str">
        <f t="shared" si="41"/>
        <v/>
      </c>
      <c r="P366" s="13">
        <f>SUM($E$11:$E366)</f>
        <v>30</v>
      </c>
      <c r="T366" s="22">
        <f t="shared" si="42"/>
        <v>0</v>
      </c>
      <c r="U366" s="22">
        <f t="shared" si="43"/>
        <v>0</v>
      </c>
      <c r="W366" s="13" t="str">
        <f t="shared" si="44"/>
        <v/>
      </c>
      <c r="Y366" s="41" t="str">
        <f>IF($B366="", "", IF($B366&gt;'Annual Report'!$AZ$41, 'Annual Report'!$BA$40, TEXT($B366, "mmm yyyy")))</f>
        <v/>
      </c>
      <c r="AA366" s="13" t="str">
        <f t="shared" si="45"/>
        <v/>
      </c>
      <c r="AC366" s="13" t="str">
        <f t="shared" si="46"/>
        <v xml:space="preserve"> - </v>
      </c>
      <c r="AE366" s="13" t="str">
        <f t="shared" si="47"/>
        <v/>
      </c>
    </row>
    <row r="367" spans="1:31" x14ac:dyDescent="0.25">
      <c r="A367" s="30"/>
      <c r="B367" s="74"/>
      <c r="C367" s="82"/>
      <c r="D367" s="92"/>
      <c r="E367" s="75"/>
      <c r="F367" s="76"/>
      <c r="G367" s="83"/>
      <c r="H367" s="77"/>
      <c r="I367" s="84"/>
      <c r="J367" s="30"/>
      <c r="K367" s="25" t="str">
        <f t="shared" si="40"/>
        <v/>
      </c>
      <c r="L367" s="30"/>
      <c r="O367" s="13" t="str">
        <f t="shared" si="41"/>
        <v/>
      </c>
      <c r="P367" s="13">
        <f>SUM($E$11:$E367)</f>
        <v>30</v>
      </c>
      <c r="T367" s="22">
        <f t="shared" si="42"/>
        <v>0</v>
      </c>
      <c r="U367" s="22">
        <f t="shared" si="43"/>
        <v>0</v>
      </c>
      <c r="W367" s="13" t="str">
        <f t="shared" si="44"/>
        <v/>
      </c>
      <c r="Y367" s="41" t="str">
        <f>IF($B367="", "", IF($B367&gt;'Annual Report'!$AZ$41, 'Annual Report'!$BA$40, TEXT($B367, "mmm yyyy")))</f>
        <v/>
      </c>
      <c r="AA367" s="13" t="str">
        <f t="shared" si="45"/>
        <v/>
      </c>
      <c r="AC367" s="13" t="str">
        <f t="shared" si="46"/>
        <v xml:space="preserve"> - </v>
      </c>
      <c r="AE367" s="13" t="str">
        <f t="shared" si="47"/>
        <v/>
      </c>
    </row>
    <row r="368" spans="1:31" x14ac:dyDescent="0.25">
      <c r="A368" s="30"/>
      <c r="B368" s="74"/>
      <c r="C368" s="82"/>
      <c r="D368" s="92"/>
      <c r="E368" s="75"/>
      <c r="F368" s="76"/>
      <c r="G368" s="83"/>
      <c r="H368" s="77"/>
      <c r="I368" s="84"/>
      <c r="J368" s="30"/>
      <c r="K368" s="25" t="str">
        <f t="shared" si="40"/>
        <v/>
      </c>
      <c r="L368" s="30"/>
      <c r="O368" s="13" t="str">
        <f t="shared" si="41"/>
        <v/>
      </c>
      <c r="P368" s="13">
        <f>SUM($E$11:$E368)</f>
        <v>30</v>
      </c>
      <c r="T368" s="22">
        <f t="shared" si="42"/>
        <v>0</v>
      </c>
      <c r="U368" s="22">
        <f t="shared" si="43"/>
        <v>0</v>
      </c>
      <c r="W368" s="13" t="str">
        <f t="shared" si="44"/>
        <v/>
      </c>
      <c r="Y368" s="41" t="str">
        <f>IF($B368="", "", IF($B368&gt;'Annual Report'!$AZ$41, 'Annual Report'!$BA$40, TEXT($B368, "mmm yyyy")))</f>
        <v/>
      </c>
      <c r="AA368" s="13" t="str">
        <f t="shared" si="45"/>
        <v/>
      </c>
      <c r="AC368" s="13" t="str">
        <f t="shared" si="46"/>
        <v xml:space="preserve"> - </v>
      </c>
      <c r="AE368" s="13" t="str">
        <f t="shared" si="47"/>
        <v/>
      </c>
    </row>
    <row r="369" spans="1:31" x14ac:dyDescent="0.25">
      <c r="A369" s="30"/>
      <c r="B369" s="74"/>
      <c r="C369" s="82"/>
      <c r="D369" s="92"/>
      <c r="E369" s="75"/>
      <c r="F369" s="76"/>
      <c r="G369" s="83"/>
      <c r="H369" s="77"/>
      <c r="I369" s="84"/>
      <c r="J369" s="30"/>
      <c r="K369" s="25" t="str">
        <f t="shared" si="40"/>
        <v/>
      </c>
      <c r="L369" s="30"/>
      <c r="O369" s="13" t="str">
        <f t="shared" si="41"/>
        <v/>
      </c>
      <c r="P369" s="13">
        <f>SUM($E$11:$E369)</f>
        <v>30</v>
      </c>
      <c r="T369" s="22">
        <f t="shared" si="42"/>
        <v>0</v>
      </c>
      <c r="U369" s="22">
        <f t="shared" si="43"/>
        <v>0</v>
      </c>
      <c r="W369" s="13" t="str">
        <f t="shared" si="44"/>
        <v/>
      </c>
      <c r="Y369" s="41" t="str">
        <f>IF($B369="", "", IF($B369&gt;'Annual Report'!$AZ$41, 'Annual Report'!$BA$40, TEXT($B369, "mmm yyyy")))</f>
        <v/>
      </c>
      <c r="AA369" s="13" t="str">
        <f t="shared" si="45"/>
        <v/>
      </c>
      <c r="AC369" s="13" t="str">
        <f t="shared" si="46"/>
        <v xml:space="preserve"> - </v>
      </c>
      <c r="AE369" s="13" t="str">
        <f t="shared" si="47"/>
        <v/>
      </c>
    </row>
    <row r="370" spans="1:31" x14ac:dyDescent="0.25">
      <c r="A370" s="30"/>
      <c r="B370" s="74"/>
      <c r="C370" s="82"/>
      <c r="D370" s="92"/>
      <c r="E370" s="75"/>
      <c r="F370" s="76"/>
      <c r="G370" s="83"/>
      <c r="H370" s="77"/>
      <c r="I370" s="84"/>
      <c r="J370" s="30"/>
      <c r="K370" s="25" t="str">
        <f t="shared" si="40"/>
        <v/>
      </c>
      <c r="L370" s="30"/>
      <c r="O370" s="13" t="str">
        <f t="shared" si="41"/>
        <v/>
      </c>
      <c r="P370" s="13">
        <f>SUM($E$11:$E370)</f>
        <v>30</v>
      </c>
      <c r="T370" s="22">
        <f t="shared" si="42"/>
        <v>0</v>
      </c>
      <c r="U370" s="22">
        <f t="shared" si="43"/>
        <v>0</v>
      </c>
      <c r="W370" s="13" t="str">
        <f t="shared" si="44"/>
        <v/>
      </c>
      <c r="Y370" s="41" t="str">
        <f>IF($B370="", "", IF($B370&gt;'Annual Report'!$AZ$41, 'Annual Report'!$BA$40, TEXT($B370, "mmm yyyy")))</f>
        <v/>
      </c>
      <c r="AA370" s="13" t="str">
        <f t="shared" si="45"/>
        <v/>
      </c>
      <c r="AC370" s="13" t="str">
        <f t="shared" si="46"/>
        <v xml:space="preserve"> - </v>
      </c>
      <c r="AE370" s="13" t="str">
        <f t="shared" si="47"/>
        <v/>
      </c>
    </row>
    <row r="371" spans="1:31" x14ac:dyDescent="0.25">
      <c r="A371" s="30"/>
      <c r="B371" s="74"/>
      <c r="C371" s="82"/>
      <c r="D371" s="92"/>
      <c r="E371" s="75"/>
      <c r="F371" s="76"/>
      <c r="G371" s="83"/>
      <c r="H371" s="77"/>
      <c r="I371" s="84"/>
      <c r="J371" s="30"/>
      <c r="K371" s="25" t="str">
        <f t="shared" si="40"/>
        <v/>
      </c>
      <c r="L371" s="30"/>
      <c r="O371" s="13" t="str">
        <f t="shared" si="41"/>
        <v/>
      </c>
      <c r="P371" s="13">
        <f>SUM($E$11:$E371)</f>
        <v>30</v>
      </c>
      <c r="T371" s="22">
        <f t="shared" si="42"/>
        <v>0</v>
      </c>
      <c r="U371" s="22">
        <f t="shared" si="43"/>
        <v>0</v>
      </c>
      <c r="W371" s="13" t="str">
        <f t="shared" si="44"/>
        <v/>
      </c>
      <c r="Y371" s="41" t="str">
        <f>IF($B371="", "", IF($B371&gt;'Annual Report'!$AZ$41, 'Annual Report'!$BA$40, TEXT($B371, "mmm yyyy")))</f>
        <v/>
      </c>
      <c r="AA371" s="13" t="str">
        <f t="shared" si="45"/>
        <v/>
      </c>
      <c r="AC371" s="13" t="str">
        <f t="shared" si="46"/>
        <v xml:space="preserve"> - </v>
      </c>
      <c r="AE371" s="13" t="str">
        <f t="shared" si="47"/>
        <v/>
      </c>
    </row>
    <row r="372" spans="1:31" x14ac:dyDescent="0.25">
      <c r="A372" s="30"/>
      <c r="B372" s="74"/>
      <c r="C372" s="82"/>
      <c r="D372" s="92"/>
      <c r="E372" s="75"/>
      <c r="F372" s="76"/>
      <c r="G372" s="83"/>
      <c r="H372" s="77"/>
      <c r="I372" s="84"/>
      <c r="J372" s="30"/>
      <c r="K372" s="25" t="str">
        <f t="shared" si="40"/>
        <v/>
      </c>
      <c r="L372" s="30"/>
      <c r="O372" s="13" t="str">
        <f t="shared" si="41"/>
        <v/>
      </c>
      <c r="P372" s="13">
        <f>SUM($E$11:$E372)</f>
        <v>30</v>
      </c>
      <c r="T372" s="22">
        <f t="shared" si="42"/>
        <v>0</v>
      </c>
      <c r="U372" s="22">
        <f t="shared" si="43"/>
        <v>0</v>
      </c>
      <c r="W372" s="13" t="str">
        <f t="shared" si="44"/>
        <v/>
      </c>
      <c r="Y372" s="41" t="str">
        <f>IF($B372="", "", IF($B372&gt;'Annual Report'!$AZ$41, 'Annual Report'!$BA$40, TEXT($B372, "mmm yyyy")))</f>
        <v/>
      </c>
      <c r="AA372" s="13" t="str">
        <f t="shared" si="45"/>
        <v/>
      </c>
      <c r="AC372" s="13" t="str">
        <f t="shared" si="46"/>
        <v xml:space="preserve"> - </v>
      </c>
      <c r="AE372" s="13" t="str">
        <f t="shared" si="47"/>
        <v/>
      </c>
    </row>
    <row r="373" spans="1:31" x14ac:dyDescent="0.25">
      <c r="A373" s="30"/>
      <c r="B373" s="74"/>
      <c r="C373" s="82"/>
      <c r="D373" s="92"/>
      <c r="E373" s="75"/>
      <c r="F373" s="76"/>
      <c r="G373" s="83"/>
      <c r="H373" s="77"/>
      <c r="I373" s="84"/>
      <c r="J373" s="30"/>
      <c r="K373" s="25" t="str">
        <f t="shared" si="40"/>
        <v/>
      </c>
      <c r="L373" s="30"/>
      <c r="O373" s="13" t="str">
        <f t="shared" si="41"/>
        <v/>
      </c>
      <c r="P373" s="13">
        <f>SUM($E$11:$E373)</f>
        <v>30</v>
      </c>
      <c r="T373" s="22">
        <f t="shared" si="42"/>
        <v>0</v>
      </c>
      <c r="U373" s="22">
        <f t="shared" si="43"/>
        <v>0</v>
      </c>
      <c r="W373" s="13" t="str">
        <f t="shared" si="44"/>
        <v/>
      </c>
      <c r="Y373" s="41" t="str">
        <f>IF($B373="", "", IF($B373&gt;'Annual Report'!$AZ$41, 'Annual Report'!$BA$40, TEXT($B373, "mmm yyyy")))</f>
        <v/>
      </c>
      <c r="AA373" s="13" t="str">
        <f t="shared" si="45"/>
        <v/>
      </c>
      <c r="AC373" s="13" t="str">
        <f t="shared" si="46"/>
        <v xml:space="preserve"> - </v>
      </c>
      <c r="AE373" s="13" t="str">
        <f t="shared" si="47"/>
        <v/>
      </c>
    </row>
    <row r="374" spans="1:31" x14ac:dyDescent="0.25">
      <c r="A374" s="30"/>
      <c r="B374" s="74"/>
      <c r="C374" s="82"/>
      <c r="D374" s="92"/>
      <c r="E374" s="75"/>
      <c r="F374" s="76"/>
      <c r="G374" s="83"/>
      <c r="H374" s="77"/>
      <c r="I374" s="84"/>
      <c r="J374" s="30"/>
      <c r="K374" s="25" t="str">
        <f t="shared" si="40"/>
        <v/>
      </c>
      <c r="L374" s="30"/>
      <c r="O374" s="13" t="str">
        <f t="shared" si="41"/>
        <v/>
      </c>
      <c r="P374" s="13">
        <f>SUM($E$11:$E374)</f>
        <v>30</v>
      </c>
      <c r="T374" s="22">
        <f t="shared" si="42"/>
        <v>0</v>
      </c>
      <c r="U374" s="22">
        <f t="shared" si="43"/>
        <v>0</v>
      </c>
      <c r="W374" s="13" t="str">
        <f t="shared" si="44"/>
        <v/>
      </c>
      <c r="Y374" s="41" t="str">
        <f>IF($B374="", "", IF($B374&gt;'Annual Report'!$AZ$41, 'Annual Report'!$BA$40, TEXT($B374, "mmm yyyy")))</f>
        <v/>
      </c>
      <c r="AA374" s="13" t="str">
        <f t="shared" si="45"/>
        <v/>
      </c>
      <c r="AC374" s="13" t="str">
        <f t="shared" si="46"/>
        <v xml:space="preserve"> - </v>
      </c>
      <c r="AE374" s="13" t="str">
        <f t="shared" si="47"/>
        <v/>
      </c>
    </row>
    <row r="375" spans="1:31" x14ac:dyDescent="0.25">
      <c r="A375" s="30"/>
      <c r="B375" s="74"/>
      <c r="C375" s="82"/>
      <c r="D375" s="92"/>
      <c r="E375" s="75"/>
      <c r="F375" s="76"/>
      <c r="G375" s="83"/>
      <c r="H375" s="77"/>
      <c r="I375" s="84"/>
      <c r="J375" s="30"/>
      <c r="K375" s="25" t="str">
        <f t="shared" si="40"/>
        <v/>
      </c>
      <c r="L375" s="30"/>
      <c r="O375" s="13" t="str">
        <f t="shared" si="41"/>
        <v/>
      </c>
      <c r="P375" s="13">
        <f>SUM($E$11:$E375)</f>
        <v>30</v>
      </c>
      <c r="T375" s="22">
        <f t="shared" si="42"/>
        <v>0</v>
      </c>
      <c r="U375" s="22">
        <f t="shared" si="43"/>
        <v>0</v>
      </c>
      <c r="W375" s="13" t="str">
        <f t="shared" si="44"/>
        <v/>
      </c>
      <c r="Y375" s="41" t="str">
        <f>IF($B375="", "", IF($B375&gt;'Annual Report'!$AZ$41, 'Annual Report'!$BA$40, TEXT($B375, "mmm yyyy")))</f>
        <v/>
      </c>
      <c r="AA375" s="13" t="str">
        <f t="shared" si="45"/>
        <v/>
      </c>
      <c r="AC375" s="13" t="str">
        <f t="shared" si="46"/>
        <v xml:space="preserve"> - </v>
      </c>
      <c r="AE375" s="13" t="str">
        <f t="shared" si="47"/>
        <v/>
      </c>
    </row>
    <row r="376" spans="1:31" x14ac:dyDescent="0.25">
      <c r="A376" s="30"/>
      <c r="B376" s="74"/>
      <c r="C376" s="82"/>
      <c r="D376" s="92"/>
      <c r="E376" s="75"/>
      <c r="F376" s="76"/>
      <c r="G376" s="83"/>
      <c r="H376" s="77"/>
      <c r="I376" s="84"/>
      <c r="J376" s="30"/>
      <c r="K376" s="25" t="str">
        <f t="shared" si="40"/>
        <v/>
      </c>
      <c r="L376" s="30"/>
      <c r="O376" s="13" t="str">
        <f t="shared" si="41"/>
        <v/>
      </c>
      <c r="P376" s="13">
        <f>SUM($E$11:$E376)</f>
        <v>30</v>
      </c>
      <c r="T376" s="22">
        <f t="shared" si="42"/>
        <v>0</v>
      </c>
      <c r="U376" s="22">
        <f t="shared" si="43"/>
        <v>0</v>
      </c>
      <c r="W376" s="13" t="str">
        <f t="shared" si="44"/>
        <v/>
      </c>
      <c r="Y376" s="41" t="str">
        <f>IF($B376="", "", IF($B376&gt;'Annual Report'!$AZ$41, 'Annual Report'!$BA$40, TEXT($B376, "mmm yyyy")))</f>
        <v/>
      </c>
      <c r="AA376" s="13" t="str">
        <f t="shared" si="45"/>
        <v/>
      </c>
      <c r="AC376" s="13" t="str">
        <f t="shared" si="46"/>
        <v xml:space="preserve"> - </v>
      </c>
      <c r="AE376" s="13" t="str">
        <f t="shared" si="47"/>
        <v/>
      </c>
    </row>
    <row r="377" spans="1:31" x14ac:dyDescent="0.25">
      <c r="A377" s="30"/>
      <c r="B377" s="74"/>
      <c r="C377" s="82"/>
      <c r="D377" s="92"/>
      <c r="E377" s="75"/>
      <c r="F377" s="76"/>
      <c r="G377" s="83"/>
      <c r="H377" s="77"/>
      <c r="I377" s="84"/>
      <c r="J377" s="30"/>
      <c r="K377" s="25" t="str">
        <f t="shared" si="40"/>
        <v/>
      </c>
      <c r="L377" s="30"/>
      <c r="O377" s="13" t="str">
        <f t="shared" si="41"/>
        <v/>
      </c>
      <c r="P377" s="13">
        <f>SUM($E$11:$E377)</f>
        <v>30</v>
      </c>
      <c r="T377" s="22">
        <f t="shared" si="42"/>
        <v>0</v>
      </c>
      <c r="U377" s="22">
        <f t="shared" si="43"/>
        <v>0</v>
      </c>
      <c r="W377" s="13" t="str">
        <f t="shared" si="44"/>
        <v/>
      </c>
      <c r="Y377" s="41" t="str">
        <f>IF($B377="", "", IF($B377&gt;'Annual Report'!$AZ$41, 'Annual Report'!$BA$40, TEXT($B377, "mmm yyyy")))</f>
        <v/>
      </c>
      <c r="AA377" s="13" t="str">
        <f t="shared" si="45"/>
        <v/>
      </c>
      <c r="AC377" s="13" t="str">
        <f t="shared" si="46"/>
        <v xml:space="preserve"> - </v>
      </c>
      <c r="AE377" s="13" t="str">
        <f t="shared" si="47"/>
        <v/>
      </c>
    </row>
    <row r="378" spans="1:31" x14ac:dyDescent="0.25">
      <c r="A378" s="30"/>
      <c r="B378" s="74"/>
      <c r="C378" s="82"/>
      <c r="D378" s="92"/>
      <c r="E378" s="75"/>
      <c r="F378" s="76"/>
      <c r="G378" s="83"/>
      <c r="H378" s="77"/>
      <c r="I378" s="84"/>
      <c r="J378" s="30"/>
      <c r="K378" s="25" t="str">
        <f t="shared" si="40"/>
        <v/>
      </c>
      <c r="L378" s="30"/>
      <c r="O378" s="13" t="str">
        <f t="shared" si="41"/>
        <v/>
      </c>
      <c r="P378" s="13">
        <f>SUM($E$11:$E378)</f>
        <v>30</v>
      </c>
      <c r="T378" s="22">
        <f t="shared" si="42"/>
        <v>0</v>
      </c>
      <c r="U378" s="22">
        <f t="shared" si="43"/>
        <v>0</v>
      </c>
      <c r="W378" s="13" t="str">
        <f t="shared" si="44"/>
        <v/>
      </c>
      <c r="Y378" s="41" t="str">
        <f>IF($B378="", "", IF($B378&gt;'Annual Report'!$AZ$41, 'Annual Report'!$BA$40, TEXT($B378, "mmm yyyy")))</f>
        <v/>
      </c>
      <c r="AA378" s="13" t="str">
        <f t="shared" si="45"/>
        <v/>
      </c>
      <c r="AC378" s="13" t="str">
        <f t="shared" si="46"/>
        <v xml:space="preserve"> - </v>
      </c>
      <c r="AE378" s="13" t="str">
        <f t="shared" si="47"/>
        <v/>
      </c>
    </row>
    <row r="379" spans="1:31" x14ac:dyDescent="0.25">
      <c r="A379" s="30"/>
      <c r="B379" s="74"/>
      <c r="C379" s="82"/>
      <c r="D379" s="92"/>
      <c r="E379" s="75"/>
      <c r="F379" s="76"/>
      <c r="G379" s="83"/>
      <c r="H379" s="77"/>
      <c r="I379" s="84"/>
      <c r="J379" s="30"/>
      <c r="K379" s="25" t="str">
        <f t="shared" si="40"/>
        <v/>
      </c>
      <c r="L379" s="30"/>
      <c r="O379" s="13" t="str">
        <f t="shared" si="41"/>
        <v/>
      </c>
      <c r="P379" s="13">
        <f>SUM($E$11:$E379)</f>
        <v>30</v>
      </c>
      <c r="T379" s="22">
        <f t="shared" si="42"/>
        <v>0</v>
      </c>
      <c r="U379" s="22">
        <f t="shared" si="43"/>
        <v>0</v>
      </c>
      <c r="W379" s="13" t="str">
        <f t="shared" si="44"/>
        <v/>
      </c>
      <c r="Y379" s="41" t="str">
        <f>IF($B379="", "", IF($B379&gt;'Annual Report'!$AZ$41, 'Annual Report'!$BA$40, TEXT($B379, "mmm yyyy")))</f>
        <v/>
      </c>
      <c r="AA379" s="13" t="str">
        <f t="shared" si="45"/>
        <v/>
      </c>
      <c r="AC379" s="13" t="str">
        <f t="shared" si="46"/>
        <v xml:space="preserve"> - </v>
      </c>
      <c r="AE379" s="13" t="str">
        <f t="shared" si="47"/>
        <v/>
      </c>
    </row>
    <row r="380" spans="1:31" x14ac:dyDescent="0.25">
      <c r="A380" s="30"/>
      <c r="B380" s="74"/>
      <c r="C380" s="82"/>
      <c r="D380" s="92"/>
      <c r="E380" s="75"/>
      <c r="F380" s="76"/>
      <c r="G380" s="83"/>
      <c r="H380" s="77"/>
      <c r="I380" s="84"/>
      <c r="J380" s="30"/>
      <c r="K380" s="25" t="str">
        <f t="shared" si="40"/>
        <v/>
      </c>
      <c r="L380" s="30"/>
      <c r="O380" s="13" t="str">
        <f t="shared" si="41"/>
        <v/>
      </c>
      <c r="P380" s="13">
        <f>SUM($E$11:$E380)</f>
        <v>30</v>
      </c>
      <c r="T380" s="22">
        <f t="shared" si="42"/>
        <v>0</v>
      </c>
      <c r="U380" s="22">
        <f t="shared" si="43"/>
        <v>0</v>
      </c>
      <c r="W380" s="13" t="str">
        <f t="shared" si="44"/>
        <v/>
      </c>
      <c r="Y380" s="41" t="str">
        <f>IF($B380="", "", IF($B380&gt;'Annual Report'!$AZ$41, 'Annual Report'!$BA$40, TEXT($B380, "mmm yyyy")))</f>
        <v/>
      </c>
      <c r="AA380" s="13" t="str">
        <f t="shared" si="45"/>
        <v/>
      </c>
      <c r="AC380" s="13" t="str">
        <f t="shared" si="46"/>
        <v xml:space="preserve"> - </v>
      </c>
      <c r="AE380" s="13" t="str">
        <f t="shared" si="47"/>
        <v/>
      </c>
    </row>
    <row r="381" spans="1:31" x14ac:dyDescent="0.25">
      <c r="A381" s="30"/>
      <c r="B381" s="74"/>
      <c r="C381" s="82"/>
      <c r="D381" s="92"/>
      <c r="E381" s="75"/>
      <c r="F381" s="76"/>
      <c r="G381" s="83"/>
      <c r="H381" s="77"/>
      <c r="I381" s="84"/>
      <c r="J381" s="30"/>
      <c r="K381" s="25" t="str">
        <f t="shared" si="40"/>
        <v/>
      </c>
      <c r="L381" s="30"/>
      <c r="O381" s="13" t="str">
        <f t="shared" si="41"/>
        <v/>
      </c>
      <c r="P381" s="13">
        <f>SUM($E$11:$E381)</f>
        <v>30</v>
      </c>
      <c r="T381" s="22">
        <f t="shared" si="42"/>
        <v>0</v>
      </c>
      <c r="U381" s="22">
        <f t="shared" si="43"/>
        <v>0</v>
      </c>
      <c r="W381" s="13" t="str">
        <f t="shared" si="44"/>
        <v/>
      </c>
      <c r="Y381" s="41" t="str">
        <f>IF($B381="", "", IF($B381&gt;'Annual Report'!$AZ$41, 'Annual Report'!$BA$40, TEXT($B381, "mmm yyyy")))</f>
        <v/>
      </c>
      <c r="AA381" s="13" t="str">
        <f t="shared" si="45"/>
        <v/>
      </c>
      <c r="AC381" s="13" t="str">
        <f t="shared" si="46"/>
        <v xml:space="preserve"> - </v>
      </c>
      <c r="AE381" s="13" t="str">
        <f t="shared" si="47"/>
        <v/>
      </c>
    </row>
    <row r="382" spans="1:31" x14ac:dyDescent="0.25">
      <c r="A382" s="30"/>
      <c r="B382" s="74"/>
      <c r="C382" s="82"/>
      <c r="D382" s="92"/>
      <c r="E382" s="75"/>
      <c r="F382" s="76"/>
      <c r="G382" s="83"/>
      <c r="H382" s="77"/>
      <c r="I382" s="84"/>
      <c r="J382" s="30"/>
      <c r="K382" s="25" t="str">
        <f t="shared" si="40"/>
        <v/>
      </c>
      <c r="L382" s="30"/>
      <c r="O382" s="13" t="str">
        <f t="shared" si="41"/>
        <v/>
      </c>
      <c r="P382" s="13">
        <f>SUM($E$11:$E382)</f>
        <v>30</v>
      </c>
      <c r="T382" s="22">
        <f t="shared" si="42"/>
        <v>0</v>
      </c>
      <c r="U382" s="22">
        <f t="shared" si="43"/>
        <v>0</v>
      </c>
      <c r="W382" s="13" t="str">
        <f t="shared" si="44"/>
        <v/>
      </c>
      <c r="Y382" s="41" t="str">
        <f>IF($B382="", "", IF($B382&gt;'Annual Report'!$AZ$41, 'Annual Report'!$BA$40, TEXT($B382, "mmm yyyy")))</f>
        <v/>
      </c>
      <c r="AA382" s="13" t="str">
        <f t="shared" si="45"/>
        <v/>
      </c>
      <c r="AC382" s="13" t="str">
        <f t="shared" si="46"/>
        <v xml:space="preserve"> - </v>
      </c>
      <c r="AE382" s="13" t="str">
        <f t="shared" si="47"/>
        <v/>
      </c>
    </row>
    <row r="383" spans="1:31" x14ac:dyDescent="0.25">
      <c r="A383" s="30"/>
      <c r="B383" s="74"/>
      <c r="C383" s="82"/>
      <c r="D383" s="92"/>
      <c r="E383" s="75"/>
      <c r="F383" s="76"/>
      <c r="G383" s="83"/>
      <c r="H383" s="77"/>
      <c r="I383" s="84"/>
      <c r="J383" s="30"/>
      <c r="K383" s="25" t="str">
        <f t="shared" si="40"/>
        <v/>
      </c>
      <c r="L383" s="30"/>
      <c r="O383" s="13" t="str">
        <f t="shared" si="41"/>
        <v/>
      </c>
      <c r="P383" s="13">
        <f>SUM($E$11:$E383)</f>
        <v>30</v>
      </c>
      <c r="T383" s="22">
        <f t="shared" si="42"/>
        <v>0</v>
      </c>
      <c r="U383" s="22">
        <f t="shared" si="43"/>
        <v>0</v>
      </c>
      <c r="W383" s="13" t="str">
        <f t="shared" si="44"/>
        <v/>
      </c>
      <c r="Y383" s="41" t="str">
        <f>IF($B383="", "", IF($B383&gt;'Annual Report'!$AZ$41, 'Annual Report'!$BA$40, TEXT($B383, "mmm yyyy")))</f>
        <v/>
      </c>
      <c r="AA383" s="13" t="str">
        <f t="shared" si="45"/>
        <v/>
      </c>
      <c r="AC383" s="13" t="str">
        <f t="shared" si="46"/>
        <v xml:space="preserve"> - </v>
      </c>
      <c r="AE383" s="13" t="str">
        <f t="shared" si="47"/>
        <v/>
      </c>
    </row>
    <row r="384" spans="1:31" x14ac:dyDescent="0.25">
      <c r="A384" s="30"/>
      <c r="B384" s="74"/>
      <c r="C384" s="82"/>
      <c r="D384" s="92"/>
      <c r="E384" s="75"/>
      <c r="F384" s="76"/>
      <c r="G384" s="83"/>
      <c r="H384" s="77"/>
      <c r="I384" s="84"/>
      <c r="J384" s="30"/>
      <c r="K384" s="25" t="str">
        <f t="shared" si="40"/>
        <v/>
      </c>
      <c r="L384" s="30"/>
      <c r="O384" s="13" t="str">
        <f t="shared" si="41"/>
        <v/>
      </c>
      <c r="P384" s="13">
        <f>SUM($E$11:$E384)</f>
        <v>30</v>
      </c>
      <c r="T384" s="22">
        <f t="shared" si="42"/>
        <v>0</v>
      </c>
      <c r="U384" s="22">
        <f t="shared" si="43"/>
        <v>0</v>
      </c>
      <c r="W384" s="13" t="str">
        <f t="shared" si="44"/>
        <v/>
      </c>
      <c r="Y384" s="41" t="str">
        <f>IF($B384="", "", IF($B384&gt;'Annual Report'!$AZ$41, 'Annual Report'!$BA$40, TEXT($B384, "mmm yyyy")))</f>
        <v/>
      </c>
      <c r="AA384" s="13" t="str">
        <f t="shared" si="45"/>
        <v/>
      </c>
      <c r="AC384" s="13" t="str">
        <f t="shared" si="46"/>
        <v xml:space="preserve"> - </v>
      </c>
      <c r="AE384" s="13" t="str">
        <f t="shared" si="47"/>
        <v/>
      </c>
    </row>
    <row r="385" spans="1:31" x14ac:dyDescent="0.25">
      <c r="A385" s="30"/>
      <c r="B385" s="74"/>
      <c r="C385" s="82"/>
      <c r="D385" s="92"/>
      <c r="E385" s="75"/>
      <c r="F385" s="76"/>
      <c r="G385" s="83"/>
      <c r="H385" s="77"/>
      <c r="I385" s="84"/>
      <c r="J385" s="30"/>
      <c r="K385" s="25" t="str">
        <f t="shared" si="40"/>
        <v/>
      </c>
      <c r="L385" s="30"/>
      <c r="O385" s="13" t="str">
        <f t="shared" si="41"/>
        <v/>
      </c>
      <c r="P385" s="13">
        <f>SUM($E$11:$E385)</f>
        <v>30</v>
      </c>
      <c r="T385" s="22">
        <f t="shared" si="42"/>
        <v>0</v>
      </c>
      <c r="U385" s="22">
        <f t="shared" si="43"/>
        <v>0</v>
      </c>
      <c r="W385" s="13" t="str">
        <f t="shared" si="44"/>
        <v/>
      </c>
      <c r="Y385" s="41" t="str">
        <f>IF($B385="", "", IF($B385&gt;'Annual Report'!$AZ$41, 'Annual Report'!$BA$40, TEXT($B385, "mmm yyyy")))</f>
        <v/>
      </c>
      <c r="AA385" s="13" t="str">
        <f t="shared" si="45"/>
        <v/>
      </c>
      <c r="AC385" s="13" t="str">
        <f t="shared" si="46"/>
        <v xml:space="preserve"> - </v>
      </c>
      <c r="AE385" s="13" t="str">
        <f t="shared" si="47"/>
        <v/>
      </c>
    </row>
    <row r="386" spans="1:31" x14ac:dyDescent="0.25">
      <c r="A386" s="30"/>
      <c r="B386" s="74"/>
      <c r="C386" s="82"/>
      <c r="D386" s="92"/>
      <c r="E386" s="75"/>
      <c r="F386" s="76"/>
      <c r="G386" s="83"/>
      <c r="H386" s="77"/>
      <c r="I386" s="84"/>
      <c r="J386" s="30"/>
      <c r="K386" s="25" t="str">
        <f t="shared" si="40"/>
        <v/>
      </c>
      <c r="L386" s="30"/>
      <c r="O386" s="13" t="str">
        <f t="shared" si="41"/>
        <v/>
      </c>
      <c r="P386" s="13">
        <f>SUM($E$11:$E386)</f>
        <v>30</v>
      </c>
      <c r="T386" s="22">
        <f t="shared" si="42"/>
        <v>0</v>
      </c>
      <c r="U386" s="22">
        <f t="shared" si="43"/>
        <v>0</v>
      </c>
      <c r="W386" s="13" t="str">
        <f t="shared" si="44"/>
        <v/>
      </c>
      <c r="Y386" s="41" t="str">
        <f>IF($B386="", "", IF($B386&gt;'Annual Report'!$AZ$41, 'Annual Report'!$BA$40, TEXT($B386, "mmm yyyy")))</f>
        <v/>
      </c>
      <c r="AA386" s="13" t="str">
        <f t="shared" si="45"/>
        <v/>
      </c>
      <c r="AC386" s="13" t="str">
        <f t="shared" si="46"/>
        <v xml:space="preserve"> - </v>
      </c>
      <c r="AE386" s="13" t="str">
        <f t="shared" si="47"/>
        <v/>
      </c>
    </row>
    <row r="387" spans="1:31" x14ac:dyDescent="0.25">
      <c r="A387" s="30"/>
      <c r="B387" s="74"/>
      <c r="C387" s="82"/>
      <c r="D387" s="92"/>
      <c r="E387" s="75"/>
      <c r="F387" s="76"/>
      <c r="G387" s="83"/>
      <c r="H387" s="77"/>
      <c r="I387" s="84"/>
      <c r="J387" s="30"/>
      <c r="K387" s="25" t="str">
        <f t="shared" si="40"/>
        <v/>
      </c>
      <c r="L387" s="30"/>
      <c r="O387" s="13" t="str">
        <f t="shared" si="41"/>
        <v/>
      </c>
      <c r="P387" s="13">
        <f>SUM($E$11:$E387)</f>
        <v>30</v>
      </c>
      <c r="T387" s="22">
        <f t="shared" si="42"/>
        <v>0</v>
      </c>
      <c r="U387" s="22">
        <f t="shared" si="43"/>
        <v>0</v>
      </c>
      <c r="W387" s="13" t="str">
        <f t="shared" si="44"/>
        <v/>
      </c>
      <c r="Y387" s="41" t="str">
        <f>IF($B387="", "", IF($B387&gt;'Annual Report'!$AZ$41, 'Annual Report'!$BA$40, TEXT($B387, "mmm yyyy")))</f>
        <v/>
      </c>
      <c r="AA387" s="13" t="str">
        <f t="shared" si="45"/>
        <v/>
      </c>
      <c r="AC387" s="13" t="str">
        <f t="shared" si="46"/>
        <v xml:space="preserve"> - </v>
      </c>
      <c r="AE387" s="13" t="str">
        <f t="shared" si="47"/>
        <v/>
      </c>
    </row>
    <row r="388" spans="1:31" x14ac:dyDescent="0.25">
      <c r="A388" s="30"/>
      <c r="B388" s="74"/>
      <c r="C388" s="82"/>
      <c r="D388" s="92"/>
      <c r="E388" s="75"/>
      <c r="F388" s="76"/>
      <c r="G388" s="83"/>
      <c r="H388" s="77"/>
      <c r="I388" s="84"/>
      <c r="J388" s="30"/>
      <c r="K388" s="25" t="str">
        <f t="shared" si="40"/>
        <v/>
      </c>
      <c r="L388" s="30"/>
      <c r="O388" s="13" t="str">
        <f t="shared" si="41"/>
        <v/>
      </c>
      <c r="P388" s="13">
        <f>SUM($E$11:$E388)</f>
        <v>30</v>
      </c>
      <c r="T388" s="22">
        <f t="shared" si="42"/>
        <v>0</v>
      </c>
      <c r="U388" s="22">
        <f t="shared" si="43"/>
        <v>0</v>
      </c>
      <c r="W388" s="13" t="str">
        <f t="shared" si="44"/>
        <v/>
      </c>
      <c r="Y388" s="41" t="str">
        <f>IF($B388="", "", IF($B388&gt;'Annual Report'!$AZ$41, 'Annual Report'!$BA$40, TEXT($B388, "mmm yyyy")))</f>
        <v/>
      </c>
      <c r="AA388" s="13" t="str">
        <f t="shared" si="45"/>
        <v/>
      </c>
      <c r="AC388" s="13" t="str">
        <f t="shared" si="46"/>
        <v xml:space="preserve"> - </v>
      </c>
      <c r="AE388" s="13" t="str">
        <f t="shared" si="47"/>
        <v/>
      </c>
    </row>
    <row r="389" spans="1:31" x14ac:dyDescent="0.25">
      <c r="A389" s="30"/>
      <c r="B389" s="74"/>
      <c r="C389" s="82"/>
      <c r="D389" s="92"/>
      <c r="E389" s="75"/>
      <c r="F389" s="76"/>
      <c r="G389" s="83"/>
      <c r="H389" s="77"/>
      <c r="I389" s="84"/>
      <c r="J389" s="30"/>
      <c r="K389" s="25" t="str">
        <f t="shared" si="40"/>
        <v/>
      </c>
      <c r="L389" s="30"/>
      <c r="O389" s="13" t="str">
        <f t="shared" si="41"/>
        <v/>
      </c>
      <c r="P389" s="13">
        <f>SUM($E$11:$E389)</f>
        <v>30</v>
      </c>
      <c r="T389" s="22">
        <f t="shared" si="42"/>
        <v>0</v>
      </c>
      <c r="U389" s="22">
        <f t="shared" si="43"/>
        <v>0</v>
      </c>
      <c r="W389" s="13" t="str">
        <f t="shared" si="44"/>
        <v/>
      </c>
      <c r="Y389" s="41" t="str">
        <f>IF($B389="", "", IF($B389&gt;'Annual Report'!$AZ$41, 'Annual Report'!$BA$40, TEXT($B389, "mmm yyyy")))</f>
        <v/>
      </c>
      <c r="AA389" s="13" t="str">
        <f t="shared" si="45"/>
        <v/>
      </c>
      <c r="AC389" s="13" t="str">
        <f t="shared" si="46"/>
        <v xml:space="preserve"> - </v>
      </c>
      <c r="AE389" s="13" t="str">
        <f t="shared" si="47"/>
        <v/>
      </c>
    </row>
    <row r="390" spans="1:31" x14ac:dyDescent="0.25">
      <c r="A390" s="30"/>
      <c r="B390" s="74"/>
      <c r="C390" s="82"/>
      <c r="D390" s="92"/>
      <c r="E390" s="75"/>
      <c r="F390" s="76"/>
      <c r="G390" s="83"/>
      <c r="H390" s="77"/>
      <c r="I390" s="84"/>
      <c r="J390" s="30"/>
      <c r="K390" s="25" t="str">
        <f t="shared" si="40"/>
        <v/>
      </c>
      <c r="L390" s="30"/>
      <c r="O390" s="13" t="str">
        <f t="shared" si="41"/>
        <v/>
      </c>
      <c r="P390" s="13">
        <f>SUM($E$11:$E390)</f>
        <v>30</v>
      </c>
      <c r="T390" s="22">
        <f t="shared" si="42"/>
        <v>0</v>
      </c>
      <c r="U390" s="22">
        <f t="shared" si="43"/>
        <v>0</v>
      </c>
      <c r="W390" s="13" t="str">
        <f t="shared" si="44"/>
        <v/>
      </c>
      <c r="Y390" s="41" t="str">
        <f>IF($B390="", "", IF($B390&gt;'Annual Report'!$AZ$41, 'Annual Report'!$BA$40, TEXT($B390, "mmm yyyy")))</f>
        <v/>
      </c>
      <c r="AA390" s="13" t="str">
        <f t="shared" si="45"/>
        <v/>
      </c>
      <c r="AC390" s="13" t="str">
        <f t="shared" si="46"/>
        <v xml:space="preserve"> - </v>
      </c>
      <c r="AE390" s="13" t="str">
        <f t="shared" si="47"/>
        <v/>
      </c>
    </row>
    <row r="391" spans="1:31" x14ac:dyDescent="0.25">
      <c r="A391" s="30"/>
      <c r="B391" s="74"/>
      <c r="C391" s="82"/>
      <c r="D391" s="92"/>
      <c r="E391" s="75"/>
      <c r="F391" s="76"/>
      <c r="G391" s="83"/>
      <c r="H391" s="77"/>
      <c r="I391" s="84"/>
      <c r="J391" s="30"/>
      <c r="K391" s="25" t="str">
        <f t="shared" si="40"/>
        <v/>
      </c>
      <c r="L391" s="30"/>
      <c r="O391" s="13" t="str">
        <f t="shared" si="41"/>
        <v/>
      </c>
      <c r="P391" s="13">
        <f>SUM($E$11:$E391)</f>
        <v>30</v>
      </c>
      <c r="T391" s="22">
        <f t="shared" si="42"/>
        <v>0</v>
      </c>
      <c r="U391" s="22">
        <f t="shared" si="43"/>
        <v>0</v>
      </c>
      <c r="W391" s="13" t="str">
        <f t="shared" si="44"/>
        <v/>
      </c>
      <c r="Y391" s="41" t="str">
        <f>IF($B391="", "", IF($B391&gt;'Annual Report'!$AZ$41, 'Annual Report'!$BA$40, TEXT($B391, "mmm yyyy")))</f>
        <v/>
      </c>
      <c r="AA391" s="13" t="str">
        <f t="shared" si="45"/>
        <v/>
      </c>
      <c r="AC391" s="13" t="str">
        <f t="shared" si="46"/>
        <v xml:space="preserve"> - </v>
      </c>
      <c r="AE391" s="13" t="str">
        <f t="shared" si="47"/>
        <v/>
      </c>
    </row>
    <row r="392" spans="1:31" x14ac:dyDescent="0.25">
      <c r="A392" s="30"/>
      <c r="B392" s="74"/>
      <c r="C392" s="82"/>
      <c r="D392" s="92"/>
      <c r="E392" s="75"/>
      <c r="F392" s="76"/>
      <c r="G392" s="83"/>
      <c r="H392" s="77"/>
      <c r="I392" s="84"/>
      <c r="J392" s="30"/>
      <c r="K392" s="25" t="str">
        <f t="shared" si="40"/>
        <v/>
      </c>
      <c r="L392" s="30"/>
      <c r="O392" s="13" t="str">
        <f t="shared" si="41"/>
        <v/>
      </c>
      <c r="P392" s="13">
        <f>SUM($E$11:$E392)</f>
        <v>30</v>
      </c>
      <c r="T392" s="22">
        <f t="shared" si="42"/>
        <v>0</v>
      </c>
      <c r="U392" s="22">
        <f t="shared" si="43"/>
        <v>0</v>
      </c>
      <c r="W392" s="13" t="str">
        <f t="shared" si="44"/>
        <v/>
      </c>
      <c r="Y392" s="41" t="str">
        <f>IF($B392="", "", IF($B392&gt;'Annual Report'!$AZ$41, 'Annual Report'!$BA$40, TEXT($B392, "mmm yyyy")))</f>
        <v/>
      </c>
      <c r="AA392" s="13" t="str">
        <f t="shared" si="45"/>
        <v/>
      </c>
      <c r="AC392" s="13" t="str">
        <f t="shared" si="46"/>
        <v xml:space="preserve"> - </v>
      </c>
      <c r="AE392" s="13" t="str">
        <f t="shared" si="47"/>
        <v/>
      </c>
    </row>
    <row r="393" spans="1:31" x14ac:dyDescent="0.25">
      <c r="A393" s="30"/>
      <c r="B393" s="74"/>
      <c r="C393" s="82"/>
      <c r="D393" s="92"/>
      <c r="E393" s="75"/>
      <c r="F393" s="76"/>
      <c r="G393" s="83"/>
      <c r="H393" s="77"/>
      <c r="I393" s="84"/>
      <c r="J393" s="30"/>
      <c r="K393" s="25" t="str">
        <f t="shared" si="40"/>
        <v/>
      </c>
      <c r="L393" s="30"/>
      <c r="O393" s="13" t="str">
        <f t="shared" si="41"/>
        <v/>
      </c>
      <c r="P393" s="13">
        <f>SUM($E$11:$E393)</f>
        <v>30</v>
      </c>
      <c r="T393" s="22">
        <f t="shared" si="42"/>
        <v>0</v>
      </c>
      <c r="U393" s="22">
        <f t="shared" si="43"/>
        <v>0</v>
      </c>
      <c r="W393" s="13" t="str">
        <f t="shared" si="44"/>
        <v/>
      </c>
      <c r="Y393" s="41" t="str">
        <f>IF($B393="", "", IF($B393&gt;'Annual Report'!$AZ$41, 'Annual Report'!$BA$40, TEXT($B393, "mmm yyyy")))</f>
        <v/>
      </c>
      <c r="AA393" s="13" t="str">
        <f t="shared" si="45"/>
        <v/>
      </c>
      <c r="AC393" s="13" t="str">
        <f t="shared" si="46"/>
        <v xml:space="preserve"> - </v>
      </c>
      <c r="AE393" s="13" t="str">
        <f t="shared" si="47"/>
        <v/>
      </c>
    </row>
    <row r="394" spans="1:31" x14ac:dyDescent="0.25">
      <c r="A394" s="30"/>
      <c r="B394" s="74"/>
      <c r="C394" s="82"/>
      <c r="D394" s="92"/>
      <c r="E394" s="75"/>
      <c r="F394" s="76"/>
      <c r="G394" s="83"/>
      <c r="H394" s="77"/>
      <c r="I394" s="84"/>
      <c r="J394" s="30"/>
      <c r="K394" s="25" t="str">
        <f t="shared" si="40"/>
        <v/>
      </c>
      <c r="L394" s="30"/>
      <c r="O394" s="13" t="str">
        <f t="shared" si="41"/>
        <v/>
      </c>
      <c r="P394" s="13">
        <f>SUM($E$11:$E394)</f>
        <v>30</v>
      </c>
      <c r="T394" s="22">
        <f t="shared" si="42"/>
        <v>0</v>
      </c>
      <c r="U394" s="22">
        <f t="shared" si="43"/>
        <v>0</v>
      </c>
      <c r="W394" s="13" t="str">
        <f t="shared" si="44"/>
        <v/>
      </c>
      <c r="Y394" s="41" t="str">
        <f>IF($B394="", "", IF($B394&gt;'Annual Report'!$AZ$41, 'Annual Report'!$BA$40, TEXT($B394, "mmm yyyy")))</f>
        <v/>
      </c>
      <c r="AA394" s="13" t="str">
        <f t="shared" si="45"/>
        <v/>
      </c>
      <c r="AC394" s="13" t="str">
        <f t="shared" si="46"/>
        <v xml:space="preserve"> - </v>
      </c>
      <c r="AE394" s="13" t="str">
        <f t="shared" si="47"/>
        <v/>
      </c>
    </row>
    <row r="395" spans="1:31" x14ac:dyDescent="0.25">
      <c r="A395" s="30"/>
      <c r="B395" s="74"/>
      <c r="C395" s="82"/>
      <c r="D395" s="92"/>
      <c r="E395" s="75"/>
      <c r="F395" s="76"/>
      <c r="G395" s="83"/>
      <c r="H395" s="77"/>
      <c r="I395" s="84"/>
      <c r="J395" s="30"/>
      <c r="K395" s="25" t="str">
        <f t="shared" si="40"/>
        <v/>
      </c>
      <c r="L395" s="30"/>
      <c r="O395" s="13" t="str">
        <f t="shared" si="41"/>
        <v/>
      </c>
      <c r="P395" s="13">
        <f>SUM($E$11:$E395)</f>
        <v>30</v>
      </c>
      <c r="T395" s="22">
        <f t="shared" si="42"/>
        <v>0</v>
      </c>
      <c r="U395" s="22">
        <f t="shared" si="43"/>
        <v>0</v>
      </c>
      <c r="W395" s="13" t="str">
        <f t="shared" si="44"/>
        <v/>
      </c>
      <c r="Y395" s="41" t="str">
        <f>IF($B395="", "", IF($B395&gt;'Annual Report'!$AZ$41, 'Annual Report'!$BA$40, TEXT($B395, "mmm yyyy")))</f>
        <v/>
      </c>
      <c r="AA395" s="13" t="str">
        <f t="shared" si="45"/>
        <v/>
      </c>
      <c r="AC395" s="13" t="str">
        <f t="shared" si="46"/>
        <v xml:space="preserve"> - </v>
      </c>
      <c r="AE395" s="13" t="str">
        <f t="shared" si="47"/>
        <v/>
      </c>
    </row>
    <row r="396" spans="1:31" x14ac:dyDescent="0.25">
      <c r="A396" s="30"/>
      <c r="B396" s="74"/>
      <c r="C396" s="82"/>
      <c r="D396" s="92"/>
      <c r="E396" s="75"/>
      <c r="F396" s="76"/>
      <c r="G396" s="83"/>
      <c r="H396" s="77"/>
      <c r="I396" s="84"/>
      <c r="J396" s="30"/>
      <c r="K396" s="25" t="str">
        <f t="shared" ref="K396:K459" si="48">IF($B396="", "", $G396+$H396-$F396-$U396-$T396)</f>
        <v/>
      </c>
      <c r="L396" s="30"/>
      <c r="O396" s="13" t="str">
        <f t="shared" ref="O396:O459" si="49">IF($B396="", "", IF(OR($B396&lt;$R$3, $B396&gt;$R$4), "X", ""))</f>
        <v/>
      </c>
      <c r="P396" s="13">
        <f>SUM($E$11:$E396)</f>
        <v>30</v>
      </c>
      <c r="T396" s="22">
        <f t="shared" ref="T396:T459" si="50">ROUND($D396*$P$4*24, 2)</f>
        <v>0</v>
      </c>
      <c r="U396" s="22">
        <f t="shared" ref="U396:U459" si="51">ROUND(IF(AND($P396&gt;$O$6, $P395&lt;$O$6), (($P396-$O$6)*$P$7)+(($O$6-$P395)*$P$6), IF($P395&gt;$O$6, $E396*$P$7, $E396*$P$6)), 2)</f>
        <v>0</v>
      </c>
      <c r="W396" s="13" t="str">
        <f t="shared" ref="W396:W459" si="52">IF($I396="", "", IF(COUNTIF($R$11:$R$20, $I396)&gt;0, "", "X"))</f>
        <v/>
      </c>
      <c r="Y396" s="41" t="str">
        <f>IF($B396="", "", IF($B396&gt;'Annual Report'!$AZ$41, 'Annual Report'!$BA$40, TEXT($B396, "mmm yyyy")))</f>
        <v/>
      </c>
      <c r="AA396" s="13" t="str">
        <f t="shared" ref="AA396:AA459" si="53">IF(AND(NOT($F396=""), $I396=""), "X", "")</f>
        <v/>
      </c>
      <c r="AC396" s="13" t="str">
        <f t="shared" ref="AC396:AC459" si="54">_xlfn.CONCAT(Y396, " - ", $I396)</f>
        <v xml:space="preserve"> - </v>
      </c>
      <c r="AE396" s="13" t="str">
        <f t="shared" ref="AE396:AE459" si="55">IF($AA396="", "", $Y396)</f>
        <v/>
      </c>
    </row>
    <row r="397" spans="1:31" x14ac:dyDescent="0.25">
      <c r="A397" s="30"/>
      <c r="B397" s="74"/>
      <c r="C397" s="82"/>
      <c r="D397" s="92"/>
      <c r="E397" s="75"/>
      <c r="F397" s="76"/>
      <c r="G397" s="83"/>
      <c r="H397" s="77"/>
      <c r="I397" s="84"/>
      <c r="J397" s="30"/>
      <c r="K397" s="25" t="str">
        <f t="shared" si="48"/>
        <v/>
      </c>
      <c r="L397" s="30"/>
      <c r="O397" s="13" t="str">
        <f t="shared" si="49"/>
        <v/>
      </c>
      <c r="P397" s="13">
        <f>SUM($E$11:$E397)</f>
        <v>30</v>
      </c>
      <c r="T397" s="22">
        <f t="shared" si="50"/>
        <v>0</v>
      </c>
      <c r="U397" s="22">
        <f t="shared" si="51"/>
        <v>0</v>
      </c>
      <c r="W397" s="13" t="str">
        <f t="shared" si="52"/>
        <v/>
      </c>
      <c r="Y397" s="41" t="str">
        <f>IF($B397="", "", IF($B397&gt;'Annual Report'!$AZ$41, 'Annual Report'!$BA$40, TEXT($B397, "mmm yyyy")))</f>
        <v/>
      </c>
      <c r="AA397" s="13" t="str">
        <f t="shared" si="53"/>
        <v/>
      </c>
      <c r="AC397" s="13" t="str">
        <f t="shared" si="54"/>
        <v xml:space="preserve"> - </v>
      </c>
      <c r="AE397" s="13" t="str">
        <f t="shared" si="55"/>
        <v/>
      </c>
    </row>
    <row r="398" spans="1:31" x14ac:dyDescent="0.25">
      <c r="A398" s="30"/>
      <c r="B398" s="74"/>
      <c r="C398" s="82"/>
      <c r="D398" s="92"/>
      <c r="E398" s="75"/>
      <c r="F398" s="76"/>
      <c r="G398" s="83"/>
      <c r="H398" s="77"/>
      <c r="I398" s="84"/>
      <c r="J398" s="30"/>
      <c r="K398" s="25" t="str">
        <f t="shared" si="48"/>
        <v/>
      </c>
      <c r="L398" s="30"/>
      <c r="O398" s="13" t="str">
        <f t="shared" si="49"/>
        <v/>
      </c>
      <c r="P398" s="13">
        <f>SUM($E$11:$E398)</f>
        <v>30</v>
      </c>
      <c r="T398" s="22">
        <f t="shared" si="50"/>
        <v>0</v>
      </c>
      <c r="U398" s="22">
        <f t="shared" si="51"/>
        <v>0</v>
      </c>
      <c r="W398" s="13" t="str">
        <f t="shared" si="52"/>
        <v/>
      </c>
      <c r="Y398" s="41" t="str">
        <f>IF($B398="", "", IF($B398&gt;'Annual Report'!$AZ$41, 'Annual Report'!$BA$40, TEXT($B398, "mmm yyyy")))</f>
        <v/>
      </c>
      <c r="AA398" s="13" t="str">
        <f t="shared" si="53"/>
        <v/>
      </c>
      <c r="AC398" s="13" t="str">
        <f t="shared" si="54"/>
        <v xml:space="preserve"> - </v>
      </c>
      <c r="AE398" s="13" t="str">
        <f t="shared" si="55"/>
        <v/>
      </c>
    </row>
    <row r="399" spans="1:31" x14ac:dyDescent="0.25">
      <c r="A399" s="30"/>
      <c r="B399" s="74"/>
      <c r="C399" s="82"/>
      <c r="D399" s="92"/>
      <c r="E399" s="75"/>
      <c r="F399" s="76"/>
      <c r="G399" s="83"/>
      <c r="H399" s="77"/>
      <c r="I399" s="84"/>
      <c r="J399" s="30"/>
      <c r="K399" s="25" t="str">
        <f t="shared" si="48"/>
        <v/>
      </c>
      <c r="L399" s="30"/>
      <c r="O399" s="13" t="str">
        <f t="shared" si="49"/>
        <v/>
      </c>
      <c r="P399" s="13">
        <f>SUM($E$11:$E399)</f>
        <v>30</v>
      </c>
      <c r="T399" s="22">
        <f t="shared" si="50"/>
        <v>0</v>
      </c>
      <c r="U399" s="22">
        <f t="shared" si="51"/>
        <v>0</v>
      </c>
      <c r="W399" s="13" t="str">
        <f t="shared" si="52"/>
        <v/>
      </c>
      <c r="Y399" s="41" t="str">
        <f>IF($B399="", "", IF($B399&gt;'Annual Report'!$AZ$41, 'Annual Report'!$BA$40, TEXT($B399, "mmm yyyy")))</f>
        <v/>
      </c>
      <c r="AA399" s="13" t="str">
        <f t="shared" si="53"/>
        <v/>
      </c>
      <c r="AC399" s="13" t="str">
        <f t="shared" si="54"/>
        <v xml:space="preserve"> - </v>
      </c>
      <c r="AE399" s="13" t="str">
        <f t="shared" si="55"/>
        <v/>
      </c>
    </row>
    <row r="400" spans="1:31" x14ac:dyDescent="0.25">
      <c r="A400" s="30"/>
      <c r="B400" s="74"/>
      <c r="C400" s="82"/>
      <c r="D400" s="92"/>
      <c r="E400" s="75"/>
      <c r="F400" s="76"/>
      <c r="G400" s="83"/>
      <c r="H400" s="77"/>
      <c r="I400" s="84"/>
      <c r="J400" s="30"/>
      <c r="K400" s="25" t="str">
        <f t="shared" si="48"/>
        <v/>
      </c>
      <c r="L400" s="30"/>
      <c r="O400" s="13" t="str">
        <f t="shared" si="49"/>
        <v/>
      </c>
      <c r="P400" s="13">
        <f>SUM($E$11:$E400)</f>
        <v>30</v>
      </c>
      <c r="T400" s="22">
        <f t="shared" si="50"/>
        <v>0</v>
      </c>
      <c r="U400" s="22">
        <f t="shared" si="51"/>
        <v>0</v>
      </c>
      <c r="W400" s="13" t="str">
        <f t="shared" si="52"/>
        <v/>
      </c>
      <c r="Y400" s="41" t="str">
        <f>IF($B400="", "", IF($B400&gt;'Annual Report'!$AZ$41, 'Annual Report'!$BA$40, TEXT($B400, "mmm yyyy")))</f>
        <v/>
      </c>
      <c r="AA400" s="13" t="str">
        <f t="shared" si="53"/>
        <v/>
      </c>
      <c r="AC400" s="13" t="str">
        <f t="shared" si="54"/>
        <v xml:space="preserve"> - </v>
      </c>
      <c r="AE400" s="13" t="str">
        <f t="shared" si="55"/>
        <v/>
      </c>
    </row>
    <row r="401" spans="1:31" x14ac:dyDescent="0.25">
      <c r="A401" s="30"/>
      <c r="B401" s="74"/>
      <c r="C401" s="82"/>
      <c r="D401" s="92"/>
      <c r="E401" s="75"/>
      <c r="F401" s="76"/>
      <c r="G401" s="83"/>
      <c r="H401" s="77"/>
      <c r="I401" s="84"/>
      <c r="J401" s="30"/>
      <c r="K401" s="25" t="str">
        <f t="shared" si="48"/>
        <v/>
      </c>
      <c r="L401" s="30"/>
      <c r="O401" s="13" t="str">
        <f t="shared" si="49"/>
        <v/>
      </c>
      <c r="P401" s="13">
        <f>SUM($E$11:$E401)</f>
        <v>30</v>
      </c>
      <c r="T401" s="22">
        <f t="shared" si="50"/>
        <v>0</v>
      </c>
      <c r="U401" s="22">
        <f t="shared" si="51"/>
        <v>0</v>
      </c>
      <c r="W401" s="13" t="str">
        <f t="shared" si="52"/>
        <v/>
      </c>
      <c r="Y401" s="41" t="str">
        <f>IF($B401="", "", IF($B401&gt;'Annual Report'!$AZ$41, 'Annual Report'!$BA$40, TEXT($B401, "mmm yyyy")))</f>
        <v/>
      </c>
      <c r="AA401" s="13" t="str">
        <f t="shared" si="53"/>
        <v/>
      </c>
      <c r="AC401" s="13" t="str">
        <f t="shared" si="54"/>
        <v xml:space="preserve"> - </v>
      </c>
      <c r="AE401" s="13" t="str">
        <f t="shared" si="55"/>
        <v/>
      </c>
    </row>
    <row r="402" spans="1:31" x14ac:dyDescent="0.25">
      <c r="A402" s="30"/>
      <c r="B402" s="74"/>
      <c r="C402" s="82"/>
      <c r="D402" s="92"/>
      <c r="E402" s="75"/>
      <c r="F402" s="76"/>
      <c r="G402" s="83"/>
      <c r="H402" s="77"/>
      <c r="I402" s="84"/>
      <c r="J402" s="30"/>
      <c r="K402" s="25" t="str">
        <f t="shared" si="48"/>
        <v/>
      </c>
      <c r="L402" s="30"/>
      <c r="O402" s="13" t="str">
        <f t="shared" si="49"/>
        <v/>
      </c>
      <c r="P402" s="13">
        <f>SUM($E$11:$E402)</f>
        <v>30</v>
      </c>
      <c r="T402" s="22">
        <f t="shared" si="50"/>
        <v>0</v>
      </c>
      <c r="U402" s="22">
        <f t="shared" si="51"/>
        <v>0</v>
      </c>
      <c r="W402" s="13" t="str">
        <f t="shared" si="52"/>
        <v/>
      </c>
      <c r="Y402" s="41" t="str">
        <f>IF($B402="", "", IF($B402&gt;'Annual Report'!$AZ$41, 'Annual Report'!$BA$40, TEXT($B402, "mmm yyyy")))</f>
        <v/>
      </c>
      <c r="AA402" s="13" t="str">
        <f t="shared" si="53"/>
        <v/>
      </c>
      <c r="AC402" s="13" t="str">
        <f t="shared" si="54"/>
        <v xml:space="preserve"> - </v>
      </c>
      <c r="AE402" s="13" t="str">
        <f t="shared" si="55"/>
        <v/>
      </c>
    </row>
    <row r="403" spans="1:31" x14ac:dyDescent="0.25">
      <c r="A403" s="30"/>
      <c r="B403" s="74"/>
      <c r="C403" s="82"/>
      <c r="D403" s="92"/>
      <c r="E403" s="75"/>
      <c r="F403" s="76"/>
      <c r="G403" s="83"/>
      <c r="H403" s="77"/>
      <c r="I403" s="84"/>
      <c r="J403" s="30"/>
      <c r="K403" s="25" t="str">
        <f t="shared" si="48"/>
        <v/>
      </c>
      <c r="L403" s="30"/>
      <c r="O403" s="13" t="str">
        <f t="shared" si="49"/>
        <v/>
      </c>
      <c r="P403" s="13">
        <f>SUM($E$11:$E403)</f>
        <v>30</v>
      </c>
      <c r="T403" s="22">
        <f t="shared" si="50"/>
        <v>0</v>
      </c>
      <c r="U403" s="22">
        <f t="shared" si="51"/>
        <v>0</v>
      </c>
      <c r="W403" s="13" t="str">
        <f t="shared" si="52"/>
        <v/>
      </c>
      <c r="Y403" s="41" t="str">
        <f>IF($B403="", "", IF($B403&gt;'Annual Report'!$AZ$41, 'Annual Report'!$BA$40, TEXT($B403, "mmm yyyy")))</f>
        <v/>
      </c>
      <c r="AA403" s="13" t="str">
        <f t="shared" si="53"/>
        <v/>
      </c>
      <c r="AC403" s="13" t="str">
        <f t="shared" si="54"/>
        <v xml:space="preserve"> - </v>
      </c>
      <c r="AE403" s="13" t="str">
        <f t="shared" si="55"/>
        <v/>
      </c>
    </row>
    <row r="404" spans="1:31" x14ac:dyDescent="0.25">
      <c r="A404" s="30"/>
      <c r="B404" s="74"/>
      <c r="C404" s="82"/>
      <c r="D404" s="92"/>
      <c r="E404" s="75"/>
      <c r="F404" s="76"/>
      <c r="G404" s="83"/>
      <c r="H404" s="77"/>
      <c r="I404" s="84"/>
      <c r="J404" s="30"/>
      <c r="K404" s="25" t="str">
        <f t="shared" si="48"/>
        <v/>
      </c>
      <c r="L404" s="30"/>
      <c r="O404" s="13" t="str">
        <f t="shared" si="49"/>
        <v/>
      </c>
      <c r="P404" s="13">
        <f>SUM($E$11:$E404)</f>
        <v>30</v>
      </c>
      <c r="T404" s="22">
        <f t="shared" si="50"/>
        <v>0</v>
      </c>
      <c r="U404" s="22">
        <f t="shared" si="51"/>
        <v>0</v>
      </c>
      <c r="W404" s="13" t="str">
        <f t="shared" si="52"/>
        <v/>
      </c>
      <c r="Y404" s="41" t="str">
        <f>IF($B404="", "", IF($B404&gt;'Annual Report'!$AZ$41, 'Annual Report'!$BA$40, TEXT($B404, "mmm yyyy")))</f>
        <v/>
      </c>
      <c r="AA404" s="13" t="str">
        <f t="shared" si="53"/>
        <v/>
      </c>
      <c r="AC404" s="13" t="str">
        <f t="shared" si="54"/>
        <v xml:space="preserve"> - </v>
      </c>
      <c r="AE404" s="13" t="str">
        <f t="shared" si="55"/>
        <v/>
      </c>
    </row>
    <row r="405" spans="1:31" x14ac:dyDescent="0.25">
      <c r="A405" s="30"/>
      <c r="B405" s="74"/>
      <c r="C405" s="82"/>
      <c r="D405" s="92"/>
      <c r="E405" s="75"/>
      <c r="F405" s="76"/>
      <c r="G405" s="83"/>
      <c r="H405" s="77"/>
      <c r="I405" s="84"/>
      <c r="J405" s="30"/>
      <c r="K405" s="25" t="str">
        <f t="shared" si="48"/>
        <v/>
      </c>
      <c r="L405" s="30"/>
      <c r="O405" s="13" t="str">
        <f t="shared" si="49"/>
        <v/>
      </c>
      <c r="P405" s="13">
        <f>SUM($E$11:$E405)</f>
        <v>30</v>
      </c>
      <c r="T405" s="22">
        <f t="shared" si="50"/>
        <v>0</v>
      </c>
      <c r="U405" s="22">
        <f t="shared" si="51"/>
        <v>0</v>
      </c>
      <c r="W405" s="13" t="str">
        <f t="shared" si="52"/>
        <v/>
      </c>
      <c r="Y405" s="41" t="str">
        <f>IF($B405="", "", IF($B405&gt;'Annual Report'!$AZ$41, 'Annual Report'!$BA$40, TEXT($B405, "mmm yyyy")))</f>
        <v/>
      </c>
      <c r="AA405" s="13" t="str">
        <f t="shared" si="53"/>
        <v/>
      </c>
      <c r="AC405" s="13" t="str">
        <f t="shared" si="54"/>
        <v xml:space="preserve"> - </v>
      </c>
      <c r="AE405" s="13" t="str">
        <f t="shared" si="55"/>
        <v/>
      </c>
    </row>
    <row r="406" spans="1:31" x14ac:dyDescent="0.25">
      <c r="A406" s="30"/>
      <c r="B406" s="74"/>
      <c r="C406" s="82"/>
      <c r="D406" s="92"/>
      <c r="E406" s="75"/>
      <c r="F406" s="76"/>
      <c r="G406" s="83"/>
      <c r="H406" s="77"/>
      <c r="I406" s="84"/>
      <c r="J406" s="30"/>
      <c r="K406" s="25" t="str">
        <f t="shared" si="48"/>
        <v/>
      </c>
      <c r="L406" s="30"/>
      <c r="O406" s="13" t="str">
        <f t="shared" si="49"/>
        <v/>
      </c>
      <c r="P406" s="13">
        <f>SUM($E$11:$E406)</f>
        <v>30</v>
      </c>
      <c r="T406" s="22">
        <f t="shared" si="50"/>
        <v>0</v>
      </c>
      <c r="U406" s="22">
        <f t="shared" si="51"/>
        <v>0</v>
      </c>
      <c r="W406" s="13" t="str">
        <f t="shared" si="52"/>
        <v/>
      </c>
      <c r="Y406" s="41" t="str">
        <f>IF($B406="", "", IF($B406&gt;'Annual Report'!$AZ$41, 'Annual Report'!$BA$40, TEXT($B406, "mmm yyyy")))</f>
        <v/>
      </c>
      <c r="AA406" s="13" t="str">
        <f t="shared" si="53"/>
        <v/>
      </c>
      <c r="AC406" s="13" t="str">
        <f t="shared" si="54"/>
        <v xml:space="preserve"> - </v>
      </c>
      <c r="AE406" s="13" t="str">
        <f t="shared" si="55"/>
        <v/>
      </c>
    </row>
    <row r="407" spans="1:31" x14ac:dyDescent="0.25">
      <c r="A407" s="30"/>
      <c r="B407" s="74"/>
      <c r="C407" s="82"/>
      <c r="D407" s="92"/>
      <c r="E407" s="75"/>
      <c r="F407" s="76"/>
      <c r="G407" s="83"/>
      <c r="H407" s="77"/>
      <c r="I407" s="84"/>
      <c r="J407" s="30"/>
      <c r="K407" s="25" t="str">
        <f t="shared" si="48"/>
        <v/>
      </c>
      <c r="L407" s="30"/>
      <c r="O407" s="13" t="str">
        <f t="shared" si="49"/>
        <v/>
      </c>
      <c r="P407" s="13">
        <f>SUM($E$11:$E407)</f>
        <v>30</v>
      </c>
      <c r="T407" s="22">
        <f t="shared" si="50"/>
        <v>0</v>
      </c>
      <c r="U407" s="22">
        <f t="shared" si="51"/>
        <v>0</v>
      </c>
      <c r="W407" s="13" t="str">
        <f t="shared" si="52"/>
        <v/>
      </c>
      <c r="Y407" s="41" t="str">
        <f>IF($B407="", "", IF($B407&gt;'Annual Report'!$AZ$41, 'Annual Report'!$BA$40, TEXT($B407, "mmm yyyy")))</f>
        <v/>
      </c>
      <c r="AA407" s="13" t="str">
        <f t="shared" si="53"/>
        <v/>
      </c>
      <c r="AC407" s="13" t="str">
        <f t="shared" si="54"/>
        <v xml:space="preserve"> - </v>
      </c>
      <c r="AE407" s="13" t="str">
        <f t="shared" si="55"/>
        <v/>
      </c>
    </row>
    <row r="408" spans="1:31" x14ac:dyDescent="0.25">
      <c r="A408" s="30"/>
      <c r="B408" s="74"/>
      <c r="C408" s="82"/>
      <c r="D408" s="92"/>
      <c r="E408" s="75"/>
      <c r="F408" s="76"/>
      <c r="G408" s="83"/>
      <c r="H408" s="77"/>
      <c r="I408" s="84"/>
      <c r="J408" s="30"/>
      <c r="K408" s="25" t="str">
        <f t="shared" si="48"/>
        <v/>
      </c>
      <c r="L408" s="30"/>
      <c r="O408" s="13" t="str">
        <f t="shared" si="49"/>
        <v/>
      </c>
      <c r="P408" s="13">
        <f>SUM($E$11:$E408)</f>
        <v>30</v>
      </c>
      <c r="T408" s="22">
        <f t="shared" si="50"/>
        <v>0</v>
      </c>
      <c r="U408" s="22">
        <f t="shared" si="51"/>
        <v>0</v>
      </c>
      <c r="W408" s="13" t="str">
        <f t="shared" si="52"/>
        <v/>
      </c>
      <c r="Y408" s="41" t="str">
        <f>IF($B408="", "", IF($B408&gt;'Annual Report'!$AZ$41, 'Annual Report'!$BA$40, TEXT($B408, "mmm yyyy")))</f>
        <v/>
      </c>
      <c r="AA408" s="13" t="str">
        <f t="shared" si="53"/>
        <v/>
      </c>
      <c r="AC408" s="13" t="str">
        <f t="shared" si="54"/>
        <v xml:space="preserve"> - </v>
      </c>
      <c r="AE408" s="13" t="str">
        <f t="shared" si="55"/>
        <v/>
      </c>
    </row>
    <row r="409" spans="1:31" x14ac:dyDescent="0.25">
      <c r="A409" s="30"/>
      <c r="B409" s="74"/>
      <c r="C409" s="82"/>
      <c r="D409" s="92"/>
      <c r="E409" s="75"/>
      <c r="F409" s="76"/>
      <c r="G409" s="83"/>
      <c r="H409" s="77"/>
      <c r="I409" s="84"/>
      <c r="J409" s="30"/>
      <c r="K409" s="25" t="str">
        <f t="shared" si="48"/>
        <v/>
      </c>
      <c r="L409" s="30"/>
      <c r="O409" s="13" t="str">
        <f t="shared" si="49"/>
        <v/>
      </c>
      <c r="P409" s="13">
        <f>SUM($E$11:$E409)</f>
        <v>30</v>
      </c>
      <c r="T409" s="22">
        <f t="shared" si="50"/>
        <v>0</v>
      </c>
      <c r="U409" s="22">
        <f t="shared" si="51"/>
        <v>0</v>
      </c>
      <c r="W409" s="13" t="str">
        <f t="shared" si="52"/>
        <v/>
      </c>
      <c r="Y409" s="41" t="str">
        <f>IF($B409="", "", IF($B409&gt;'Annual Report'!$AZ$41, 'Annual Report'!$BA$40, TEXT($B409, "mmm yyyy")))</f>
        <v/>
      </c>
      <c r="AA409" s="13" t="str">
        <f t="shared" si="53"/>
        <v/>
      </c>
      <c r="AC409" s="13" t="str">
        <f t="shared" si="54"/>
        <v xml:space="preserve"> - </v>
      </c>
      <c r="AE409" s="13" t="str">
        <f t="shared" si="55"/>
        <v/>
      </c>
    </row>
    <row r="410" spans="1:31" x14ac:dyDescent="0.25">
      <c r="A410" s="30"/>
      <c r="B410" s="74"/>
      <c r="C410" s="82"/>
      <c r="D410" s="92"/>
      <c r="E410" s="75"/>
      <c r="F410" s="76"/>
      <c r="G410" s="83"/>
      <c r="H410" s="77"/>
      <c r="I410" s="84"/>
      <c r="J410" s="30"/>
      <c r="K410" s="25" t="str">
        <f t="shared" si="48"/>
        <v/>
      </c>
      <c r="L410" s="30"/>
      <c r="O410" s="13" t="str">
        <f t="shared" si="49"/>
        <v/>
      </c>
      <c r="P410" s="13">
        <f>SUM($E$11:$E410)</f>
        <v>30</v>
      </c>
      <c r="T410" s="22">
        <f t="shared" si="50"/>
        <v>0</v>
      </c>
      <c r="U410" s="22">
        <f t="shared" si="51"/>
        <v>0</v>
      </c>
      <c r="W410" s="13" t="str">
        <f t="shared" si="52"/>
        <v/>
      </c>
      <c r="Y410" s="41" t="str">
        <f>IF($B410="", "", IF($B410&gt;'Annual Report'!$AZ$41, 'Annual Report'!$BA$40, TEXT($B410, "mmm yyyy")))</f>
        <v/>
      </c>
      <c r="AA410" s="13" t="str">
        <f t="shared" si="53"/>
        <v/>
      </c>
      <c r="AC410" s="13" t="str">
        <f t="shared" si="54"/>
        <v xml:space="preserve"> - </v>
      </c>
      <c r="AE410" s="13" t="str">
        <f t="shared" si="55"/>
        <v/>
      </c>
    </row>
    <row r="411" spans="1:31" x14ac:dyDescent="0.25">
      <c r="A411" s="30"/>
      <c r="B411" s="74"/>
      <c r="C411" s="82"/>
      <c r="D411" s="92"/>
      <c r="E411" s="75"/>
      <c r="F411" s="76"/>
      <c r="G411" s="83"/>
      <c r="H411" s="77"/>
      <c r="I411" s="84"/>
      <c r="J411" s="30"/>
      <c r="K411" s="25" t="str">
        <f t="shared" si="48"/>
        <v/>
      </c>
      <c r="L411" s="30"/>
      <c r="O411" s="13" t="str">
        <f t="shared" si="49"/>
        <v/>
      </c>
      <c r="P411" s="13">
        <f>SUM($E$11:$E411)</f>
        <v>30</v>
      </c>
      <c r="T411" s="22">
        <f t="shared" si="50"/>
        <v>0</v>
      </c>
      <c r="U411" s="22">
        <f t="shared" si="51"/>
        <v>0</v>
      </c>
      <c r="W411" s="13" t="str">
        <f t="shared" si="52"/>
        <v/>
      </c>
      <c r="Y411" s="41" t="str">
        <f>IF($B411="", "", IF($B411&gt;'Annual Report'!$AZ$41, 'Annual Report'!$BA$40, TEXT($B411, "mmm yyyy")))</f>
        <v/>
      </c>
      <c r="AA411" s="13" t="str">
        <f t="shared" si="53"/>
        <v/>
      </c>
      <c r="AC411" s="13" t="str">
        <f t="shared" si="54"/>
        <v xml:space="preserve"> - </v>
      </c>
      <c r="AE411" s="13" t="str">
        <f t="shared" si="55"/>
        <v/>
      </c>
    </row>
    <row r="412" spans="1:31" x14ac:dyDescent="0.25">
      <c r="A412" s="30"/>
      <c r="B412" s="74"/>
      <c r="C412" s="82"/>
      <c r="D412" s="92"/>
      <c r="E412" s="75"/>
      <c r="F412" s="76"/>
      <c r="G412" s="83"/>
      <c r="H412" s="77"/>
      <c r="I412" s="84"/>
      <c r="J412" s="30"/>
      <c r="K412" s="25" t="str">
        <f t="shared" si="48"/>
        <v/>
      </c>
      <c r="L412" s="30"/>
      <c r="O412" s="13" t="str">
        <f t="shared" si="49"/>
        <v/>
      </c>
      <c r="P412" s="13">
        <f>SUM($E$11:$E412)</f>
        <v>30</v>
      </c>
      <c r="T412" s="22">
        <f t="shared" si="50"/>
        <v>0</v>
      </c>
      <c r="U412" s="22">
        <f t="shared" si="51"/>
        <v>0</v>
      </c>
      <c r="W412" s="13" t="str">
        <f t="shared" si="52"/>
        <v/>
      </c>
      <c r="Y412" s="41" t="str">
        <f>IF($B412="", "", IF($B412&gt;'Annual Report'!$AZ$41, 'Annual Report'!$BA$40, TEXT($B412, "mmm yyyy")))</f>
        <v/>
      </c>
      <c r="AA412" s="13" t="str">
        <f t="shared" si="53"/>
        <v/>
      </c>
      <c r="AC412" s="13" t="str">
        <f t="shared" si="54"/>
        <v xml:space="preserve"> - </v>
      </c>
      <c r="AE412" s="13" t="str">
        <f t="shared" si="55"/>
        <v/>
      </c>
    </row>
    <row r="413" spans="1:31" x14ac:dyDescent="0.25">
      <c r="A413" s="30"/>
      <c r="B413" s="74"/>
      <c r="C413" s="82"/>
      <c r="D413" s="92"/>
      <c r="E413" s="75"/>
      <c r="F413" s="76"/>
      <c r="G413" s="83"/>
      <c r="H413" s="77"/>
      <c r="I413" s="84"/>
      <c r="J413" s="30"/>
      <c r="K413" s="25" t="str">
        <f t="shared" si="48"/>
        <v/>
      </c>
      <c r="L413" s="30"/>
      <c r="O413" s="13" t="str">
        <f t="shared" si="49"/>
        <v/>
      </c>
      <c r="P413" s="13">
        <f>SUM($E$11:$E413)</f>
        <v>30</v>
      </c>
      <c r="T413" s="22">
        <f t="shared" si="50"/>
        <v>0</v>
      </c>
      <c r="U413" s="22">
        <f t="shared" si="51"/>
        <v>0</v>
      </c>
      <c r="W413" s="13" t="str">
        <f t="shared" si="52"/>
        <v/>
      </c>
      <c r="Y413" s="41" t="str">
        <f>IF($B413="", "", IF($B413&gt;'Annual Report'!$AZ$41, 'Annual Report'!$BA$40, TEXT($B413, "mmm yyyy")))</f>
        <v/>
      </c>
      <c r="AA413" s="13" t="str">
        <f t="shared" si="53"/>
        <v/>
      </c>
      <c r="AC413" s="13" t="str">
        <f t="shared" si="54"/>
        <v xml:space="preserve"> - </v>
      </c>
      <c r="AE413" s="13" t="str">
        <f t="shared" si="55"/>
        <v/>
      </c>
    </row>
    <row r="414" spans="1:31" x14ac:dyDescent="0.25">
      <c r="A414" s="30"/>
      <c r="B414" s="74"/>
      <c r="C414" s="82"/>
      <c r="D414" s="92"/>
      <c r="E414" s="75"/>
      <c r="F414" s="76"/>
      <c r="G414" s="83"/>
      <c r="H414" s="77"/>
      <c r="I414" s="84"/>
      <c r="J414" s="30"/>
      <c r="K414" s="25" t="str">
        <f t="shared" si="48"/>
        <v/>
      </c>
      <c r="L414" s="30"/>
      <c r="O414" s="13" t="str">
        <f t="shared" si="49"/>
        <v/>
      </c>
      <c r="P414" s="13">
        <f>SUM($E$11:$E414)</f>
        <v>30</v>
      </c>
      <c r="T414" s="22">
        <f t="shared" si="50"/>
        <v>0</v>
      </c>
      <c r="U414" s="22">
        <f t="shared" si="51"/>
        <v>0</v>
      </c>
      <c r="W414" s="13" t="str">
        <f t="shared" si="52"/>
        <v/>
      </c>
      <c r="Y414" s="41" t="str">
        <f>IF($B414="", "", IF($B414&gt;'Annual Report'!$AZ$41, 'Annual Report'!$BA$40, TEXT($B414, "mmm yyyy")))</f>
        <v/>
      </c>
      <c r="AA414" s="13" t="str">
        <f t="shared" si="53"/>
        <v/>
      </c>
      <c r="AC414" s="13" t="str">
        <f t="shared" si="54"/>
        <v xml:space="preserve"> - </v>
      </c>
      <c r="AE414" s="13" t="str">
        <f t="shared" si="55"/>
        <v/>
      </c>
    </row>
    <row r="415" spans="1:31" x14ac:dyDescent="0.25">
      <c r="A415" s="30"/>
      <c r="B415" s="74"/>
      <c r="C415" s="82"/>
      <c r="D415" s="92"/>
      <c r="E415" s="75"/>
      <c r="F415" s="76"/>
      <c r="G415" s="83"/>
      <c r="H415" s="77"/>
      <c r="I415" s="84"/>
      <c r="J415" s="30"/>
      <c r="K415" s="25" t="str">
        <f t="shared" si="48"/>
        <v/>
      </c>
      <c r="L415" s="30"/>
      <c r="O415" s="13" t="str">
        <f t="shared" si="49"/>
        <v/>
      </c>
      <c r="P415" s="13">
        <f>SUM($E$11:$E415)</f>
        <v>30</v>
      </c>
      <c r="T415" s="22">
        <f t="shared" si="50"/>
        <v>0</v>
      </c>
      <c r="U415" s="22">
        <f t="shared" si="51"/>
        <v>0</v>
      </c>
      <c r="W415" s="13" t="str">
        <f t="shared" si="52"/>
        <v/>
      </c>
      <c r="Y415" s="41" t="str">
        <f>IF($B415="", "", IF($B415&gt;'Annual Report'!$AZ$41, 'Annual Report'!$BA$40, TEXT($B415, "mmm yyyy")))</f>
        <v/>
      </c>
      <c r="AA415" s="13" t="str">
        <f t="shared" si="53"/>
        <v/>
      </c>
      <c r="AC415" s="13" t="str">
        <f t="shared" si="54"/>
        <v xml:space="preserve"> - </v>
      </c>
      <c r="AE415" s="13" t="str">
        <f t="shared" si="55"/>
        <v/>
      </c>
    </row>
    <row r="416" spans="1:31" x14ac:dyDescent="0.25">
      <c r="A416" s="30"/>
      <c r="B416" s="74"/>
      <c r="C416" s="82"/>
      <c r="D416" s="92"/>
      <c r="E416" s="75"/>
      <c r="F416" s="76"/>
      <c r="G416" s="83"/>
      <c r="H416" s="77"/>
      <c r="I416" s="84"/>
      <c r="J416" s="30"/>
      <c r="K416" s="25" t="str">
        <f t="shared" si="48"/>
        <v/>
      </c>
      <c r="L416" s="30"/>
      <c r="O416" s="13" t="str">
        <f t="shared" si="49"/>
        <v/>
      </c>
      <c r="P416" s="13">
        <f>SUM($E$11:$E416)</f>
        <v>30</v>
      </c>
      <c r="T416" s="22">
        <f t="shared" si="50"/>
        <v>0</v>
      </c>
      <c r="U416" s="22">
        <f t="shared" si="51"/>
        <v>0</v>
      </c>
      <c r="W416" s="13" t="str">
        <f t="shared" si="52"/>
        <v/>
      </c>
      <c r="Y416" s="41" t="str">
        <f>IF($B416="", "", IF($B416&gt;'Annual Report'!$AZ$41, 'Annual Report'!$BA$40, TEXT($B416, "mmm yyyy")))</f>
        <v/>
      </c>
      <c r="AA416" s="13" t="str">
        <f t="shared" si="53"/>
        <v/>
      </c>
      <c r="AC416" s="13" t="str">
        <f t="shared" si="54"/>
        <v xml:space="preserve"> - </v>
      </c>
      <c r="AE416" s="13" t="str">
        <f t="shared" si="55"/>
        <v/>
      </c>
    </row>
    <row r="417" spans="1:31" x14ac:dyDescent="0.25">
      <c r="A417" s="30"/>
      <c r="B417" s="74"/>
      <c r="C417" s="82"/>
      <c r="D417" s="92"/>
      <c r="E417" s="75"/>
      <c r="F417" s="76"/>
      <c r="G417" s="83"/>
      <c r="H417" s="77"/>
      <c r="I417" s="84"/>
      <c r="J417" s="30"/>
      <c r="K417" s="25" t="str">
        <f t="shared" si="48"/>
        <v/>
      </c>
      <c r="L417" s="30"/>
      <c r="O417" s="13" t="str">
        <f t="shared" si="49"/>
        <v/>
      </c>
      <c r="P417" s="13">
        <f>SUM($E$11:$E417)</f>
        <v>30</v>
      </c>
      <c r="T417" s="22">
        <f t="shared" si="50"/>
        <v>0</v>
      </c>
      <c r="U417" s="22">
        <f t="shared" si="51"/>
        <v>0</v>
      </c>
      <c r="W417" s="13" t="str">
        <f t="shared" si="52"/>
        <v/>
      </c>
      <c r="Y417" s="41" t="str">
        <f>IF($B417="", "", IF($B417&gt;'Annual Report'!$AZ$41, 'Annual Report'!$BA$40, TEXT($B417, "mmm yyyy")))</f>
        <v/>
      </c>
      <c r="AA417" s="13" t="str">
        <f t="shared" si="53"/>
        <v/>
      </c>
      <c r="AC417" s="13" t="str">
        <f t="shared" si="54"/>
        <v xml:space="preserve"> - </v>
      </c>
      <c r="AE417" s="13" t="str">
        <f t="shared" si="55"/>
        <v/>
      </c>
    </row>
    <row r="418" spans="1:31" x14ac:dyDescent="0.25">
      <c r="A418" s="30"/>
      <c r="B418" s="74"/>
      <c r="C418" s="82"/>
      <c r="D418" s="92"/>
      <c r="E418" s="75"/>
      <c r="F418" s="76"/>
      <c r="G418" s="83"/>
      <c r="H418" s="77"/>
      <c r="I418" s="84"/>
      <c r="J418" s="30"/>
      <c r="K418" s="25" t="str">
        <f t="shared" si="48"/>
        <v/>
      </c>
      <c r="L418" s="30"/>
      <c r="O418" s="13" t="str">
        <f t="shared" si="49"/>
        <v/>
      </c>
      <c r="P418" s="13">
        <f>SUM($E$11:$E418)</f>
        <v>30</v>
      </c>
      <c r="T418" s="22">
        <f t="shared" si="50"/>
        <v>0</v>
      </c>
      <c r="U418" s="22">
        <f t="shared" si="51"/>
        <v>0</v>
      </c>
      <c r="W418" s="13" t="str">
        <f t="shared" si="52"/>
        <v/>
      </c>
      <c r="Y418" s="41" t="str">
        <f>IF($B418="", "", IF($B418&gt;'Annual Report'!$AZ$41, 'Annual Report'!$BA$40, TEXT($B418, "mmm yyyy")))</f>
        <v/>
      </c>
      <c r="AA418" s="13" t="str">
        <f t="shared" si="53"/>
        <v/>
      </c>
      <c r="AC418" s="13" t="str">
        <f t="shared" si="54"/>
        <v xml:space="preserve"> - </v>
      </c>
      <c r="AE418" s="13" t="str">
        <f t="shared" si="55"/>
        <v/>
      </c>
    </row>
    <row r="419" spans="1:31" x14ac:dyDescent="0.25">
      <c r="A419" s="30"/>
      <c r="B419" s="74"/>
      <c r="C419" s="82"/>
      <c r="D419" s="92"/>
      <c r="E419" s="75"/>
      <c r="F419" s="76"/>
      <c r="G419" s="83"/>
      <c r="H419" s="77"/>
      <c r="I419" s="84"/>
      <c r="J419" s="30"/>
      <c r="K419" s="25" t="str">
        <f t="shared" si="48"/>
        <v/>
      </c>
      <c r="L419" s="30"/>
      <c r="O419" s="13" t="str">
        <f t="shared" si="49"/>
        <v/>
      </c>
      <c r="P419" s="13">
        <f>SUM($E$11:$E419)</f>
        <v>30</v>
      </c>
      <c r="T419" s="22">
        <f t="shared" si="50"/>
        <v>0</v>
      </c>
      <c r="U419" s="22">
        <f t="shared" si="51"/>
        <v>0</v>
      </c>
      <c r="W419" s="13" t="str">
        <f t="shared" si="52"/>
        <v/>
      </c>
      <c r="Y419" s="41" t="str">
        <f>IF($B419="", "", IF($B419&gt;'Annual Report'!$AZ$41, 'Annual Report'!$BA$40, TEXT($B419, "mmm yyyy")))</f>
        <v/>
      </c>
      <c r="AA419" s="13" t="str">
        <f t="shared" si="53"/>
        <v/>
      </c>
      <c r="AC419" s="13" t="str">
        <f t="shared" si="54"/>
        <v xml:space="preserve"> - </v>
      </c>
      <c r="AE419" s="13" t="str">
        <f t="shared" si="55"/>
        <v/>
      </c>
    </row>
    <row r="420" spans="1:31" x14ac:dyDescent="0.25">
      <c r="A420" s="30"/>
      <c r="B420" s="74"/>
      <c r="C420" s="82"/>
      <c r="D420" s="92"/>
      <c r="E420" s="75"/>
      <c r="F420" s="76"/>
      <c r="G420" s="83"/>
      <c r="H420" s="77"/>
      <c r="I420" s="84"/>
      <c r="J420" s="30"/>
      <c r="K420" s="25" t="str">
        <f t="shared" si="48"/>
        <v/>
      </c>
      <c r="L420" s="30"/>
      <c r="O420" s="13" t="str">
        <f t="shared" si="49"/>
        <v/>
      </c>
      <c r="P420" s="13">
        <f>SUM($E$11:$E420)</f>
        <v>30</v>
      </c>
      <c r="T420" s="22">
        <f t="shared" si="50"/>
        <v>0</v>
      </c>
      <c r="U420" s="22">
        <f t="shared" si="51"/>
        <v>0</v>
      </c>
      <c r="W420" s="13" t="str">
        <f t="shared" si="52"/>
        <v/>
      </c>
      <c r="Y420" s="41" t="str">
        <f>IF($B420="", "", IF($B420&gt;'Annual Report'!$AZ$41, 'Annual Report'!$BA$40, TEXT($B420, "mmm yyyy")))</f>
        <v/>
      </c>
      <c r="AA420" s="13" t="str">
        <f t="shared" si="53"/>
        <v/>
      </c>
      <c r="AC420" s="13" t="str">
        <f t="shared" si="54"/>
        <v xml:space="preserve"> - </v>
      </c>
      <c r="AE420" s="13" t="str">
        <f t="shared" si="55"/>
        <v/>
      </c>
    </row>
    <row r="421" spans="1:31" x14ac:dyDescent="0.25">
      <c r="A421" s="30"/>
      <c r="B421" s="74"/>
      <c r="C421" s="82"/>
      <c r="D421" s="92"/>
      <c r="E421" s="75"/>
      <c r="F421" s="76"/>
      <c r="G421" s="83"/>
      <c r="H421" s="77"/>
      <c r="I421" s="84"/>
      <c r="J421" s="30"/>
      <c r="K421" s="25" t="str">
        <f t="shared" si="48"/>
        <v/>
      </c>
      <c r="L421" s="30"/>
      <c r="O421" s="13" t="str">
        <f t="shared" si="49"/>
        <v/>
      </c>
      <c r="P421" s="13">
        <f>SUM($E$11:$E421)</f>
        <v>30</v>
      </c>
      <c r="T421" s="22">
        <f t="shared" si="50"/>
        <v>0</v>
      </c>
      <c r="U421" s="22">
        <f t="shared" si="51"/>
        <v>0</v>
      </c>
      <c r="W421" s="13" t="str">
        <f t="shared" si="52"/>
        <v/>
      </c>
      <c r="Y421" s="41" t="str">
        <f>IF($B421="", "", IF($B421&gt;'Annual Report'!$AZ$41, 'Annual Report'!$BA$40, TEXT($B421, "mmm yyyy")))</f>
        <v/>
      </c>
      <c r="AA421" s="13" t="str">
        <f t="shared" si="53"/>
        <v/>
      </c>
      <c r="AC421" s="13" t="str">
        <f t="shared" si="54"/>
        <v xml:space="preserve"> - </v>
      </c>
      <c r="AE421" s="13" t="str">
        <f t="shared" si="55"/>
        <v/>
      </c>
    </row>
    <row r="422" spans="1:31" x14ac:dyDescent="0.25">
      <c r="A422" s="30"/>
      <c r="B422" s="74"/>
      <c r="C422" s="82"/>
      <c r="D422" s="92"/>
      <c r="E422" s="75"/>
      <c r="F422" s="76"/>
      <c r="G422" s="83"/>
      <c r="H422" s="77"/>
      <c r="I422" s="84"/>
      <c r="J422" s="30"/>
      <c r="K422" s="25" t="str">
        <f t="shared" si="48"/>
        <v/>
      </c>
      <c r="L422" s="30"/>
      <c r="O422" s="13" t="str">
        <f t="shared" si="49"/>
        <v/>
      </c>
      <c r="P422" s="13">
        <f>SUM($E$11:$E422)</f>
        <v>30</v>
      </c>
      <c r="T422" s="22">
        <f t="shared" si="50"/>
        <v>0</v>
      </c>
      <c r="U422" s="22">
        <f t="shared" si="51"/>
        <v>0</v>
      </c>
      <c r="W422" s="13" t="str">
        <f t="shared" si="52"/>
        <v/>
      </c>
      <c r="Y422" s="41" t="str">
        <f>IF($B422="", "", IF($B422&gt;'Annual Report'!$AZ$41, 'Annual Report'!$BA$40, TEXT($B422, "mmm yyyy")))</f>
        <v/>
      </c>
      <c r="AA422" s="13" t="str">
        <f t="shared" si="53"/>
        <v/>
      </c>
      <c r="AC422" s="13" t="str">
        <f t="shared" si="54"/>
        <v xml:space="preserve"> - </v>
      </c>
      <c r="AE422" s="13" t="str">
        <f t="shared" si="55"/>
        <v/>
      </c>
    </row>
    <row r="423" spans="1:31" x14ac:dyDescent="0.25">
      <c r="A423" s="30"/>
      <c r="B423" s="74"/>
      <c r="C423" s="82"/>
      <c r="D423" s="92"/>
      <c r="E423" s="75"/>
      <c r="F423" s="76"/>
      <c r="G423" s="83"/>
      <c r="H423" s="77"/>
      <c r="I423" s="84"/>
      <c r="J423" s="30"/>
      <c r="K423" s="25" t="str">
        <f t="shared" si="48"/>
        <v/>
      </c>
      <c r="L423" s="30"/>
      <c r="O423" s="13" t="str">
        <f t="shared" si="49"/>
        <v/>
      </c>
      <c r="P423" s="13">
        <f>SUM($E$11:$E423)</f>
        <v>30</v>
      </c>
      <c r="T423" s="22">
        <f t="shared" si="50"/>
        <v>0</v>
      </c>
      <c r="U423" s="22">
        <f t="shared" si="51"/>
        <v>0</v>
      </c>
      <c r="W423" s="13" t="str">
        <f t="shared" si="52"/>
        <v/>
      </c>
      <c r="Y423" s="41" t="str">
        <f>IF($B423="", "", IF($B423&gt;'Annual Report'!$AZ$41, 'Annual Report'!$BA$40, TEXT($B423, "mmm yyyy")))</f>
        <v/>
      </c>
      <c r="AA423" s="13" t="str">
        <f t="shared" si="53"/>
        <v/>
      </c>
      <c r="AC423" s="13" t="str">
        <f t="shared" si="54"/>
        <v xml:space="preserve"> - </v>
      </c>
      <c r="AE423" s="13" t="str">
        <f t="shared" si="55"/>
        <v/>
      </c>
    </row>
    <row r="424" spans="1:31" x14ac:dyDescent="0.25">
      <c r="A424" s="30"/>
      <c r="B424" s="74"/>
      <c r="C424" s="82"/>
      <c r="D424" s="92"/>
      <c r="E424" s="75"/>
      <c r="F424" s="76"/>
      <c r="G424" s="83"/>
      <c r="H424" s="77"/>
      <c r="I424" s="84"/>
      <c r="J424" s="30"/>
      <c r="K424" s="25" t="str">
        <f t="shared" si="48"/>
        <v/>
      </c>
      <c r="L424" s="30"/>
      <c r="O424" s="13" t="str">
        <f t="shared" si="49"/>
        <v/>
      </c>
      <c r="P424" s="13">
        <f>SUM($E$11:$E424)</f>
        <v>30</v>
      </c>
      <c r="T424" s="22">
        <f t="shared" si="50"/>
        <v>0</v>
      </c>
      <c r="U424" s="22">
        <f t="shared" si="51"/>
        <v>0</v>
      </c>
      <c r="W424" s="13" t="str">
        <f t="shared" si="52"/>
        <v/>
      </c>
      <c r="Y424" s="41" t="str">
        <f>IF($B424="", "", IF($B424&gt;'Annual Report'!$AZ$41, 'Annual Report'!$BA$40, TEXT($B424, "mmm yyyy")))</f>
        <v/>
      </c>
      <c r="AA424" s="13" t="str">
        <f t="shared" si="53"/>
        <v/>
      </c>
      <c r="AC424" s="13" t="str">
        <f t="shared" si="54"/>
        <v xml:space="preserve"> - </v>
      </c>
      <c r="AE424" s="13" t="str">
        <f t="shared" si="55"/>
        <v/>
      </c>
    </row>
    <row r="425" spans="1:31" x14ac:dyDescent="0.25">
      <c r="A425" s="30"/>
      <c r="B425" s="74"/>
      <c r="C425" s="82"/>
      <c r="D425" s="92"/>
      <c r="E425" s="75"/>
      <c r="F425" s="76"/>
      <c r="G425" s="83"/>
      <c r="H425" s="77"/>
      <c r="I425" s="84"/>
      <c r="J425" s="30"/>
      <c r="K425" s="25" t="str">
        <f t="shared" si="48"/>
        <v/>
      </c>
      <c r="L425" s="30"/>
      <c r="O425" s="13" t="str">
        <f t="shared" si="49"/>
        <v/>
      </c>
      <c r="P425" s="13">
        <f>SUM($E$11:$E425)</f>
        <v>30</v>
      </c>
      <c r="T425" s="22">
        <f t="shared" si="50"/>
        <v>0</v>
      </c>
      <c r="U425" s="22">
        <f t="shared" si="51"/>
        <v>0</v>
      </c>
      <c r="W425" s="13" t="str">
        <f t="shared" si="52"/>
        <v/>
      </c>
      <c r="Y425" s="41" t="str">
        <f>IF($B425="", "", IF($B425&gt;'Annual Report'!$AZ$41, 'Annual Report'!$BA$40, TEXT($B425, "mmm yyyy")))</f>
        <v/>
      </c>
      <c r="AA425" s="13" t="str">
        <f t="shared" si="53"/>
        <v/>
      </c>
      <c r="AC425" s="13" t="str">
        <f t="shared" si="54"/>
        <v xml:space="preserve"> - </v>
      </c>
      <c r="AE425" s="13" t="str">
        <f t="shared" si="55"/>
        <v/>
      </c>
    </row>
    <row r="426" spans="1:31" x14ac:dyDescent="0.25">
      <c r="A426" s="30"/>
      <c r="B426" s="74"/>
      <c r="C426" s="82"/>
      <c r="D426" s="92"/>
      <c r="E426" s="75"/>
      <c r="F426" s="76"/>
      <c r="G426" s="83"/>
      <c r="H426" s="77"/>
      <c r="I426" s="84"/>
      <c r="J426" s="30"/>
      <c r="K426" s="25" t="str">
        <f t="shared" si="48"/>
        <v/>
      </c>
      <c r="L426" s="30"/>
      <c r="O426" s="13" t="str">
        <f t="shared" si="49"/>
        <v/>
      </c>
      <c r="P426" s="13">
        <f>SUM($E$11:$E426)</f>
        <v>30</v>
      </c>
      <c r="T426" s="22">
        <f t="shared" si="50"/>
        <v>0</v>
      </c>
      <c r="U426" s="22">
        <f t="shared" si="51"/>
        <v>0</v>
      </c>
      <c r="W426" s="13" t="str">
        <f t="shared" si="52"/>
        <v/>
      </c>
      <c r="Y426" s="41" t="str">
        <f>IF($B426="", "", IF($B426&gt;'Annual Report'!$AZ$41, 'Annual Report'!$BA$40, TEXT($B426, "mmm yyyy")))</f>
        <v/>
      </c>
      <c r="AA426" s="13" t="str">
        <f t="shared" si="53"/>
        <v/>
      </c>
      <c r="AC426" s="13" t="str">
        <f t="shared" si="54"/>
        <v xml:space="preserve"> - </v>
      </c>
      <c r="AE426" s="13" t="str">
        <f t="shared" si="55"/>
        <v/>
      </c>
    </row>
    <row r="427" spans="1:31" x14ac:dyDescent="0.25">
      <c r="A427" s="30"/>
      <c r="B427" s="74"/>
      <c r="C427" s="82"/>
      <c r="D427" s="92"/>
      <c r="E427" s="75"/>
      <c r="F427" s="76"/>
      <c r="G427" s="83"/>
      <c r="H427" s="77"/>
      <c r="I427" s="84"/>
      <c r="J427" s="30"/>
      <c r="K427" s="25" t="str">
        <f t="shared" si="48"/>
        <v/>
      </c>
      <c r="L427" s="30"/>
      <c r="O427" s="13" t="str">
        <f t="shared" si="49"/>
        <v/>
      </c>
      <c r="P427" s="13">
        <f>SUM($E$11:$E427)</f>
        <v>30</v>
      </c>
      <c r="T427" s="22">
        <f t="shared" si="50"/>
        <v>0</v>
      </c>
      <c r="U427" s="22">
        <f t="shared" si="51"/>
        <v>0</v>
      </c>
      <c r="W427" s="13" t="str">
        <f t="shared" si="52"/>
        <v/>
      </c>
      <c r="Y427" s="41" t="str">
        <f>IF($B427="", "", IF($B427&gt;'Annual Report'!$AZ$41, 'Annual Report'!$BA$40, TEXT($B427, "mmm yyyy")))</f>
        <v/>
      </c>
      <c r="AA427" s="13" t="str">
        <f t="shared" si="53"/>
        <v/>
      </c>
      <c r="AC427" s="13" t="str">
        <f t="shared" si="54"/>
        <v xml:space="preserve"> - </v>
      </c>
      <c r="AE427" s="13" t="str">
        <f t="shared" si="55"/>
        <v/>
      </c>
    </row>
    <row r="428" spans="1:31" x14ac:dyDescent="0.25">
      <c r="A428" s="30"/>
      <c r="B428" s="74"/>
      <c r="C428" s="82"/>
      <c r="D428" s="92"/>
      <c r="E428" s="75"/>
      <c r="F428" s="76"/>
      <c r="G428" s="83"/>
      <c r="H428" s="77"/>
      <c r="I428" s="84"/>
      <c r="J428" s="30"/>
      <c r="K428" s="25" t="str">
        <f t="shared" si="48"/>
        <v/>
      </c>
      <c r="L428" s="30"/>
      <c r="O428" s="13" t="str">
        <f t="shared" si="49"/>
        <v/>
      </c>
      <c r="P428" s="13">
        <f>SUM($E$11:$E428)</f>
        <v>30</v>
      </c>
      <c r="T428" s="22">
        <f t="shared" si="50"/>
        <v>0</v>
      </c>
      <c r="U428" s="22">
        <f t="shared" si="51"/>
        <v>0</v>
      </c>
      <c r="W428" s="13" t="str">
        <f t="shared" si="52"/>
        <v/>
      </c>
      <c r="Y428" s="41" t="str">
        <f>IF($B428="", "", IF($B428&gt;'Annual Report'!$AZ$41, 'Annual Report'!$BA$40, TEXT($B428, "mmm yyyy")))</f>
        <v/>
      </c>
      <c r="AA428" s="13" t="str">
        <f t="shared" si="53"/>
        <v/>
      </c>
      <c r="AC428" s="13" t="str">
        <f t="shared" si="54"/>
        <v xml:space="preserve"> - </v>
      </c>
      <c r="AE428" s="13" t="str">
        <f t="shared" si="55"/>
        <v/>
      </c>
    </row>
    <row r="429" spans="1:31" x14ac:dyDescent="0.25">
      <c r="A429" s="30"/>
      <c r="B429" s="74"/>
      <c r="C429" s="82"/>
      <c r="D429" s="92"/>
      <c r="E429" s="75"/>
      <c r="F429" s="76"/>
      <c r="G429" s="83"/>
      <c r="H429" s="77"/>
      <c r="I429" s="84"/>
      <c r="J429" s="30"/>
      <c r="K429" s="25" t="str">
        <f t="shared" si="48"/>
        <v/>
      </c>
      <c r="L429" s="30"/>
      <c r="O429" s="13" t="str">
        <f t="shared" si="49"/>
        <v/>
      </c>
      <c r="P429" s="13">
        <f>SUM($E$11:$E429)</f>
        <v>30</v>
      </c>
      <c r="T429" s="22">
        <f t="shared" si="50"/>
        <v>0</v>
      </c>
      <c r="U429" s="22">
        <f t="shared" si="51"/>
        <v>0</v>
      </c>
      <c r="W429" s="13" t="str">
        <f t="shared" si="52"/>
        <v/>
      </c>
      <c r="Y429" s="41" t="str">
        <f>IF($B429="", "", IF($B429&gt;'Annual Report'!$AZ$41, 'Annual Report'!$BA$40, TEXT($B429, "mmm yyyy")))</f>
        <v/>
      </c>
      <c r="AA429" s="13" t="str">
        <f t="shared" si="53"/>
        <v/>
      </c>
      <c r="AC429" s="13" t="str">
        <f t="shared" si="54"/>
        <v xml:space="preserve"> - </v>
      </c>
      <c r="AE429" s="13" t="str">
        <f t="shared" si="55"/>
        <v/>
      </c>
    </row>
    <row r="430" spans="1:31" x14ac:dyDescent="0.25">
      <c r="A430" s="30"/>
      <c r="B430" s="74"/>
      <c r="C430" s="82"/>
      <c r="D430" s="92"/>
      <c r="E430" s="75"/>
      <c r="F430" s="76"/>
      <c r="G430" s="83"/>
      <c r="H430" s="77"/>
      <c r="I430" s="84"/>
      <c r="J430" s="30"/>
      <c r="K430" s="25" t="str">
        <f t="shared" si="48"/>
        <v/>
      </c>
      <c r="L430" s="30"/>
      <c r="O430" s="13" t="str">
        <f t="shared" si="49"/>
        <v/>
      </c>
      <c r="P430" s="13">
        <f>SUM($E$11:$E430)</f>
        <v>30</v>
      </c>
      <c r="T430" s="22">
        <f t="shared" si="50"/>
        <v>0</v>
      </c>
      <c r="U430" s="22">
        <f t="shared" si="51"/>
        <v>0</v>
      </c>
      <c r="W430" s="13" t="str">
        <f t="shared" si="52"/>
        <v/>
      </c>
      <c r="Y430" s="41" t="str">
        <f>IF($B430="", "", IF($B430&gt;'Annual Report'!$AZ$41, 'Annual Report'!$BA$40, TEXT($B430, "mmm yyyy")))</f>
        <v/>
      </c>
      <c r="AA430" s="13" t="str">
        <f t="shared" si="53"/>
        <v/>
      </c>
      <c r="AC430" s="13" t="str">
        <f t="shared" si="54"/>
        <v xml:space="preserve"> - </v>
      </c>
      <c r="AE430" s="13" t="str">
        <f t="shared" si="55"/>
        <v/>
      </c>
    </row>
    <row r="431" spans="1:31" x14ac:dyDescent="0.25">
      <c r="A431" s="30"/>
      <c r="B431" s="74"/>
      <c r="C431" s="82"/>
      <c r="D431" s="92"/>
      <c r="E431" s="75"/>
      <c r="F431" s="76"/>
      <c r="G431" s="83"/>
      <c r="H431" s="77"/>
      <c r="I431" s="84"/>
      <c r="J431" s="30"/>
      <c r="K431" s="25" t="str">
        <f t="shared" si="48"/>
        <v/>
      </c>
      <c r="L431" s="30"/>
      <c r="O431" s="13" t="str">
        <f t="shared" si="49"/>
        <v/>
      </c>
      <c r="P431" s="13">
        <f>SUM($E$11:$E431)</f>
        <v>30</v>
      </c>
      <c r="T431" s="22">
        <f t="shared" si="50"/>
        <v>0</v>
      </c>
      <c r="U431" s="22">
        <f t="shared" si="51"/>
        <v>0</v>
      </c>
      <c r="W431" s="13" t="str">
        <f t="shared" si="52"/>
        <v/>
      </c>
      <c r="Y431" s="41" t="str">
        <f>IF($B431="", "", IF($B431&gt;'Annual Report'!$AZ$41, 'Annual Report'!$BA$40, TEXT($B431, "mmm yyyy")))</f>
        <v/>
      </c>
      <c r="AA431" s="13" t="str">
        <f t="shared" si="53"/>
        <v/>
      </c>
      <c r="AC431" s="13" t="str">
        <f t="shared" si="54"/>
        <v xml:space="preserve"> - </v>
      </c>
      <c r="AE431" s="13" t="str">
        <f t="shared" si="55"/>
        <v/>
      </c>
    </row>
    <row r="432" spans="1:31" x14ac:dyDescent="0.25">
      <c r="A432" s="30"/>
      <c r="B432" s="74"/>
      <c r="C432" s="82"/>
      <c r="D432" s="92"/>
      <c r="E432" s="75"/>
      <c r="F432" s="76"/>
      <c r="G432" s="83"/>
      <c r="H432" s="77"/>
      <c r="I432" s="84"/>
      <c r="J432" s="30"/>
      <c r="K432" s="25" t="str">
        <f t="shared" si="48"/>
        <v/>
      </c>
      <c r="L432" s="30"/>
      <c r="O432" s="13" t="str">
        <f t="shared" si="49"/>
        <v/>
      </c>
      <c r="P432" s="13">
        <f>SUM($E$11:$E432)</f>
        <v>30</v>
      </c>
      <c r="T432" s="22">
        <f t="shared" si="50"/>
        <v>0</v>
      </c>
      <c r="U432" s="22">
        <f t="shared" si="51"/>
        <v>0</v>
      </c>
      <c r="W432" s="13" t="str">
        <f t="shared" si="52"/>
        <v/>
      </c>
      <c r="Y432" s="41" t="str">
        <f>IF($B432="", "", IF($B432&gt;'Annual Report'!$AZ$41, 'Annual Report'!$BA$40, TEXT($B432, "mmm yyyy")))</f>
        <v/>
      </c>
      <c r="AA432" s="13" t="str">
        <f t="shared" si="53"/>
        <v/>
      </c>
      <c r="AC432" s="13" t="str">
        <f t="shared" si="54"/>
        <v xml:space="preserve"> - </v>
      </c>
      <c r="AE432" s="13" t="str">
        <f t="shared" si="55"/>
        <v/>
      </c>
    </row>
    <row r="433" spans="1:31" x14ac:dyDescent="0.25">
      <c r="A433" s="30"/>
      <c r="B433" s="74"/>
      <c r="C433" s="82"/>
      <c r="D433" s="92"/>
      <c r="E433" s="75"/>
      <c r="F433" s="76"/>
      <c r="G433" s="83"/>
      <c r="H433" s="77"/>
      <c r="I433" s="84"/>
      <c r="J433" s="30"/>
      <c r="K433" s="25" t="str">
        <f t="shared" si="48"/>
        <v/>
      </c>
      <c r="L433" s="30"/>
      <c r="O433" s="13" t="str">
        <f t="shared" si="49"/>
        <v/>
      </c>
      <c r="P433" s="13">
        <f>SUM($E$11:$E433)</f>
        <v>30</v>
      </c>
      <c r="T433" s="22">
        <f t="shared" si="50"/>
        <v>0</v>
      </c>
      <c r="U433" s="22">
        <f t="shared" si="51"/>
        <v>0</v>
      </c>
      <c r="W433" s="13" t="str">
        <f t="shared" si="52"/>
        <v/>
      </c>
      <c r="Y433" s="41" t="str">
        <f>IF($B433="", "", IF($B433&gt;'Annual Report'!$AZ$41, 'Annual Report'!$BA$40, TEXT($B433, "mmm yyyy")))</f>
        <v/>
      </c>
      <c r="AA433" s="13" t="str">
        <f t="shared" si="53"/>
        <v/>
      </c>
      <c r="AC433" s="13" t="str">
        <f t="shared" si="54"/>
        <v xml:space="preserve"> - </v>
      </c>
      <c r="AE433" s="13" t="str">
        <f t="shared" si="55"/>
        <v/>
      </c>
    </row>
    <row r="434" spans="1:31" x14ac:dyDescent="0.25">
      <c r="A434" s="30"/>
      <c r="B434" s="74"/>
      <c r="C434" s="82"/>
      <c r="D434" s="92"/>
      <c r="E434" s="75"/>
      <c r="F434" s="76"/>
      <c r="G434" s="83"/>
      <c r="H434" s="77"/>
      <c r="I434" s="84"/>
      <c r="J434" s="30"/>
      <c r="K434" s="25" t="str">
        <f t="shared" si="48"/>
        <v/>
      </c>
      <c r="L434" s="30"/>
      <c r="O434" s="13" t="str">
        <f t="shared" si="49"/>
        <v/>
      </c>
      <c r="P434" s="13">
        <f>SUM($E$11:$E434)</f>
        <v>30</v>
      </c>
      <c r="T434" s="22">
        <f t="shared" si="50"/>
        <v>0</v>
      </c>
      <c r="U434" s="22">
        <f t="shared" si="51"/>
        <v>0</v>
      </c>
      <c r="W434" s="13" t="str">
        <f t="shared" si="52"/>
        <v/>
      </c>
      <c r="Y434" s="41" t="str">
        <f>IF($B434="", "", IF($B434&gt;'Annual Report'!$AZ$41, 'Annual Report'!$BA$40, TEXT($B434, "mmm yyyy")))</f>
        <v/>
      </c>
      <c r="AA434" s="13" t="str">
        <f t="shared" si="53"/>
        <v/>
      </c>
      <c r="AC434" s="13" t="str">
        <f t="shared" si="54"/>
        <v xml:space="preserve"> - </v>
      </c>
      <c r="AE434" s="13" t="str">
        <f t="shared" si="55"/>
        <v/>
      </c>
    </row>
    <row r="435" spans="1:31" x14ac:dyDescent="0.25">
      <c r="A435" s="30"/>
      <c r="B435" s="74"/>
      <c r="C435" s="82"/>
      <c r="D435" s="92"/>
      <c r="E435" s="75"/>
      <c r="F435" s="76"/>
      <c r="G435" s="83"/>
      <c r="H435" s="77"/>
      <c r="I435" s="84"/>
      <c r="J435" s="30"/>
      <c r="K435" s="25" t="str">
        <f t="shared" si="48"/>
        <v/>
      </c>
      <c r="L435" s="30"/>
      <c r="O435" s="13" t="str">
        <f t="shared" si="49"/>
        <v/>
      </c>
      <c r="P435" s="13">
        <f>SUM($E$11:$E435)</f>
        <v>30</v>
      </c>
      <c r="T435" s="22">
        <f t="shared" si="50"/>
        <v>0</v>
      </c>
      <c r="U435" s="22">
        <f t="shared" si="51"/>
        <v>0</v>
      </c>
      <c r="W435" s="13" t="str">
        <f t="shared" si="52"/>
        <v/>
      </c>
      <c r="Y435" s="41" t="str">
        <f>IF($B435="", "", IF($B435&gt;'Annual Report'!$AZ$41, 'Annual Report'!$BA$40, TEXT($B435, "mmm yyyy")))</f>
        <v/>
      </c>
      <c r="AA435" s="13" t="str">
        <f t="shared" si="53"/>
        <v/>
      </c>
      <c r="AC435" s="13" t="str">
        <f t="shared" si="54"/>
        <v xml:space="preserve"> - </v>
      </c>
      <c r="AE435" s="13" t="str">
        <f t="shared" si="55"/>
        <v/>
      </c>
    </row>
    <row r="436" spans="1:31" x14ac:dyDescent="0.25">
      <c r="A436" s="30"/>
      <c r="B436" s="74"/>
      <c r="C436" s="82"/>
      <c r="D436" s="92"/>
      <c r="E436" s="75"/>
      <c r="F436" s="76"/>
      <c r="G436" s="83"/>
      <c r="H436" s="77"/>
      <c r="I436" s="84"/>
      <c r="J436" s="30"/>
      <c r="K436" s="25" t="str">
        <f t="shared" si="48"/>
        <v/>
      </c>
      <c r="L436" s="30"/>
      <c r="O436" s="13" t="str">
        <f t="shared" si="49"/>
        <v/>
      </c>
      <c r="P436" s="13">
        <f>SUM($E$11:$E436)</f>
        <v>30</v>
      </c>
      <c r="T436" s="22">
        <f t="shared" si="50"/>
        <v>0</v>
      </c>
      <c r="U436" s="22">
        <f t="shared" si="51"/>
        <v>0</v>
      </c>
      <c r="W436" s="13" t="str">
        <f t="shared" si="52"/>
        <v/>
      </c>
      <c r="Y436" s="41" t="str">
        <f>IF($B436="", "", IF($B436&gt;'Annual Report'!$AZ$41, 'Annual Report'!$BA$40, TEXT($B436, "mmm yyyy")))</f>
        <v/>
      </c>
      <c r="AA436" s="13" t="str">
        <f t="shared" si="53"/>
        <v/>
      </c>
      <c r="AC436" s="13" t="str">
        <f t="shared" si="54"/>
        <v xml:space="preserve"> - </v>
      </c>
      <c r="AE436" s="13" t="str">
        <f t="shared" si="55"/>
        <v/>
      </c>
    </row>
    <row r="437" spans="1:31" x14ac:dyDescent="0.25">
      <c r="A437" s="30"/>
      <c r="B437" s="74"/>
      <c r="C437" s="82"/>
      <c r="D437" s="92"/>
      <c r="E437" s="75"/>
      <c r="F437" s="76"/>
      <c r="G437" s="83"/>
      <c r="H437" s="77"/>
      <c r="I437" s="84"/>
      <c r="J437" s="30"/>
      <c r="K437" s="25" t="str">
        <f t="shared" si="48"/>
        <v/>
      </c>
      <c r="L437" s="30"/>
      <c r="O437" s="13" t="str">
        <f t="shared" si="49"/>
        <v/>
      </c>
      <c r="P437" s="13">
        <f>SUM($E$11:$E437)</f>
        <v>30</v>
      </c>
      <c r="T437" s="22">
        <f t="shared" si="50"/>
        <v>0</v>
      </c>
      <c r="U437" s="22">
        <f t="shared" si="51"/>
        <v>0</v>
      </c>
      <c r="W437" s="13" t="str">
        <f t="shared" si="52"/>
        <v/>
      </c>
      <c r="Y437" s="41" t="str">
        <f>IF($B437="", "", IF($B437&gt;'Annual Report'!$AZ$41, 'Annual Report'!$BA$40, TEXT($B437, "mmm yyyy")))</f>
        <v/>
      </c>
      <c r="AA437" s="13" t="str">
        <f t="shared" si="53"/>
        <v/>
      </c>
      <c r="AC437" s="13" t="str">
        <f t="shared" si="54"/>
        <v xml:space="preserve"> - </v>
      </c>
      <c r="AE437" s="13" t="str">
        <f t="shared" si="55"/>
        <v/>
      </c>
    </row>
    <row r="438" spans="1:31" x14ac:dyDescent="0.25">
      <c r="A438" s="30"/>
      <c r="B438" s="74"/>
      <c r="C438" s="82"/>
      <c r="D438" s="92"/>
      <c r="E438" s="75"/>
      <c r="F438" s="76"/>
      <c r="G438" s="83"/>
      <c r="H438" s="77"/>
      <c r="I438" s="84"/>
      <c r="J438" s="30"/>
      <c r="K438" s="25" t="str">
        <f t="shared" si="48"/>
        <v/>
      </c>
      <c r="L438" s="30"/>
      <c r="O438" s="13" t="str">
        <f t="shared" si="49"/>
        <v/>
      </c>
      <c r="P438" s="13">
        <f>SUM($E$11:$E438)</f>
        <v>30</v>
      </c>
      <c r="T438" s="22">
        <f t="shared" si="50"/>
        <v>0</v>
      </c>
      <c r="U438" s="22">
        <f t="shared" si="51"/>
        <v>0</v>
      </c>
      <c r="W438" s="13" t="str">
        <f t="shared" si="52"/>
        <v/>
      </c>
      <c r="Y438" s="41" t="str">
        <f>IF($B438="", "", IF($B438&gt;'Annual Report'!$AZ$41, 'Annual Report'!$BA$40, TEXT($B438, "mmm yyyy")))</f>
        <v/>
      </c>
      <c r="AA438" s="13" t="str">
        <f t="shared" si="53"/>
        <v/>
      </c>
      <c r="AC438" s="13" t="str">
        <f t="shared" si="54"/>
        <v xml:space="preserve"> - </v>
      </c>
      <c r="AE438" s="13" t="str">
        <f t="shared" si="55"/>
        <v/>
      </c>
    </row>
    <row r="439" spans="1:31" x14ac:dyDescent="0.25">
      <c r="A439" s="30"/>
      <c r="B439" s="74"/>
      <c r="C439" s="82"/>
      <c r="D439" s="92"/>
      <c r="E439" s="75"/>
      <c r="F439" s="76"/>
      <c r="G439" s="83"/>
      <c r="H439" s="77"/>
      <c r="I439" s="84"/>
      <c r="J439" s="30"/>
      <c r="K439" s="25" t="str">
        <f t="shared" si="48"/>
        <v/>
      </c>
      <c r="L439" s="30"/>
      <c r="O439" s="13" t="str">
        <f t="shared" si="49"/>
        <v/>
      </c>
      <c r="P439" s="13">
        <f>SUM($E$11:$E439)</f>
        <v>30</v>
      </c>
      <c r="T439" s="22">
        <f t="shared" si="50"/>
        <v>0</v>
      </c>
      <c r="U439" s="22">
        <f t="shared" si="51"/>
        <v>0</v>
      </c>
      <c r="W439" s="13" t="str">
        <f t="shared" si="52"/>
        <v/>
      </c>
      <c r="Y439" s="41" t="str">
        <f>IF($B439="", "", IF($B439&gt;'Annual Report'!$AZ$41, 'Annual Report'!$BA$40, TEXT($B439, "mmm yyyy")))</f>
        <v/>
      </c>
      <c r="AA439" s="13" t="str">
        <f t="shared" si="53"/>
        <v/>
      </c>
      <c r="AC439" s="13" t="str">
        <f t="shared" si="54"/>
        <v xml:space="preserve"> - </v>
      </c>
      <c r="AE439" s="13" t="str">
        <f t="shared" si="55"/>
        <v/>
      </c>
    </row>
    <row r="440" spans="1:31" x14ac:dyDescent="0.25">
      <c r="A440" s="30"/>
      <c r="B440" s="74"/>
      <c r="C440" s="82"/>
      <c r="D440" s="92"/>
      <c r="E440" s="75"/>
      <c r="F440" s="76"/>
      <c r="G440" s="83"/>
      <c r="H440" s="77"/>
      <c r="I440" s="84"/>
      <c r="J440" s="30"/>
      <c r="K440" s="25" t="str">
        <f t="shared" si="48"/>
        <v/>
      </c>
      <c r="L440" s="30"/>
      <c r="O440" s="13" t="str">
        <f t="shared" si="49"/>
        <v/>
      </c>
      <c r="P440" s="13">
        <f>SUM($E$11:$E440)</f>
        <v>30</v>
      </c>
      <c r="T440" s="22">
        <f t="shared" si="50"/>
        <v>0</v>
      </c>
      <c r="U440" s="22">
        <f t="shared" si="51"/>
        <v>0</v>
      </c>
      <c r="W440" s="13" t="str">
        <f t="shared" si="52"/>
        <v/>
      </c>
      <c r="Y440" s="41" t="str">
        <f>IF($B440="", "", IF($B440&gt;'Annual Report'!$AZ$41, 'Annual Report'!$BA$40, TEXT($B440, "mmm yyyy")))</f>
        <v/>
      </c>
      <c r="AA440" s="13" t="str">
        <f t="shared" si="53"/>
        <v/>
      </c>
      <c r="AC440" s="13" t="str">
        <f t="shared" si="54"/>
        <v xml:space="preserve"> - </v>
      </c>
      <c r="AE440" s="13" t="str">
        <f t="shared" si="55"/>
        <v/>
      </c>
    </row>
    <row r="441" spans="1:31" x14ac:dyDescent="0.25">
      <c r="A441" s="30"/>
      <c r="B441" s="74"/>
      <c r="C441" s="82"/>
      <c r="D441" s="92"/>
      <c r="E441" s="75"/>
      <c r="F441" s="76"/>
      <c r="G441" s="83"/>
      <c r="H441" s="77"/>
      <c r="I441" s="84"/>
      <c r="J441" s="30"/>
      <c r="K441" s="25" t="str">
        <f t="shared" si="48"/>
        <v/>
      </c>
      <c r="L441" s="30"/>
      <c r="O441" s="13" t="str">
        <f t="shared" si="49"/>
        <v/>
      </c>
      <c r="P441" s="13">
        <f>SUM($E$11:$E441)</f>
        <v>30</v>
      </c>
      <c r="T441" s="22">
        <f t="shared" si="50"/>
        <v>0</v>
      </c>
      <c r="U441" s="22">
        <f t="shared" si="51"/>
        <v>0</v>
      </c>
      <c r="W441" s="13" t="str">
        <f t="shared" si="52"/>
        <v/>
      </c>
      <c r="Y441" s="41" t="str">
        <f>IF($B441="", "", IF($B441&gt;'Annual Report'!$AZ$41, 'Annual Report'!$BA$40, TEXT($B441, "mmm yyyy")))</f>
        <v/>
      </c>
      <c r="AA441" s="13" t="str">
        <f t="shared" si="53"/>
        <v/>
      </c>
      <c r="AC441" s="13" t="str">
        <f t="shared" si="54"/>
        <v xml:space="preserve"> - </v>
      </c>
      <c r="AE441" s="13" t="str">
        <f t="shared" si="55"/>
        <v/>
      </c>
    </row>
    <row r="442" spans="1:31" x14ac:dyDescent="0.25">
      <c r="A442" s="30"/>
      <c r="B442" s="74"/>
      <c r="C442" s="82"/>
      <c r="D442" s="92"/>
      <c r="E442" s="75"/>
      <c r="F442" s="76"/>
      <c r="G442" s="83"/>
      <c r="H442" s="77"/>
      <c r="I442" s="84"/>
      <c r="J442" s="30"/>
      <c r="K442" s="25" t="str">
        <f t="shared" si="48"/>
        <v/>
      </c>
      <c r="L442" s="30"/>
      <c r="O442" s="13" t="str">
        <f t="shared" si="49"/>
        <v/>
      </c>
      <c r="P442" s="13">
        <f>SUM($E$11:$E442)</f>
        <v>30</v>
      </c>
      <c r="T442" s="22">
        <f t="shared" si="50"/>
        <v>0</v>
      </c>
      <c r="U442" s="22">
        <f t="shared" si="51"/>
        <v>0</v>
      </c>
      <c r="W442" s="13" t="str">
        <f t="shared" si="52"/>
        <v/>
      </c>
      <c r="Y442" s="41" t="str">
        <f>IF($B442="", "", IF($B442&gt;'Annual Report'!$AZ$41, 'Annual Report'!$BA$40, TEXT($B442, "mmm yyyy")))</f>
        <v/>
      </c>
      <c r="AA442" s="13" t="str">
        <f t="shared" si="53"/>
        <v/>
      </c>
      <c r="AC442" s="13" t="str">
        <f t="shared" si="54"/>
        <v xml:space="preserve"> - </v>
      </c>
      <c r="AE442" s="13" t="str">
        <f t="shared" si="55"/>
        <v/>
      </c>
    </row>
    <row r="443" spans="1:31" x14ac:dyDescent="0.25">
      <c r="A443" s="30"/>
      <c r="B443" s="74"/>
      <c r="C443" s="82"/>
      <c r="D443" s="92"/>
      <c r="E443" s="75"/>
      <c r="F443" s="76"/>
      <c r="G443" s="83"/>
      <c r="H443" s="77"/>
      <c r="I443" s="84"/>
      <c r="J443" s="30"/>
      <c r="K443" s="25" t="str">
        <f t="shared" si="48"/>
        <v/>
      </c>
      <c r="L443" s="30"/>
      <c r="O443" s="13" t="str">
        <f t="shared" si="49"/>
        <v/>
      </c>
      <c r="P443" s="13">
        <f>SUM($E$11:$E443)</f>
        <v>30</v>
      </c>
      <c r="T443" s="22">
        <f t="shared" si="50"/>
        <v>0</v>
      </c>
      <c r="U443" s="22">
        <f t="shared" si="51"/>
        <v>0</v>
      </c>
      <c r="W443" s="13" t="str">
        <f t="shared" si="52"/>
        <v/>
      </c>
      <c r="Y443" s="41" t="str">
        <f>IF($B443="", "", IF($B443&gt;'Annual Report'!$AZ$41, 'Annual Report'!$BA$40, TEXT($B443, "mmm yyyy")))</f>
        <v/>
      </c>
      <c r="AA443" s="13" t="str">
        <f t="shared" si="53"/>
        <v/>
      </c>
      <c r="AC443" s="13" t="str">
        <f t="shared" si="54"/>
        <v xml:space="preserve"> - </v>
      </c>
      <c r="AE443" s="13" t="str">
        <f t="shared" si="55"/>
        <v/>
      </c>
    </row>
    <row r="444" spans="1:31" x14ac:dyDescent="0.25">
      <c r="A444" s="30"/>
      <c r="B444" s="74"/>
      <c r="C444" s="82"/>
      <c r="D444" s="92"/>
      <c r="E444" s="75"/>
      <c r="F444" s="76"/>
      <c r="G444" s="83"/>
      <c r="H444" s="77"/>
      <c r="I444" s="84"/>
      <c r="J444" s="30"/>
      <c r="K444" s="25" t="str">
        <f t="shared" si="48"/>
        <v/>
      </c>
      <c r="L444" s="30"/>
      <c r="O444" s="13" t="str">
        <f t="shared" si="49"/>
        <v/>
      </c>
      <c r="P444" s="13">
        <f>SUM($E$11:$E444)</f>
        <v>30</v>
      </c>
      <c r="T444" s="22">
        <f t="shared" si="50"/>
        <v>0</v>
      </c>
      <c r="U444" s="22">
        <f t="shared" si="51"/>
        <v>0</v>
      </c>
      <c r="W444" s="13" t="str">
        <f t="shared" si="52"/>
        <v/>
      </c>
      <c r="Y444" s="41" t="str">
        <f>IF($B444="", "", IF($B444&gt;'Annual Report'!$AZ$41, 'Annual Report'!$BA$40, TEXT($B444, "mmm yyyy")))</f>
        <v/>
      </c>
      <c r="AA444" s="13" t="str">
        <f t="shared" si="53"/>
        <v/>
      </c>
      <c r="AC444" s="13" t="str">
        <f t="shared" si="54"/>
        <v xml:space="preserve"> - </v>
      </c>
      <c r="AE444" s="13" t="str">
        <f t="shared" si="55"/>
        <v/>
      </c>
    </row>
    <row r="445" spans="1:31" x14ac:dyDescent="0.25">
      <c r="A445" s="30"/>
      <c r="B445" s="74"/>
      <c r="C445" s="82"/>
      <c r="D445" s="92"/>
      <c r="E445" s="75"/>
      <c r="F445" s="76"/>
      <c r="G445" s="83"/>
      <c r="H445" s="77"/>
      <c r="I445" s="84"/>
      <c r="J445" s="30"/>
      <c r="K445" s="25" t="str">
        <f t="shared" si="48"/>
        <v/>
      </c>
      <c r="L445" s="30"/>
      <c r="O445" s="13" t="str">
        <f t="shared" si="49"/>
        <v/>
      </c>
      <c r="P445" s="13">
        <f>SUM($E$11:$E445)</f>
        <v>30</v>
      </c>
      <c r="T445" s="22">
        <f t="shared" si="50"/>
        <v>0</v>
      </c>
      <c r="U445" s="22">
        <f t="shared" si="51"/>
        <v>0</v>
      </c>
      <c r="W445" s="13" t="str">
        <f t="shared" si="52"/>
        <v/>
      </c>
      <c r="Y445" s="41" t="str">
        <f>IF($B445="", "", IF($B445&gt;'Annual Report'!$AZ$41, 'Annual Report'!$BA$40, TEXT($B445, "mmm yyyy")))</f>
        <v/>
      </c>
      <c r="AA445" s="13" t="str">
        <f t="shared" si="53"/>
        <v/>
      </c>
      <c r="AC445" s="13" t="str">
        <f t="shared" si="54"/>
        <v xml:space="preserve"> - </v>
      </c>
      <c r="AE445" s="13" t="str">
        <f t="shared" si="55"/>
        <v/>
      </c>
    </row>
    <row r="446" spans="1:31" x14ac:dyDescent="0.25">
      <c r="A446" s="30"/>
      <c r="B446" s="74"/>
      <c r="C446" s="82"/>
      <c r="D446" s="92"/>
      <c r="E446" s="75"/>
      <c r="F446" s="76"/>
      <c r="G446" s="83"/>
      <c r="H446" s="77"/>
      <c r="I446" s="84"/>
      <c r="J446" s="30"/>
      <c r="K446" s="25" t="str">
        <f t="shared" si="48"/>
        <v/>
      </c>
      <c r="L446" s="30"/>
      <c r="O446" s="13" t="str">
        <f t="shared" si="49"/>
        <v/>
      </c>
      <c r="P446" s="13">
        <f>SUM($E$11:$E446)</f>
        <v>30</v>
      </c>
      <c r="T446" s="22">
        <f t="shared" si="50"/>
        <v>0</v>
      </c>
      <c r="U446" s="22">
        <f t="shared" si="51"/>
        <v>0</v>
      </c>
      <c r="W446" s="13" t="str">
        <f t="shared" si="52"/>
        <v/>
      </c>
      <c r="Y446" s="41" t="str">
        <f>IF($B446="", "", IF($B446&gt;'Annual Report'!$AZ$41, 'Annual Report'!$BA$40, TEXT($B446, "mmm yyyy")))</f>
        <v/>
      </c>
      <c r="AA446" s="13" t="str">
        <f t="shared" si="53"/>
        <v/>
      </c>
      <c r="AC446" s="13" t="str">
        <f t="shared" si="54"/>
        <v xml:space="preserve"> - </v>
      </c>
      <c r="AE446" s="13" t="str">
        <f t="shared" si="55"/>
        <v/>
      </c>
    </row>
    <row r="447" spans="1:31" x14ac:dyDescent="0.25">
      <c r="A447" s="30"/>
      <c r="B447" s="74"/>
      <c r="C447" s="82"/>
      <c r="D447" s="92"/>
      <c r="E447" s="75"/>
      <c r="F447" s="76"/>
      <c r="G447" s="83"/>
      <c r="H447" s="77"/>
      <c r="I447" s="84"/>
      <c r="J447" s="30"/>
      <c r="K447" s="25" t="str">
        <f t="shared" si="48"/>
        <v/>
      </c>
      <c r="L447" s="30"/>
      <c r="O447" s="13" t="str">
        <f t="shared" si="49"/>
        <v/>
      </c>
      <c r="P447" s="13">
        <f>SUM($E$11:$E447)</f>
        <v>30</v>
      </c>
      <c r="T447" s="22">
        <f t="shared" si="50"/>
        <v>0</v>
      </c>
      <c r="U447" s="22">
        <f t="shared" si="51"/>
        <v>0</v>
      </c>
      <c r="W447" s="13" t="str">
        <f t="shared" si="52"/>
        <v/>
      </c>
      <c r="Y447" s="41" t="str">
        <f>IF($B447="", "", IF($B447&gt;'Annual Report'!$AZ$41, 'Annual Report'!$BA$40, TEXT($B447, "mmm yyyy")))</f>
        <v/>
      </c>
      <c r="AA447" s="13" t="str">
        <f t="shared" si="53"/>
        <v/>
      </c>
      <c r="AC447" s="13" t="str">
        <f t="shared" si="54"/>
        <v xml:space="preserve"> - </v>
      </c>
      <c r="AE447" s="13" t="str">
        <f t="shared" si="55"/>
        <v/>
      </c>
    </row>
    <row r="448" spans="1:31" x14ac:dyDescent="0.25">
      <c r="A448" s="30"/>
      <c r="B448" s="74"/>
      <c r="C448" s="82"/>
      <c r="D448" s="92"/>
      <c r="E448" s="75"/>
      <c r="F448" s="76"/>
      <c r="G448" s="83"/>
      <c r="H448" s="77"/>
      <c r="I448" s="84"/>
      <c r="J448" s="30"/>
      <c r="K448" s="25" t="str">
        <f t="shared" si="48"/>
        <v/>
      </c>
      <c r="L448" s="30"/>
      <c r="O448" s="13" t="str">
        <f t="shared" si="49"/>
        <v/>
      </c>
      <c r="P448" s="13">
        <f>SUM($E$11:$E448)</f>
        <v>30</v>
      </c>
      <c r="T448" s="22">
        <f t="shared" si="50"/>
        <v>0</v>
      </c>
      <c r="U448" s="22">
        <f t="shared" si="51"/>
        <v>0</v>
      </c>
      <c r="W448" s="13" t="str">
        <f t="shared" si="52"/>
        <v/>
      </c>
      <c r="Y448" s="41" t="str">
        <f>IF($B448="", "", IF($B448&gt;'Annual Report'!$AZ$41, 'Annual Report'!$BA$40, TEXT($B448, "mmm yyyy")))</f>
        <v/>
      </c>
      <c r="AA448" s="13" t="str">
        <f t="shared" si="53"/>
        <v/>
      </c>
      <c r="AC448" s="13" t="str">
        <f t="shared" si="54"/>
        <v xml:space="preserve"> - </v>
      </c>
      <c r="AE448" s="13" t="str">
        <f t="shared" si="55"/>
        <v/>
      </c>
    </row>
    <row r="449" spans="1:31" x14ac:dyDescent="0.25">
      <c r="A449" s="30"/>
      <c r="B449" s="74"/>
      <c r="C449" s="82"/>
      <c r="D449" s="92"/>
      <c r="E449" s="75"/>
      <c r="F449" s="76"/>
      <c r="G449" s="83"/>
      <c r="H449" s="77"/>
      <c r="I449" s="84"/>
      <c r="J449" s="30"/>
      <c r="K449" s="25" t="str">
        <f t="shared" si="48"/>
        <v/>
      </c>
      <c r="L449" s="30"/>
      <c r="O449" s="13" t="str">
        <f t="shared" si="49"/>
        <v/>
      </c>
      <c r="P449" s="13">
        <f>SUM($E$11:$E449)</f>
        <v>30</v>
      </c>
      <c r="T449" s="22">
        <f t="shared" si="50"/>
        <v>0</v>
      </c>
      <c r="U449" s="22">
        <f t="shared" si="51"/>
        <v>0</v>
      </c>
      <c r="W449" s="13" t="str">
        <f t="shared" si="52"/>
        <v/>
      </c>
      <c r="Y449" s="41" t="str">
        <f>IF($B449="", "", IF($B449&gt;'Annual Report'!$AZ$41, 'Annual Report'!$BA$40, TEXT($B449, "mmm yyyy")))</f>
        <v/>
      </c>
      <c r="AA449" s="13" t="str">
        <f t="shared" si="53"/>
        <v/>
      </c>
      <c r="AC449" s="13" t="str">
        <f t="shared" si="54"/>
        <v xml:space="preserve"> - </v>
      </c>
      <c r="AE449" s="13" t="str">
        <f t="shared" si="55"/>
        <v/>
      </c>
    </row>
    <row r="450" spans="1:31" x14ac:dyDescent="0.25">
      <c r="A450" s="30"/>
      <c r="B450" s="74"/>
      <c r="C450" s="82"/>
      <c r="D450" s="92"/>
      <c r="E450" s="75"/>
      <c r="F450" s="76"/>
      <c r="G450" s="83"/>
      <c r="H450" s="77"/>
      <c r="I450" s="84"/>
      <c r="J450" s="30"/>
      <c r="K450" s="25" t="str">
        <f t="shared" si="48"/>
        <v/>
      </c>
      <c r="L450" s="30"/>
      <c r="O450" s="13" t="str">
        <f t="shared" si="49"/>
        <v/>
      </c>
      <c r="P450" s="13">
        <f>SUM($E$11:$E450)</f>
        <v>30</v>
      </c>
      <c r="T450" s="22">
        <f t="shared" si="50"/>
        <v>0</v>
      </c>
      <c r="U450" s="22">
        <f t="shared" si="51"/>
        <v>0</v>
      </c>
      <c r="W450" s="13" t="str">
        <f t="shared" si="52"/>
        <v/>
      </c>
      <c r="Y450" s="41" t="str">
        <f>IF($B450="", "", IF($B450&gt;'Annual Report'!$AZ$41, 'Annual Report'!$BA$40, TEXT($B450, "mmm yyyy")))</f>
        <v/>
      </c>
      <c r="AA450" s="13" t="str">
        <f t="shared" si="53"/>
        <v/>
      </c>
      <c r="AC450" s="13" t="str">
        <f t="shared" si="54"/>
        <v xml:space="preserve"> - </v>
      </c>
      <c r="AE450" s="13" t="str">
        <f t="shared" si="55"/>
        <v/>
      </c>
    </row>
    <row r="451" spans="1:31" x14ac:dyDescent="0.25">
      <c r="A451" s="30"/>
      <c r="B451" s="74"/>
      <c r="C451" s="82"/>
      <c r="D451" s="92"/>
      <c r="E451" s="75"/>
      <c r="F451" s="76"/>
      <c r="G451" s="83"/>
      <c r="H451" s="77"/>
      <c r="I451" s="84"/>
      <c r="J451" s="30"/>
      <c r="K451" s="25" t="str">
        <f t="shared" si="48"/>
        <v/>
      </c>
      <c r="L451" s="30"/>
      <c r="O451" s="13" t="str">
        <f t="shared" si="49"/>
        <v/>
      </c>
      <c r="P451" s="13">
        <f>SUM($E$11:$E451)</f>
        <v>30</v>
      </c>
      <c r="T451" s="22">
        <f t="shared" si="50"/>
        <v>0</v>
      </c>
      <c r="U451" s="22">
        <f t="shared" si="51"/>
        <v>0</v>
      </c>
      <c r="W451" s="13" t="str">
        <f t="shared" si="52"/>
        <v/>
      </c>
      <c r="Y451" s="41" t="str">
        <f>IF($B451="", "", IF($B451&gt;'Annual Report'!$AZ$41, 'Annual Report'!$BA$40, TEXT($B451, "mmm yyyy")))</f>
        <v/>
      </c>
      <c r="AA451" s="13" t="str">
        <f t="shared" si="53"/>
        <v/>
      </c>
      <c r="AC451" s="13" t="str">
        <f t="shared" si="54"/>
        <v xml:space="preserve"> - </v>
      </c>
      <c r="AE451" s="13" t="str">
        <f t="shared" si="55"/>
        <v/>
      </c>
    </row>
    <row r="452" spans="1:31" x14ac:dyDescent="0.25">
      <c r="A452" s="30"/>
      <c r="B452" s="74"/>
      <c r="C452" s="82"/>
      <c r="D452" s="92"/>
      <c r="E452" s="75"/>
      <c r="F452" s="76"/>
      <c r="G452" s="83"/>
      <c r="H452" s="77"/>
      <c r="I452" s="84"/>
      <c r="J452" s="30"/>
      <c r="K452" s="25" t="str">
        <f t="shared" si="48"/>
        <v/>
      </c>
      <c r="L452" s="30"/>
      <c r="O452" s="13" t="str">
        <f t="shared" si="49"/>
        <v/>
      </c>
      <c r="P452" s="13">
        <f>SUM($E$11:$E452)</f>
        <v>30</v>
      </c>
      <c r="T452" s="22">
        <f t="shared" si="50"/>
        <v>0</v>
      </c>
      <c r="U452" s="22">
        <f t="shared" si="51"/>
        <v>0</v>
      </c>
      <c r="W452" s="13" t="str">
        <f t="shared" si="52"/>
        <v/>
      </c>
      <c r="Y452" s="41" t="str">
        <f>IF($B452="", "", IF($B452&gt;'Annual Report'!$AZ$41, 'Annual Report'!$BA$40, TEXT($B452, "mmm yyyy")))</f>
        <v/>
      </c>
      <c r="AA452" s="13" t="str">
        <f t="shared" si="53"/>
        <v/>
      </c>
      <c r="AC452" s="13" t="str">
        <f t="shared" si="54"/>
        <v xml:space="preserve"> - </v>
      </c>
      <c r="AE452" s="13" t="str">
        <f t="shared" si="55"/>
        <v/>
      </c>
    </row>
    <row r="453" spans="1:31" x14ac:dyDescent="0.25">
      <c r="A453" s="30"/>
      <c r="B453" s="74"/>
      <c r="C453" s="82"/>
      <c r="D453" s="92"/>
      <c r="E453" s="75"/>
      <c r="F453" s="76"/>
      <c r="G453" s="83"/>
      <c r="H453" s="77"/>
      <c r="I453" s="84"/>
      <c r="J453" s="30"/>
      <c r="K453" s="25" t="str">
        <f t="shared" si="48"/>
        <v/>
      </c>
      <c r="L453" s="30"/>
      <c r="O453" s="13" t="str">
        <f t="shared" si="49"/>
        <v/>
      </c>
      <c r="P453" s="13">
        <f>SUM($E$11:$E453)</f>
        <v>30</v>
      </c>
      <c r="T453" s="22">
        <f t="shared" si="50"/>
        <v>0</v>
      </c>
      <c r="U453" s="22">
        <f t="shared" si="51"/>
        <v>0</v>
      </c>
      <c r="W453" s="13" t="str">
        <f t="shared" si="52"/>
        <v/>
      </c>
      <c r="Y453" s="41" t="str">
        <f>IF($B453="", "", IF($B453&gt;'Annual Report'!$AZ$41, 'Annual Report'!$BA$40, TEXT($B453, "mmm yyyy")))</f>
        <v/>
      </c>
      <c r="AA453" s="13" t="str">
        <f t="shared" si="53"/>
        <v/>
      </c>
      <c r="AC453" s="13" t="str">
        <f t="shared" si="54"/>
        <v xml:space="preserve"> - </v>
      </c>
      <c r="AE453" s="13" t="str">
        <f t="shared" si="55"/>
        <v/>
      </c>
    </row>
    <row r="454" spans="1:31" x14ac:dyDescent="0.25">
      <c r="A454" s="30"/>
      <c r="B454" s="74"/>
      <c r="C454" s="82"/>
      <c r="D454" s="92"/>
      <c r="E454" s="75"/>
      <c r="F454" s="76"/>
      <c r="G454" s="83"/>
      <c r="H454" s="77"/>
      <c r="I454" s="84"/>
      <c r="J454" s="30"/>
      <c r="K454" s="25" t="str">
        <f t="shared" si="48"/>
        <v/>
      </c>
      <c r="L454" s="30"/>
      <c r="O454" s="13" t="str">
        <f t="shared" si="49"/>
        <v/>
      </c>
      <c r="P454" s="13">
        <f>SUM($E$11:$E454)</f>
        <v>30</v>
      </c>
      <c r="T454" s="22">
        <f t="shared" si="50"/>
        <v>0</v>
      </c>
      <c r="U454" s="22">
        <f t="shared" si="51"/>
        <v>0</v>
      </c>
      <c r="W454" s="13" t="str">
        <f t="shared" si="52"/>
        <v/>
      </c>
      <c r="Y454" s="41" t="str">
        <f>IF($B454="", "", IF($B454&gt;'Annual Report'!$AZ$41, 'Annual Report'!$BA$40, TEXT($B454, "mmm yyyy")))</f>
        <v/>
      </c>
      <c r="AA454" s="13" t="str">
        <f t="shared" si="53"/>
        <v/>
      </c>
      <c r="AC454" s="13" t="str">
        <f t="shared" si="54"/>
        <v xml:space="preserve"> - </v>
      </c>
      <c r="AE454" s="13" t="str">
        <f t="shared" si="55"/>
        <v/>
      </c>
    </row>
    <row r="455" spans="1:31" x14ac:dyDescent="0.25">
      <c r="A455" s="30"/>
      <c r="B455" s="74"/>
      <c r="C455" s="82"/>
      <c r="D455" s="92"/>
      <c r="E455" s="75"/>
      <c r="F455" s="76"/>
      <c r="G455" s="83"/>
      <c r="H455" s="77"/>
      <c r="I455" s="84"/>
      <c r="J455" s="30"/>
      <c r="K455" s="25" t="str">
        <f t="shared" si="48"/>
        <v/>
      </c>
      <c r="L455" s="30"/>
      <c r="O455" s="13" t="str">
        <f t="shared" si="49"/>
        <v/>
      </c>
      <c r="P455" s="13">
        <f>SUM($E$11:$E455)</f>
        <v>30</v>
      </c>
      <c r="T455" s="22">
        <f t="shared" si="50"/>
        <v>0</v>
      </c>
      <c r="U455" s="22">
        <f t="shared" si="51"/>
        <v>0</v>
      </c>
      <c r="W455" s="13" t="str">
        <f t="shared" si="52"/>
        <v/>
      </c>
      <c r="Y455" s="41" t="str">
        <f>IF($B455="", "", IF($B455&gt;'Annual Report'!$AZ$41, 'Annual Report'!$BA$40, TEXT($B455, "mmm yyyy")))</f>
        <v/>
      </c>
      <c r="AA455" s="13" t="str">
        <f t="shared" si="53"/>
        <v/>
      </c>
      <c r="AC455" s="13" t="str">
        <f t="shared" si="54"/>
        <v xml:space="preserve"> - </v>
      </c>
      <c r="AE455" s="13" t="str">
        <f t="shared" si="55"/>
        <v/>
      </c>
    </row>
    <row r="456" spans="1:31" x14ac:dyDescent="0.25">
      <c r="A456" s="30"/>
      <c r="B456" s="74"/>
      <c r="C456" s="82"/>
      <c r="D456" s="92"/>
      <c r="E456" s="75"/>
      <c r="F456" s="76"/>
      <c r="G456" s="83"/>
      <c r="H456" s="77"/>
      <c r="I456" s="84"/>
      <c r="J456" s="30"/>
      <c r="K456" s="25" t="str">
        <f t="shared" si="48"/>
        <v/>
      </c>
      <c r="L456" s="30"/>
      <c r="O456" s="13" t="str">
        <f t="shared" si="49"/>
        <v/>
      </c>
      <c r="P456" s="13">
        <f>SUM($E$11:$E456)</f>
        <v>30</v>
      </c>
      <c r="T456" s="22">
        <f t="shared" si="50"/>
        <v>0</v>
      </c>
      <c r="U456" s="22">
        <f t="shared" si="51"/>
        <v>0</v>
      </c>
      <c r="W456" s="13" t="str">
        <f t="shared" si="52"/>
        <v/>
      </c>
      <c r="Y456" s="41" t="str">
        <f>IF($B456="", "", IF($B456&gt;'Annual Report'!$AZ$41, 'Annual Report'!$BA$40, TEXT($B456, "mmm yyyy")))</f>
        <v/>
      </c>
      <c r="AA456" s="13" t="str">
        <f t="shared" si="53"/>
        <v/>
      </c>
      <c r="AC456" s="13" t="str">
        <f t="shared" si="54"/>
        <v xml:space="preserve"> - </v>
      </c>
      <c r="AE456" s="13" t="str">
        <f t="shared" si="55"/>
        <v/>
      </c>
    </row>
    <row r="457" spans="1:31" x14ac:dyDescent="0.25">
      <c r="A457" s="30"/>
      <c r="B457" s="74"/>
      <c r="C457" s="82"/>
      <c r="D457" s="92"/>
      <c r="E457" s="75"/>
      <c r="F457" s="76"/>
      <c r="G457" s="83"/>
      <c r="H457" s="77"/>
      <c r="I457" s="84"/>
      <c r="J457" s="30"/>
      <c r="K457" s="25" t="str">
        <f t="shared" si="48"/>
        <v/>
      </c>
      <c r="L457" s="30"/>
      <c r="O457" s="13" t="str">
        <f t="shared" si="49"/>
        <v/>
      </c>
      <c r="P457" s="13">
        <f>SUM($E$11:$E457)</f>
        <v>30</v>
      </c>
      <c r="T457" s="22">
        <f t="shared" si="50"/>
        <v>0</v>
      </c>
      <c r="U457" s="22">
        <f t="shared" si="51"/>
        <v>0</v>
      </c>
      <c r="W457" s="13" t="str">
        <f t="shared" si="52"/>
        <v/>
      </c>
      <c r="Y457" s="41" t="str">
        <f>IF($B457="", "", IF($B457&gt;'Annual Report'!$AZ$41, 'Annual Report'!$BA$40, TEXT($B457, "mmm yyyy")))</f>
        <v/>
      </c>
      <c r="AA457" s="13" t="str">
        <f t="shared" si="53"/>
        <v/>
      </c>
      <c r="AC457" s="13" t="str">
        <f t="shared" si="54"/>
        <v xml:space="preserve"> - </v>
      </c>
      <c r="AE457" s="13" t="str">
        <f t="shared" si="55"/>
        <v/>
      </c>
    </row>
    <row r="458" spans="1:31" x14ac:dyDescent="0.25">
      <c r="A458" s="30"/>
      <c r="B458" s="74"/>
      <c r="C458" s="82"/>
      <c r="D458" s="92"/>
      <c r="E458" s="75"/>
      <c r="F458" s="76"/>
      <c r="G458" s="83"/>
      <c r="H458" s="77"/>
      <c r="I458" s="84"/>
      <c r="J458" s="30"/>
      <c r="K458" s="25" t="str">
        <f t="shared" si="48"/>
        <v/>
      </c>
      <c r="L458" s="30"/>
      <c r="O458" s="13" t="str">
        <f t="shared" si="49"/>
        <v/>
      </c>
      <c r="P458" s="13">
        <f>SUM($E$11:$E458)</f>
        <v>30</v>
      </c>
      <c r="T458" s="22">
        <f t="shared" si="50"/>
        <v>0</v>
      </c>
      <c r="U458" s="22">
        <f t="shared" si="51"/>
        <v>0</v>
      </c>
      <c r="W458" s="13" t="str">
        <f t="shared" si="52"/>
        <v/>
      </c>
      <c r="Y458" s="41" t="str">
        <f>IF($B458="", "", IF($B458&gt;'Annual Report'!$AZ$41, 'Annual Report'!$BA$40, TEXT($B458, "mmm yyyy")))</f>
        <v/>
      </c>
      <c r="AA458" s="13" t="str">
        <f t="shared" si="53"/>
        <v/>
      </c>
      <c r="AC458" s="13" t="str">
        <f t="shared" si="54"/>
        <v xml:space="preserve"> - </v>
      </c>
      <c r="AE458" s="13" t="str">
        <f t="shared" si="55"/>
        <v/>
      </c>
    </row>
    <row r="459" spans="1:31" x14ac:dyDescent="0.25">
      <c r="A459" s="30"/>
      <c r="B459" s="74"/>
      <c r="C459" s="82"/>
      <c r="D459" s="92"/>
      <c r="E459" s="75"/>
      <c r="F459" s="76"/>
      <c r="G459" s="83"/>
      <c r="H459" s="77"/>
      <c r="I459" s="84"/>
      <c r="J459" s="30"/>
      <c r="K459" s="25" t="str">
        <f t="shared" si="48"/>
        <v/>
      </c>
      <c r="L459" s="30"/>
      <c r="O459" s="13" t="str">
        <f t="shared" si="49"/>
        <v/>
      </c>
      <c r="P459" s="13">
        <f>SUM($E$11:$E459)</f>
        <v>30</v>
      </c>
      <c r="T459" s="22">
        <f t="shared" si="50"/>
        <v>0</v>
      </c>
      <c r="U459" s="22">
        <f t="shared" si="51"/>
        <v>0</v>
      </c>
      <c r="W459" s="13" t="str">
        <f t="shared" si="52"/>
        <v/>
      </c>
      <c r="Y459" s="41" t="str">
        <f>IF($B459="", "", IF($B459&gt;'Annual Report'!$AZ$41, 'Annual Report'!$BA$40, TEXT($B459, "mmm yyyy")))</f>
        <v/>
      </c>
      <c r="AA459" s="13" t="str">
        <f t="shared" si="53"/>
        <v/>
      </c>
      <c r="AC459" s="13" t="str">
        <f t="shared" si="54"/>
        <v xml:space="preserve"> - </v>
      </c>
      <c r="AE459" s="13" t="str">
        <f t="shared" si="55"/>
        <v/>
      </c>
    </row>
    <row r="460" spans="1:31" x14ac:dyDescent="0.25">
      <c r="A460" s="30"/>
      <c r="B460" s="74"/>
      <c r="C460" s="82"/>
      <c r="D460" s="92"/>
      <c r="E460" s="75"/>
      <c r="F460" s="76"/>
      <c r="G460" s="83"/>
      <c r="H460" s="77"/>
      <c r="I460" s="84"/>
      <c r="J460" s="30"/>
      <c r="K460" s="25" t="str">
        <f t="shared" ref="K460:K523" si="56">IF($B460="", "", $G460+$H460-$F460-$U460-$T460)</f>
        <v/>
      </c>
      <c r="L460" s="30"/>
      <c r="O460" s="13" t="str">
        <f t="shared" ref="O460:O523" si="57">IF($B460="", "", IF(OR($B460&lt;$R$3, $B460&gt;$R$4), "X", ""))</f>
        <v/>
      </c>
      <c r="P460" s="13">
        <f>SUM($E$11:$E460)</f>
        <v>30</v>
      </c>
      <c r="T460" s="22">
        <f t="shared" ref="T460:T523" si="58">ROUND($D460*$P$4*24, 2)</f>
        <v>0</v>
      </c>
      <c r="U460" s="22">
        <f t="shared" ref="U460:U523" si="59">ROUND(IF(AND($P460&gt;$O$6, $P459&lt;$O$6), (($P460-$O$6)*$P$7)+(($O$6-$P459)*$P$6), IF($P459&gt;$O$6, $E460*$P$7, $E460*$P$6)), 2)</f>
        <v>0</v>
      </c>
      <c r="W460" s="13" t="str">
        <f t="shared" ref="W460:W523" si="60">IF($I460="", "", IF(COUNTIF($R$11:$R$20, $I460)&gt;0, "", "X"))</f>
        <v/>
      </c>
      <c r="Y460" s="41" t="str">
        <f>IF($B460="", "", IF($B460&gt;'Annual Report'!$AZ$41, 'Annual Report'!$BA$40, TEXT($B460, "mmm yyyy")))</f>
        <v/>
      </c>
      <c r="AA460" s="13" t="str">
        <f t="shared" ref="AA460:AA523" si="61">IF(AND(NOT($F460=""), $I460=""), "X", "")</f>
        <v/>
      </c>
      <c r="AC460" s="13" t="str">
        <f t="shared" ref="AC460:AC523" si="62">_xlfn.CONCAT(Y460, " - ", $I460)</f>
        <v xml:space="preserve"> - </v>
      </c>
      <c r="AE460" s="13" t="str">
        <f t="shared" ref="AE460:AE523" si="63">IF($AA460="", "", $Y460)</f>
        <v/>
      </c>
    </row>
    <row r="461" spans="1:31" x14ac:dyDescent="0.25">
      <c r="A461" s="30"/>
      <c r="B461" s="74"/>
      <c r="C461" s="82"/>
      <c r="D461" s="92"/>
      <c r="E461" s="75"/>
      <c r="F461" s="76"/>
      <c r="G461" s="83"/>
      <c r="H461" s="77"/>
      <c r="I461" s="84"/>
      <c r="J461" s="30"/>
      <c r="K461" s="25" t="str">
        <f t="shared" si="56"/>
        <v/>
      </c>
      <c r="L461" s="30"/>
      <c r="O461" s="13" t="str">
        <f t="shared" si="57"/>
        <v/>
      </c>
      <c r="P461" s="13">
        <f>SUM($E$11:$E461)</f>
        <v>30</v>
      </c>
      <c r="T461" s="22">
        <f t="shared" si="58"/>
        <v>0</v>
      </c>
      <c r="U461" s="22">
        <f t="shared" si="59"/>
        <v>0</v>
      </c>
      <c r="W461" s="13" t="str">
        <f t="shared" si="60"/>
        <v/>
      </c>
      <c r="Y461" s="41" t="str">
        <f>IF($B461="", "", IF($B461&gt;'Annual Report'!$AZ$41, 'Annual Report'!$BA$40, TEXT($B461, "mmm yyyy")))</f>
        <v/>
      </c>
      <c r="AA461" s="13" t="str">
        <f t="shared" si="61"/>
        <v/>
      </c>
      <c r="AC461" s="13" t="str">
        <f t="shared" si="62"/>
        <v xml:space="preserve"> - </v>
      </c>
      <c r="AE461" s="13" t="str">
        <f t="shared" si="63"/>
        <v/>
      </c>
    </row>
    <row r="462" spans="1:31" x14ac:dyDescent="0.25">
      <c r="A462" s="30"/>
      <c r="B462" s="74"/>
      <c r="C462" s="82"/>
      <c r="D462" s="92"/>
      <c r="E462" s="75"/>
      <c r="F462" s="76"/>
      <c r="G462" s="83"/>
      <c r="H462" s="77"/>
      <c r="I462" s="84"/>
      <c r="J462" s="30"/>
      <c r="K462" s="25" t="str">
        <f t="shared" si="56"/>
        <v/>
      </c>
      <c r="L462" s="30"/>
      <c r="O462" s="13" t="str">
        <f t="shared" si="57"/>
        <v/>
      </c>
      <c r="P462" s="13">
        <f>SUM($E$11:$E462)</f>
        <v>30</v>
      </c>
      <c r="T462" s="22">
        <f t="shared" si="58"/>
        <v>0</v>
      </c>
      <c r="U462" s="22">
        <f t="shared" si="59"/>
        <v>0</v>
      </c>
      <c r="W462" s="13" t="str">
        <f t="shared" si="60"/>
        <v/>
      </c>
      <c r="Y462" s="41" t="str">
        <f>IF($B462="", "", IF($B462&gt;'Annual Report'!$AZ$41, 'Annual Report'!$BA$40, TEXT($B462, "mmm yyyy")))</f>
        <v/>
      </c>
      <c r="AA462" s="13" t="str">
        <f t="shared" si="61"/>
        <v/>
      </c>
      <c r="AC462" s="13" t="str">
        <f t="shared" si="62"/>
        <v xml:space="preserve"> - </v>
      </c>
      <c r="AE462" s="13" t="str">
        <f t="shared" si="63"/>
        <v/>
      </c>
    </row>
    <row r="463" spans="1:31" x14ac:dyDescent="0.25">
      <c r="A463" s="30"/>
      <c r="B463" s="74"/>
      <c r="C463" s="82"/>
      <c r="D463" s="92"/>
      <c r="E463" s="75"/>
      <c r="F463" s="76"/>
      <c r="G463" s="83"/>
      <c r="H463" s="77"/>
      <c r="I463" s="84"/>
      <c r="J463" s="30"/>
      <c r="K463" s="25" t="str">
        <f t="shared" si="56"/>
        <v/>
      </c>
      <c r="L463" s="30"/>
      <c r="O463" s="13" t="str">
        <f t="shared" si="57"/>
        <v/>
      </c>
      <c r="P463" s="13">
        <f>SUM($E$11:$E463)</f>
        <v>30</v>
      </c>
      <c r="T463" s="22">
        <f t="shared" si="58"/>
        <v>0</v>
      </c>
      <c r="U463" s="22">
        <f t="shared" si="59"/>
        <v>0</v>
      </c>
      <c r="W463" s="13" t="str">
        <f t="shared" si="60"/>
        <v/>
      </c>
      <c r="Y463" s="41" t="str">
        <f>IF($B463="", "", IF($B463&gt;'Annual Report'!$AZ$41, 'Annual Report'!$BA$40, TEXT($B463, "mmm yyyy")))</f>
        <v/>
      </c>
      <c r="AA463" s="13" t="str">
        <f t="shared" si="61"/>
        <v/>
      </c>
      <c r="AC463" s="13" t="str">
        <f t="shared" si="62"/>
        <v xml:space="preserve"> - </v>
      </c>
      <c r="AE463" s="13" t="str">
        <f t="shared" si="63"/>
        <v/>
      </c>
    </row>
    <row r="464" spans="1:31" x14ac:dyDescent="0.25">
      <c r="A464" s="30"/>
      <c r="B464" s="74"/>
      <c r="C464" s="82"/>
      <c r="D464" s="92"/>
      <c r="E464" s="75"/>
      <c r="F464" s="76"/>
      <c r="G464" s="83"/>
      <c r="H464" s="77"/>
      <c r="I464" s="84"/>
      <c r="J464" s="30"/>
      <c r="K464" s="25" t="str">
        <f t="shared" si="56"/>
        <v/>
      </c>
      <c r="L464" s="30"/>
      <c r="O464" s="13" t="str">
        <f t="shared" si="57"/>
        <v/>
      </c>
      <c r="P464" s="13">
        <f>SUM($E$11:$E464)</f>
        <v>30</v>
      </c>
      <c r="T464" s="22">
        <f t="shared" si="58"/>
        <v>0</v>
      </c>
      <c r="U464" s="22">
        <f t="shared" si="59"/>
        <v>0</v>
      </c>
      <c r="W464" s="13" t="str">
        <f t="shared" si="60"/>
        <v/>
      </c>
      <c r="Y464" s="41" t="str">
        <f>IF($B464="", "", IF($B464&gt;'Annual Report'!$AZ$41, 'Annual Report'!$BA$40, TEXT($B464, "mmm yyyy")))</f>
        <v/>
      </c>
      <c r="AA464" s="13" t="str">
        <f t="shared" si="61"/>
        <v/>
      </c>
      <c r="AC464" s="13" t="str">
        <f t="shared" si="62"/>
        <v xml:space="preserve"> - </v>
      </c>
      <c r="AE464" s="13" t="str">
        <f t="shared" si="63"/>
        <v/>
      </c>
    </row>
    <row r="465" spans="1:31" x14ac:dyDescent="0.25">
      <c r="A465" s="30"/>
      <c r="B465" s="74"/>
      <c r="C465" s="82"/>
      <c r="D465" s="92"/>
      <c r="E465" s="75"/>
      <c r="F465" s="76"/>
      <c r="G465" s="83"/>
      <c r="H465" s="77"/>
      <c r="I465" s="84"/>
      <c r="J465" s="30"/>
      <c r="K465" s="25" t="str">
        <f t="shared" si="56"/>
        <v/>
      </c>
      <c r="L465" s="30"/>
      <c r="O465" s="13" t="str">
        <f t="shared" si="57"/>
        <v/>
      </c>
      <c r="P465" s="13">
        <f>SUM($E$11:$E465)</f>
        <v>30</v>
      </c>
      <c r="T465" s="22">
        <f t="shared" si="58"/>
        <v>0</v>
      </c>
      <c r="U465" s="22">
        <f t="shared" si="59"/>
        <v>0</v>
      </c>
      <c r="W465" s="13" t="str">
        <f t="shared" si="60"/>
        <v/>
      </c>
      <c r="Y465" s="41" t="str">
        <f>IF($B465="", "", IF($B465&gt;'Annual Report'!$AZ$41, 'Annual Report'!$BA$40, TEXT($B465, "mmm yyyy")))</f>
        <v/>
      </c>
      <c r="AA465" s="13" t="str">
        <f t="shared" si="61"/>
        <v/>
      </c>
      <c r="AC465" s="13" t="str">
        <f t="shared" si="62"/>
        <v xml:space="preserve"> - </v>
      </c>
      <c r="AE465" s="13" t="str">
        <f t="shared" si="63"/>
        <v/>
      </c>
    </row>
    <row r="466" spans="1:31" x14ac:dyDescent="0.25">
      <c r="A466" s="30"/>
      <c r="B466" s="74"/>
      <c r="C466" s="82"/>
      <c r="D466" s="92"/>
      <c r="E466" s="75"/>
      <c r="F466" s="76"/>
      <c r="G466" s="83"/>
      <c r="H466" s="77"/>
      <c r="I466" s="84"/>
      <c r="J466" s="30"/>
      <c r="K466" s="25" t="str">
        <f t="shared" si="56"/>
        <v/>
      </c>
      <c r="L466" s="30"/>
      <c r="O466" s="13" t="str">
        <f t="shared" si="57"/>
        <v/>
      </c>
      <c r="P466" s="13">
        <f>SUM($E$11:$E466)</f>
        <v>30</v>
      </c>
      <c r="T466" s="22">
        <f t="shared" si="58"/>
        <v>0</v>
      </c>
      <c r="U466" s="22">
        <f t="shared" si="59"/>
        <v>0</v>
      </c>
      <c r="W466" s="13" t="str">
        <f t="shared" si="60"/>
        <v/>
      </c>
      <c r="Y466" s="41" t="str">
        <f>IF($B466="", "", IF($B466&gt;'Annual Report'!$AZ$41, 'Annual Report'!$BA$40, TEXT($B466, "mmm yyyy")))</f>
        <v/>
      </c>
      <c r="AA466" s="13" t="str">
        <f t="shared" si="61"/>
        <v/>
      </c>
      <c r="AC466" s="13" t="str">
        <f t="shared" si="62"/>
        <v xml:space="preserve"> - </v>
      </c>
      <c r="AE466" s="13" t="str">
        <f t="shared" si="63"/>
        <v/>
      </c>
    </row>
    <row r="467" spans="1:31" x14ac:dyDescent="0.25">
      <c r="A467" s="30"/>
      <c r="B467" s="74"/>
      <c r="C467" s="82"/>
      <c r="D467" s="92"/>
      <c r="E467" s="75"/>
      <c r="F467" s="76"/>
      <c r="G467" s="83"/>
      <c r="H467" s="77"/>
      <c r="I467" s="84"/>
      <c r="J467" s="30"/>
      <c r="K467" s="25" t="str">
        <f t="shared" si="56"/>
        <v/>
      </c>
      <c r="L467" s="30"/>
      <c r="O467" s="13" t="str">
        <f t="shared" si="57"/>
        <v/>
      </c>
      <c r="P467" s="13">
        <f>SUM($E$11:$E467)</f>
        <v>30</v>
      </c>
      <c r="T467" s="22">
        <f t="shared" si="58"/>
        <v>0</v>
      </c>
      <c r="U467" s="22">
        <f t="shared" si="59"/>
        <v>0</v>
      </c>
      <c r="W467" s="13" t="str">
        <f t="shared" si="60"/>
        <v/>
      </c>
      <c r="Y467" s="41" t="str">
        <f>IF($B467="", "", IF($B467&gt;'Annual Report'!$AZ$41, 'Annual Report'!$BA$40, TEXT($B467, "mmm yyyy")))</f>
        <v/>
      </c>
      <c r="AA467" s="13" t="str">
        <f t="shared" si="61"/>
        <v/>
      </c>
      <c r="AC467" s="13" t="str">
        <f t="shared" si="62"/>
        <v xml:space="preserve"> - </v>
      </c>
      <c r="AE467" s="13" t="str">
        <f t="shared" si="63"/>
        <v/>
      </c>
    </row>
    <row r="468" spans="1:31" x14ac:dyDescent="0.25">
      <c r="A468" s="30"/>
      <c r="B468" s="74"/>
      <c r="C468" s="82"/>
      <c r="D468" s="92"/>
      <c r="E468" s="75"/>
      <c r="F468" s="76"/>
      <c r="G468" s="83"/>
      <c r="H468" s="77"/>
      <c r="I468" s="84"/>
      <c r="J468" s="30"/>
      <c r="K468" s="25" t="str">
        <f t="shared" si="56"/>
        <v/>
      </c>
      <c r="L468" s="30"/>
      <c r="O468" s="13" t="str">
        <f t="shared" si="57"/>
        <v/>
      </c>
      <c r="P468" s="13">
        <f>SUM($E$11:$E468)</f>
        <v>30</v>
      </c>
      <c r="T468" s="22">
        <f t="shared" si="58"/>
        <v>0</v>
      </c>
      <c r="U468" s="22">
        <f t="shared" si="59"/>
        <v>0</v>
      </c>
      <c r="W468" s="13" t="str">
        <f t="shared" si="60"/>
        <v/>
      </c>
      <c r="Y468" s="41" t="str">
        <f>IF($B468="", "", IF($B468&gt;'Annual Report'!$AZ$41, 'Annual Report'!$BA$40, TEXT($B468, "mmm yyyy")))</f>
        <v/>
      </c>
      <c r="AA468" s="13" t="str">
        <f t="shared" si="61"/>
        <v/>
      </c>
      <c r="AC468" s="13" t="str">
        <f t="shared" si="62"/>
        <v xml:space="preserve"> - </v>
      </c>
      <c r="AE468" s="13" t="str">
        <f t="shared" si="63"/>
        <v/>
      </c>
    </row>
    <row r="469" spans="1:31" x14ac:dyDescent="0.25">
      <c r="A469" s="30"/>
      <c r="B469" s="74"/>
      <c r="C469" s="82"/>
      <c r="D469" s="92"/>
      <c r="E469" s="75"/>
      <c r="F469" s="76"/>
      <c r="G469" s="83"/>
      <c r="H469" s="77"/>
      <c r="I469" s="84"/>
      <c r="J469" s="30"/>
      <c r="K469" s="25" t="str">
        <f t="shared" si="56"/>
        <v/>
      </c>
      <c r="L469" s="30"/>
      <c r="O469" s="13" t="str">
        <f t="shared" si="57"/>
        <v/>
      </c>
      <c r="P469" s="13">
        <f>SUM($E$11:$E469)</f>
        <v>30</v>
      </c>
      <c r="T469" s="22">
        <f t="shared" si="58"/>
        <v>0</v>
      </c>
      <c r="U469" s="22">
        <f t="shared" si="59"/>
        <v>0</v>
      </c>
      <c r="W469" s="13" t="str">
        <f t="shared" si="60"/>
        <v/>
      </c>
      <c r="Y469" s="41" t="str">
        <f>IF($B469="", "", IF($B469&gt;'Annual Report'!$AZ$41, 'Annual Report'!$BA$40, TEXT($B469, "mmm yyyy")))</f>
        <v/>
      </c>
      <c r="AA469" s="13" t="str">
        <f t="shared" si="61"/>
        <v/>
      </c>
      <c r="AC469" s="13" t="str">
        <f t="shared" si="62"/>
        <v xml:space="preserve"> - </v>
      </c>
      <c r="AE469" s="13" t="str">
        <f t="shared" si="63"/>
        <v/>
      </c>
    </row>
    <row r="470" spans="1:31" x14ac:dyDescent="0.25">
      <c r="A470" s="30"/>
      <c r="B470" s="74"/>
      <c r="C470" s="82"/>
      <c r="D470" s="92"/>
      <c r="E470" s="75"/>
      <c r="F470" s="76"/>
      <c r="G470" s="83"/>
      <c r="H470" s="77"/>
      <c r="I470" s="84"/>
      <c r="J470" s="30"/>
      <c r="K470" s="25" t="str">
        <f t="shared" si="56"/>
        <v/>
      </c>
      <c r="L470" s="30"/>
      <c r="O470" s="13" t="str">
        <f t="shared" si="57"/>
        <v/>
      </c>
      <c r="P470" s="13">
        <f>SUM($E$11:$E470)</f>
        <v>30</v>
      </c>
      <c r="T470" s="22">
        <f t="shared" si="58"/>
        <v>0</v>
      </c>
      <c r="U470" s="22">
        <f t="shared" si="59"/>
        <v>0</v>
      </c>
      <c r="W470" s="13" t="str">
        <f t="shared" si="60"/>
        <v/>
      </c>
      <c r="Y470" s="41" t="str">
        <f>IF($B470="", "", IF($B470&gt;'Annual Report'!$AZ$41, 'Annual Report'!$BA$40, TEXT($B470, "mmm yyyy")))</f>
        <v/>
      </c>
      <c r="AA470" s="13" t="str">
        <f t="shared" si="61"/>
        <v/>
      </c>
      <c r="AC470" s="13" t="str">
        <f t="shared" si="62"/>
        <v xml:space="preserve"> - </v>
      </c>
      <c r="AE470" s="13" t="str">
        <f t="shared" si="63"/>
        <v/>
      </c>
    </row>
    <row r="471" spans="1:31" x14ac:dyDescent="0.25">
      <c r="A471" s="30"/>
      <c r="B471" s="74"/>
      <c r="C471" s="82"/>
      <c r="D471" s="92"/>
      <c r="E471" s="75"/>
      <c r="F471" s="76"/>
      <c r="G471" s="83"/>
      <c r="H471" s="77"/>
      <c r="I471" s="84"/>
      <c r="J471" s="30"/>
      <c r="K471" s="25" t="str">
        <f t="shared" si="56"/>
        <v/>
      </c>
      <c r="L471" s="30"/>
      <c r="O471" s="13" t="str">
        <f t="shared" si="57"/>
        <v/>
      </c>
      <c r="P471" s="13">
        <f>SUM($E$11:$E471)</f>
        <v>30</v>
      </c>
      <c r="T471" s="22">
        <f t="shared" si="58"/>
        <v>0</v>
      </c>
      <c r="U471" s="22">
        <f t="shared" si="59"/>
        <v>0</v>
      </c>
      <c r="W471" s="13" t="str">
        <f t="shared" si="60"/>
        <v/>
      </c>
      <c r="Y471" s="41" t="str">
        <f>IF($B471="", "", IF($B471&gt;'Annual Report'!$AZ$41, 'Annual Report'!$BA$40, TEXT($B471, "mmm yyyy")))</f>
        <v/>
      </c>
      <c r="AA471" s="13" t="str">
        <f t="shared" si="61"/>
        <v/>
      </c>
      <c r="AC471" s="13" t="str">
        <f t="shared" si="62"/>
        <v xml:space="preserve"> - </v>
      </c>
      <c r="AE471" s="13" t="str">
        <f t="shared" si="63"/>
        <v/>
      </c>
    </row>
    <row r="472" spans="1:31" x14ac:dyDescent="0.25">
      <c r="A472" s="30"/>
      <c r="B472" s="74"/>
      <c r="C472" s="82"/>
      <c r="D472" s="92"/>
      <c r="E472" s="75"/>
      <c r="F472" s="76"/>
      <c r="G472" s="83"/>
      <c r="H472" s="77"/>
      <c r="I472" s="84"/>
      <c r="J472" s="30"/>
      <c r="K472" s="25" t="str">
        <f t="shared" si="56"/>
        <v/>
      </c>
      <c r="L472" s="30"/>
      <c r="O472" s="13" t="str">
        <f t="shared" si="57"/>
        <v/>
      </c>
      <c r="P472" s="13">
        <f>SUM($E$11:$E472)</f>
        <v>30</v>
      </c>
      <c r="T472" s="22">
        <f t="shared" si="58"/>
        <v>0</v>
      </c>
      <c r="U472" s="22">
        <f t="shared" si="59"/>
        <v>0</v>
      </c>
      <c r="W472" s="13" t="str">
        <f t="shared" si="60"/>
        <v/>
      </c>
      <c r="Y472" s="41" t="str">
        <f>IF($B472="", "", IF($B472&gt;'Annual Report'!$AZ$41, 'Annual Report'!$BA$40, TEXT($B472, "mmm yyyy")))</f>
        <v/>
      </c>
      <c r="AA472" s="13" t="str">
        <f t="shared" si="61"/>
        <v/>
      </c>
      <c r="AC472" s="13" t="str">
        <f t="shared" si="62"/>
        <v xml:space="preserve"> - </v>
      </c>
      <c r="AE472" s="13" t="str">
        <f t="shared" si="63"/>
        <v/>
      </c>
    </row>
    <row r="473" spans="1:31" x14ac:dyDescent="0.25">
      <c r="A473" s="30"/>
      <c r="B473" s="74"/>
      <c r="C473" s="82"/>
      <c r="D473" s="92"/>
      <c r="E473" s="75"/>
      <c r="F473" s="76"/>
      <c r="G473" s="83"/>
      <c r="H473" s="77"/>
      <c r="I473" s="84"/>
      <c r="J473" s="30"/>
      <c r="K473" s="25" t="str">
        <f t="shared" si="56"/>
        <v/>
      </c>
      <c r="L473" s="30"/>
      <c r="O473" s="13" t="str">
        <f t="shared" si="57"/>
        <v/>
      </c>
      <c r="P473" s="13">
        <f>SUM($E$11:$E473)</f>
        <v>30</v>
      </c>
      <c r="T473" s="22">
        <f t="shared" si="58"/>
        <v>0</v>
      </c>
      <c r="U473" s="22">
        <f t="shared" si="59"/>
        <v>0</v>
      </c>
      <c r="W473" s="13" t="str">
        <f t="shared" si="60"/>
        <v/>
      </c>
      <c r="Y473" s="41" t="str">
        <f>IF($B473="", "", IF($B473&gt;'Annual Report'!$AZ$41, 'Annual Report'!$BA$40, TEXT($B473, "mmm yyyy")))</f>
        <v/>
      </c>
      <c r="AA473" s="13" t="str">
        <f t="shared" si="61"/>
        <v/>
      </c>
      <c r="AC473" s="13" t="str">
        <f t="shared" si="62"/>
        <v xml:space="preserve"> - </v>
      </c>
      <c r="AE473" s="13" t="str">
        <f t="shared" si="63"/>
        <v/>
      </c>
    </row>
    <row r="474" spans="1:31" x14ac:dyDescent="0.25">
      <c r="A474" s="30"/>
      <c r="B474" s="74"/>
      <c r="C474" s="82"/>
      <c r="D474" s="92"/>
      <c r="E474" s="75"/>
      <c r="F474" s="76"/>
      <c r="G474" s="83"/>
      <c r="H474" s="77"/>
      <c r="I474" s="84"/>
      <c r="J474" s="30"/>
      <c r="K474" s="25" t="str">
        <f t="shared" si="56"/>
        <v/>
      </c>
      <c r="L474" s="30"/>
      <c r="O474" s="13" t="str">
        <f t="shared" si="57"/>
        <v/>
      </c>
      <c r="P474" s="13">
        <f>SUM($E$11:$E474)</f>
        <v>30</v>
      </c>
      <c r="T474" s="22">
        <f t="shared" si="58"/>
        <v>0</v>
      </c>
      <c r="U474" s="22">
        <f t="shared" si="59"/>
        <v>0</v>
      </c>
      <c r="W474" s="13" t="str">
        <f t="shared" si="60"/>
        <v/>
      </c>
      <c r="Y474" s="41" t="str">
        <f>IF($B474="", "", IF($B474&gt;'Annual Report'!$AZ$41, 'Annual Report'!$BA$40, TEXT($B474, "mmm yyyy")))</f>
        <v/>
      </c>
      <c r="AA474" s="13" t="str">
        <f t="shared" si="61"/>
        <v/>
      </c>
      <c r="AC474" s="13" t="str">
        <f t="shared" si="62"/>
        <v xml:space="preserve"> - </v>
      </c>
      <c r="AE474" s="13" t="str">
        <f t="shared" si="63"/>
        <v/>
      </c>
    </row>
    <row r="475" spans="1:31" x14ac:dyDescent="0.25">
      <c r="A475" s="30"/>
      <c r="B475" s="74"/>
      <c r="C475" s="82"/>
      <c r="D475" s="92"/>
      <c r="E475" s="75"/>
      <c r="F475" s="76"/>
      <c r="G475" s="83"/>
      <c r="H475" s="77"/>
      <c r="I475" s="84"/>
      <c r="J475" s="30"/>
      <c r="K475" s="25" t="str">
        <f t="shared" si="56"/>
        <v/>
      </c>
      <c r="L475" s="30"/>
      <c r="O475" s="13" t="str">
        <f t="shared" si="57"/>
        <v/>
      </c>
      <c r="P475" s="13">
        <f>SUM($E$11:$E475)</f>
        <v>30</v>
      </c>
      <c r="T475" s="22">
        <f t="shared" si="58"/>
        <v>0</v>
      </c>
      <c r="U475" s="22">
        <f t="shared" si="59"/>
        <v>0</v>
      </c>
      <c r="W475" s="13" t="str">
        <f t="shared" si="60"/>
        <v/>
      </c>
      <c r="Y475" s="41" t="str">
        <f>IF($B475="", "", IF($B475&gt;'Annual Report'!$AZ$41, 'Annual Report'!$BA$40, TEXT($B475, "mmm yyyy")))</f>
        <v/>
      </c>
      <c r="AA475" s="13" t="str">
        <f t="shared" si="61"/>
        <v/>
      </c>
      <c r="AC475" s="13" t="str">
        <f t="shared" si="62"/>
        <v xml:space="preserve"> - </v>
      </c>
      <c r="AE475" s="13" t="str">
        <f t="shared" si="63"/>
        <v/>
      </c>
    </row>
    <row r="476" spans="1:31" x14ac:dyDescent="0.25">
      <c r="A476" s="30"/>
      <c r="B476" s="74"/>
      <c r="C476" s="82"/>
      <c r="D476" s="92"/>
      <c r="E476" s="75"/>
      <c r="F476" s="76"/>
      <c r="G476" s="83"/>
      <c r="H476" s="77"/>
      <c r="I476" s="84"/>
      <c r="J476" s="30"/>
      <c r="K476" s="25" t="str">
        <f t="shared" si="56"/>
        <v/>
      </c>
      <c r="L476" s="30"/>
      <c r="O476" s="13" t="str">
        <f t="shared" si="57"/>
        <v/>
      </c>
      <c r="P476" s="13">
        <f>SUM($E$11:$E476)</f>
        <v>30</v>
      </c>
      <c r="T476" s="22">
        <f t="shared" si="58"/>
        <v>0</v>
      </c>
      <c r="U476" s="22">
        <f t="shared" si="59"/>
        <v>0</v>
      </c>
      <c r="W476" s="13" t="str">
        <f t="shared" si="60"/>
        <v/>
      </c>
      <c r="Y476" s="41" t="str">
        <f>IF($B476="", "", IF($B476&gt;'Annual Report'!$AZ$41, 'Annual Report'!$BA$40, TEXT($B476, "mmm yyyy")))</f>
        <v/>
      </c>
      <c r="AA476" s="13" t="str">
        <f t="shared" si="61"/>
        <v/>
      </c>
      <c r="AC476" s="13" t="str">
        <f t="shared" si="62"/>
        <v xml:space="preserve"> - </v>
      </c>
      <c r="AE476" s="13" t="str">
        <f t="shared" si="63"/>
        <v/>
      </c>
    </row>
    <row r="477" spans="1:31" x14ac:dyDescent="0.25">
      <c r="A477" s="30"/>
      <c r="B477" s="74"/>
      <c r="C477" s="82"/>
      <c r="D477" s="92"/>
      <c r="E477" s="75"/>
      <c r="F477" s="76"/>
      <c r="G477" s="83"/>
      <c r="H477" s="77"/>
      <c r="I477" s="84"/>
      <c r="J477" s="30"/>
      <c r="K477" s="25" t="str">
        <f t="shared" si="56"/>
        <v/>
      </c>
      <c r="L477" s="30"/>
      <c r="O477" s="13" t="str">
        <f t="shared" si="57"/>
        <v/>
      </c>
      <c r="P477" s="13">
        <f>SUM($E$11:$E477)</f>
        <v>30</v>
      </c>
      <c r="T477" s="22">
        <f t="shared" si="58"/>
        <v>0</v>
      </c>
      <c r="U477" s="22">
        <f t="shared" si="59"/>
        <v>0</v>
      </c>
      <c r="W477" s="13" t="str">
        <f t="shared" si="60"/>
        <v/>
      </c>
      <c r="Y477" s="41" t="str">
        <f>IF($B477="", "", IF($B477&gt;'Annual Report'!$AZ$41, 'Annual Report'!$BA$40, TEXT($B477, "mmm yyyy")))</f>
        <v/>
      </c>
      <c r="AA477" s="13" t="str">
        <f t="shared" si="61"/>
        <v/>
      </c>
      <c r="AC477" s="13" t="str">
        <f t="shared" si="62"/>
        <v xml:space="preserve"> - </v>
      </c>
      <c r="AE477" s="13" t="str">
        <f t="shared" si="63"/>
        <v/>
      </c>
    </row>
    <row r="478" spans="1:31" x14ac:dyDescent="0.25">
      <c r="A478" s="30"/>
      <c r="B478" s="74"/>
      <c r="C478" s="82"/>
      <c r="D478" s="92"/>
      <c r="E478" s="75"/>
      <c r="F478" s="76"/>
      <c r="G478" s="83"/>
      <c r="H478" s="77"/>
      <c r="I478" s="84"/>
      <c r="J478" s="30"/>
      <c r="K478" s="25" t="str">
        <f t="shared" si="56"/>
        <v/>
      </c>
      <c r="L478" s="30"/>
      <c r="O478" s="13" t="str">
        <f t="shared" si="57"/>
        <v/>
      </c>
      <c r="P478" s="13">
        <f>SUM($E$11:$E478)</f>
        <v>30</v>
      </c>
      <c r="T478" s="22">
        <f t="shared" si="58"/>
        <v>0</v>
      </c>
      <c r="U478" s="22">
        <f t="shared" si="59"/>
        <v>0</v>
      </c>
      <c r="W478" s="13" t="str">
        <f t="shared" si="60"/>
        <v/>
      </c>
      <c r="Y478" s="41" t="str">
        <f>IF($B478="", "", IF($B478&gt;'Annual Report'!$AZ$41, 'Annual Report'!$BA$40, TEXT($B478, "mmm yyyy")))</f>
        <v/>
      </c>
      <c r="AA478" s="13" t="str">
        <f t="shared" si="61"/>
        <v/>
      </c>
      <c r="AC478" s="13" t="str">
        <f t="shared" si="62"/>
        <v xml:space="preserve"> - </v>
      </c>
      <c r="AE478" s="13" t="str">
        <f t="shared" si="63"/>
        <v/>
      </c>
    </row>
    <row r="479" spans="1:31" x14ac:dyDescent="0.25">
      <c r="A479" s="30"/>
      <c r="B479" s="74"/>
      <c r="C479" s="82"/>
      <c r="D479" s="92"/>
      <c r="E479" s="75"/>
      <c r="F479" s="76"/>
      <c r="G479" s="83"/>
      <c r="H479" s="77"/>
      <c r="I479" s="84"/>
      <c r="J479" s="30"/>
      <c r="K479" s="25" t="str">
        <f t="shared" si="56"/>
        <v/>
      </c>
      <c r="L479" s="30"/>
      <c r="O479" s="13" t="str">
        <f t="shared" si="57"/>
        <v/>
      </c>
      <c r="P479" s="13">
        <f>SUM($E$11:$E479)</f>
        <v>30</v>
      </c>
      <c r="T479" s="22">
        <f t="shared" si="58"/>
        <v>0</v>
      </c>
      <c r="U479" s="22">
        <f t="shared" si="59"/>
        <v>0</v>
      </c>
      <c r="W479" s="13" t="str">
        <f t="shared" si="60"/>
        <v/>
      </c>
      <c r="Y479" s="41" t="str">
        <f>IF($B479="", "", IF($B479&gt;'Annual Report'!$AZ$41, 'Annual Report'!$BA$40, TEXT($B479, "mmm yyyy")))</f>
        <v/>
      </c>
      <c r="AA479" s="13" t="str">
        <f t="shared" si="61"/>
        <v/>
      </c>
      <c r="AC479" s="13" t="str">
        <f t="shared" si="62"/>
        <v xml:space="preserve"> - </v>
      </c>
      <c r="AE479" s="13" t="str">
        <f t="shared" si="63"/>
        <v/>
      </c>
    </row>
    <row r="480" spans="1:31" x14ac:dyDescent="0.25">
      <c r="A480" s="30"/>
      <c r="B480" s="74"/>
      <c r="C480" s="82"/>
      <c r="D480" s="92"/>
      <c r="E480" s="75"/>
      <c r="F480" s="76"/>
      <c r="G480" s="83"/>
      <c r="H480" s="77"/>
      <c r="I480" s="84"/>
      <c r="J480" s="30"/>
      <c r="K480" s="25" t="str">
        <f t="shared" si="56"/>
        <v/>
      </c>
      <c r="L480" s="30"/>
      <c r="O480" s="13" t="str">
        <f t="shared" si="57"/>
        <v/>
      </c>
      <c r="P480" s="13">
        <f>SUM($E$11:$E480)</f>
        <v>30</v>
      </c>
      <c r="T480" s="22">
        <f t="shared" si="58"/>
        <v>0</v>
      </c>
      <c r="U480" s="22">
        <f t="shared" si="59"/>
        <v>0</v>
      </c>
      <c r="W480" s="13" t="str">
        <f t="shared" si="60"/>
        <v/>
      </c>
      <c r="Y480" s="41" t="str">
        <f>IF($B480="", "", IF($B480&gt;'Annual Report'!$AZ$41, 'Annual Report'!$BA$40, TEXT($B480, "mmm yyyy")))</f>
        <v/>
      </c>
      <c r="AA480" s="13" t="str">
        <f t="shared" si="61"/>
        <v/>
      </c>
      <c r="AC480" s="13" t="str">
        <f t="shared" si="62"/>
        <v xml:space="preserve"> - </v>
      </c>
      <c r="AE480" s="13" t="str">
        <f t="shared" si="63"/>
        <v/>
      </c>
    </row>
    <row r="481" spans="1:31" x14ac:dyDescent="0.25">
      <c r="A481" s="30"/>
      <c r="B481" s="74"/>
      <c r="C481" s="82"/>
      <c r="D481" s="92"/>
      <c r="E481" s="75"/>
      <c r="F481" s="76"/>
      <c r="G481" s="83"/>
      <c r="H481" s="77"/>
      <c r="I481" s="84"/>
      <c r="J481" s="30"/>
      <c r="K481" s="25" t="str">
        <f t="shared" si="56"/>
        <v/>
      </c>
      <c r="L481" s="30"/>
      <c r="O481" s="13" t="str">
        <f t="shared" si="57"/>
        <v/>
      </c>
      <c r="P481" s="13">
        <f>SUM($E$11:$E481)</f>
        <v>30</v>
      </c>
      <c r="T481" s="22">
        <f t="shared" si="58"/>
        <v>0</v>
      </c>
      <c r="U481" s="22">
        <f t="shared" si="59"/>
        <v>0</v>
      </c>
      <c r="W481" s="13" t="str">
        <f t="shared" si="60"/>
        <v/>
      </c>
      <c r="Y481" s="41" t="str">
        <f>IF($B481="", "", IF($B481&gt;'Annual Report'!$AZ$41, 'Annual Report'!$BA$40, TEXT($B481, "mmm yyyy")))</f>
        <v/>
      </c>
      <c r="AA481" s="13" t="str">
        <f t="shared" si="61"/>
        <v/>
      </c>
      <c r="AC481" s="13" t="str">
        <f t="shared" si="62"/>
        <v xml:space="preserve"> - </v>
      </c>
      <c r="AE481" s="13" t="str">
        <f t="shared" si="63"/>
        <v/>
      </c>
    </row>
    <row r="482" spans="1:31" x14ac:dyDescent="0.25">
      <c r="A482" s="30"/>
      <c r="B482" s="74"/>
      <c r="C482" s="82"/>
      <c r="D482" s="92"/>
      <c r="E482" s="75"/>
      <c r="F482" s="76"/>
      <c r="G482" s="83"/>
      <c r="H482" s="77"/>
      <c r="I482" s="84"/>
      <c r="J482" s="30"/>
      <c r="K482" s="25" t="str">
        <f t="shared" si="56"/>
        <v/>
      </c>
      <c r="L482" s="30"/>
      <c r="O482" s="13" t="str">
        <f t="shared" si="57"/>
        <v/>
      </c>
      <c r="P482" s="13">
        <f>SUM($E$11:$E482)</f>
        <v>30</v>
      </c>
      <c r="T482" s="22">
        <f t="shared" si="58"/>
        <v>0</v>
      </c>
      <c r="U482" s="22">
        <f t="shared" si="59"/>
        <v>0</v>
      </c>
      <c r="W482" s="13" t="str">
        <f t="shared" si="60"/>
        <v/>
      </c>
      <c r="Y482" s="41" t="str">
        <f>IF($B482="", "", IF($B482&gt;'Annual Report'!$AZ$41, 'Annual Report'!$BA$40, TEXT($B482, "mmm yyyy")))</f>
        <v/>
      </c>
      <c r="AA482" s="13" t="str">
        <f t="shared" si="61"/>
        <v/>
      </c>
      <c r="AC482" s="13" t="str">
        <f t="shared" si="62"/>
        <v xml:space="preserve"> - </v>
      </c>
      <c r="AE482" s="13" t="str">
        <f t="shared" si="63"/>
        <v/>
      </c>
    </row>
    <row r="483" spans="1:31" x14ac:dyDescent="0.25">
      <c r="A483" s="30"/>
      <c r="B483" s="74"/>
      <c r="C483" s="82"/>
      <c r="D483" s="92"/>
      <c r="E483" s="75"/>
      <c r="F483" s="76"/>
      <c r="G483" s="83"/>
      <c r="H483" s="77"/>
      <c r="I483" s="84"/>
      <c r="J483" s="30"/>
      <c r="K483" s="25" t="str">
        <f t="shared" si="56"/>
        <v/>
      </c>
      <c r="L483" s="30"/>
      <c r="O483" s="13" t="str">
        <f t="shared" si="57"/>
        <v/>
      </c>
      <c r="P483" s="13">
        <f>SUM($E$11:$E483)</f>
        <v>30</v>
      </c>
      <c r="T483" s="22">
        <f t="shared" si="58"/>
        <v>0</v>
      </c>
      <c r="U483" s="22">
        <f t="shared" si="59"/>
        <v>0</v>
      </c>
      <c r="W483" s="13" t="str">
        <f t="shared" si="60"/>
        <v/>
      </c>
      <c r="Y483" s="41" t="str">
        <f>IF($B483="", "", IF($B483&gt;'Annual Report'!$AZ$41, 'Annual Report'!$BA$40, TEXT($B483, "mmm yyyy")))</f>
        <v/>
      </c>
      <c r="AA483" s="13" t="str">
        <f t="shared" si="61"/>
        <v/>
      </c>
      <c r="AC483" s="13" t="str">
        <f t="shared" si="62"/>
        <v xml:space="preserve"> - </v>
      </c>
      <c r="AE483" s="13" t="str">
        <f t="shared" si="63"/>
        <v/>
      </c>
    </row>
    <row r="484" spans="1:31" x14ac:dyDescent="0.25">
      <c r="A484" s="30"/>
      <c r="B484" s="74"/>
      <c r="C484" s="82"/>
      <c r="D484" s="92"/>
      <c r="E484" s="75"/>
      <c r="F484" s="76"/>
      <c r="G484" s="83"/>
      <c r="H484" s="77"/>
      <c r="I484" s="84"/>
      <c r="J484" s="30"/>
      <c r="K484" s="25" t="str">
        <f t="shared" si="56"/>
        <v/>
      </c>
      <c r="L484" s="30"/>
      <c r="O484" s="13" t="str">
        <f t="shared" si="57"/>
        <v/>
      </c>
      <c r="P484" s="13">
        <f>SUM($E$11:$E484)</f>
        <v>30</v>
      </c>
      <c r="T484" s="22">
        <f t="shared" si="58"/>
        <v>0</v>
      </c>
      <c r="U484" s="22">
        <f t="shared" si="59"/>
        <v>0</v>
      </c>
      <c r="W484" s="13" t="str">
        <f t="shared" si="60"/>
        <v/>
      </c>
      <c r="Y484" s="41" t="str">
        <f>IF($B484="", "", IF($B484&gt;'Annual Report'!$AZ$41, 'Annual Report'!$BA$40, TEXT($B484, "mmm yyyy")))</f>
        <v/>
      </c>
      <c r="AA484" s="13" t="str">
        <f t="shared" si="61"/>
        <v/>
      </c>
      <c r="AC484" s="13" t="str">
        <f t="shared" si="62"/>
        <v xml:space="preserve"> - </v>
      </c>
      <c r="AE484" s="13" t="str">
        <f t="shared" si="63"/>
        <v/>
      </c>
    </row>
    <row r="485" spans="1:31" x14ac:dyDescent="0.25">
      <c r="A485" s="30"/>
      <c r="B485" s="74"/>
      <c r="C485" s="82"/>
      <c r="D485" s="92"/>
      <c r="E485" s="75"/>
      <c r="F485" s="76"/>
      <c r="G485" s="83"/>
      <c r="H485" s="77"/>
      <c r="I485" s="84"/>
      <c r="J485" s="30"/>
      <c r="K485" s="25" t="str">
        <f t="shared" si="56"/>
        <v/>
      </c>
      <c r="L485" s="30"/>
      <c r="O485" s="13" t="str">
        <f t="shared" si="57"/>
        <v/>
      </c>
      <c r="P485" s="13">
        <f>SUM($E$11:$E485)</f>
        <v>30</v>
      </c>
      <c r="T485" s="22">
        <f t="shared" si="58"/>
        <v>0</v>
      </c>
      <c r="U485" s="22">
        <f t="shared" si="59"/>
        <v>0</v>
      </c>
      <c r="W485" s="13" t="str">
        <f t="shared" si="60"/>
        <v/>
      </c>
      <c r="Y485" s="41" t="str">
        <f>IF($B485="", "", IF($B485&gt;'Annual Report'!$AZ$41, 'Annual Report'!$BA$40, TEXT($B485, "mmm yyyy")))</f>
        <v/>
      </c>
      <c r="AA485" s="13" t="str">
        <f t="shared" si="61"/>
        <v/>
      </c>
      <c r="AC485" s="13" t="str">
        <f t="shared" si="62"/>
        <v xml:space="preserve"> - </v>
      </c>
      <c r="AE485" s="13" t="str">
        <f t="shared" si="63"/>
        <v/>
      </c>
    </row>
    <row r="486" spans="1:31" x14ac:dyDescent="0.25">
      <c r="A486" s="30"/>
      <c r="B486" s="74"/>
      <c r="C486" s="82"/>
      <c r="D486" s="92"/>
      <c r="E486" s="75"/>
      <c r="F486" s="76"/>
      <c r="G486" s="83"/>
      <c r="H486" s="77"/>
      <c r="I486" s="84"/>
      <c r="J486" s="30"/>
      <c r="K486" s="25" t="str">
        <f t="shared" si="56"/>
        <v/>
      </c>
      <c r="L486" s="30"/>
      <c r="O486" s="13" t="str">
        <f t="shared" si="57"/>
        <v/>
      </c>
      <c r="P486" s="13">
        <f>SUM($E$11:$E486)</f>
        <v>30</v>
      </c>
      <c r="T486" s="22">
        <f t="shared" si="58"/>
        <v>0</v>
      </c>
      <c r="U486" s="22">
        <f t="shared" si="59"/>
        <v>0</v>
      </c>
      <c r="W486" s="13" t="str">
        <f t="shared" si="60"/>
        <v/>
      </c>
      <c r="Y486" s="41" t="str">
        <f>IF($B486="", "", IF($B486&gt;'Annual Report'!$AZ$41, 'Annual Report'!$BA$40, TEXT($B486, "mmm yyyy")))</f>
        <v/>
      </c>
      <c r="AA486" s="13" t="str">
        <f t="shared" si="61"/>
        <v/>
      </c>
      <c r="AC486" s="13" t="str">
        <f t="shared" si="62"/>
        <v xml:space="preserve"> - </v>
      </c>
      <c r="AE486" s="13" t="str">
        <f t="shared" si="63"/>
        <v/>
      </c>
    </row>
    <row r="487" spans="1:31" x14ac:dyDescent="0.25">
      <c r="A487" s="30"/>
      <c r="B487" s="74"/>
      <c r="C487" s="82"/>
      <c r="D487" s="92"/>
      <c r="E487" s="75"/>
      <c r="F487" s="76"/>
      <c r="G487" s="83"/>
      <c r="H487" s="77"/>
      <c r="I487" s="84"/>
      <c r="J487" s="30"/>
      <c r="K487" s="25" t="str">
        <f t="shared" si="56"/>
        <v/>
      </c>
      <c r="L487" s="30"/>
      <c r="O487" s="13" t="str">
        <f t="shared" si="57"/>
        <v/>
      </c>
      <c r="P487" s="13">
        <f>SUM($E$11:$E487)</f>
        <v>30</v>
      </c>
      <c r="T487" s="22">
        <f t="shared" si="58"/>
        <v>0</v>
      </c>
      <c r="U487" s="22">
        <f t="shared" si="59"/>
        <v>0</v>
      </c>
      <c r="W487" s="13" t="str">
        <f t="shared" si="60"/>
        <v/>
      </c>
      <c r="Y487" s="41" t="str">
        <f>IF($B487="", "", IF($B487&gt;'Annual Report'!$AZ$41, 'Annual Report'!$BA$40, TEXT($B487, "mmm yyyy")))</f>
        <v/>
      </c>
      <c r="AA487" s="13" t="str">
        <f t="shared" si="61"/>
        <v/>
      </c>
      <c r="AC487" s="13" t="str">
        <f t="shared" si="62"/>
        <v xml:space="preserve"> - </v>
      </c>
      <c r="AE487" s="13" t="str">
        <f t="shared" si="63"/>
        <v/>
      </c>
    </row>
    <row r="488" spans="1:31" x14ac:dyDescent="0.25">
      <c r="A488" s="30"/>
      <c r="B488" s="74"/>
      <c r="C488" s="82"/>
      <c r="D488" s="92"/>
      <c r="E488" s="75"/>
      <c r="F488" s="76"/>
      <c r="G488" s="83"/>
      <c r="H488" s="77"/>
      <c r="I488" s="84"/>
      <c r="J488" s="30"/>
      <c r="K488" s="25" t="str">
        <f t="shared" si="56"/>
        <v/>
      </c>
      <c r="L488" s="30"/>
      <c r="O488" s="13" t="str">
        <f t="shared" si="57"/>
        <v/>
      </c>
      <c r="P488" s="13">
        <f>SUM($E$11:$E488)</f>
        <v>30</v>
      </c>
      <c r="T488" s="22">
        <f t="shared" si="58"/>
        <v>0</v>
      </c>
      <c r="U488" s="22">
        <f t="shared" si="59"/>
        <v>0</v>
      </c>
      <c r="W488" s="13" t="str">
        <f t="shared" si="60"/>
        <v/>
      </c>
      <c r="Y488" s="41" t="str">
        <f>IF($B488="", "", IF($B488&gt;'Annual Report'!$AZ$41, 'Annual Report'!$BA$40, TEXT($B488, "mmm yyyy")))</f>
        <v/>
      </c>
      <c r="AA488" s="13" t="str">
        <f t="shared" si="61"/>
        <v/>
      </c>
      <c r="AC488" s="13" t="str">
        <f t="shared" si="62"/>
        <v xml:space="preserve"> - </v>
      </c>
      <c r="AE488" s="13" t="str">
        <f t="shared" si="63"/>
        <v/>
      </c>
    </row>
    <row r="489" spans="1:31" x14ac:dyDescent="0.25">
      <c r="A489" s="30"/>
      <c r="B489" s="74"/>
      <c r="C489" s="82"/>
      <c r="D489" s="92"/>
      <c r="E489" s="75"/>
      <c r="F489" s="76"/>
      <c r="G489" s="83"/>
      <c r="H489" s="77"/>
      <c r="I489" s="84"/>
      <c r="J489" s="30"/>
      <c r="K489" s="25" t="str">
        <f t="shared" si="56"/>
        <v/>
      </c>
      <c r="L489" s="30"/>
      <c r="O489" s="13" t="str">
        <f t="shared" si="57"/>
        <v/>
      </c>
      <c r="P489" s="13">
        <f>SUM($E$11:$E489)</f>
        <v>30</v>
      </c>
      <c r="T489" s="22">
        <f t="shared" si="58"/>
        <v>0</v>
      </c>
      <c r="U489" s="22">
        <f t="shared" si="59"/>
        <v>0</v>
      </c>
      <c r="W489" s="13" t="str">
        <f t="shared" si="60"/>
        <v/>
      </c>
      <c r="Y489" s="41" t="str">
        <f>IF($B489="", "", IF($B489&gt;'Annual Report'!$AZ$41, 'Annual Report'!$BA$40, TEXT($B489, "mmm yyyy")))</f>
        <v/>
      </c>
      <c r="AA489" s="13" t="str">
        <f t="shared" si="61"/>
        <v/>
      </c>
      <c r="AC489" s="13" t="str">
        <f t="shared" si="62"/>
        <v xml:space="preserve"> - </v>
      </c>
      <c r="AE489" s="13" t="str">
        <f t="shared" si="63"/>
        <v/>
      </c>
    </row>
    <row r="490" spans="1:31" x14ac:dyDescent="0.25">
      <c r="A490" s="30"/>
      <c r="B490" s="74"/>
      <c r="C490" s="82"/>
      <c r="D490" s="92"/>
      <c r="E490" s="75"/>
      <c r="F490" s="76"/>
      <c r="G490" s="83"/>
      <c r="H490" s="77"/>
      <c r="I490" s="84"/>
      <c r="J490" s="30"/>
      <c r="K490" s="25" t="str">
        <f t="shared" si="56"/>
        <v/>
      </c>
      <c r="L490" s="30"/>
      <c r="O490" s="13" t="str">
        <f t="shared" si="57"/>
        <v/>
      </c>
      <c r="P490" s="13">
        <f>SUM($E$11:$E490)</f>
        <v>30</v>
      </c>
      <c r="T490" s="22">
        <f t="shared" si="58"/>
        <v>0</v>
      </c>
      <c r="U490" s="22">
        <f t="shared" si="59"/>
        <v>0</v>
      </c>
      <c r="W490" s="13" t="str">
        <f t="shared" si="60"/>
        <v/>
      </c>
      <c r="Y490" s="41" t="str">
        <f>IF($B490="", "", IF($B490&gt;'Annual Report'!$AZ$41, 'Annual Report'!$BA$40, TEXT($B490, "mmm yyyy")))</f>
        <v/>
      </c>
      <c r="AA490" s="13" t="str">
        <f t="shared" si="61"/>
        <v/>
      </c>
      <c r="AC490" s="13" t="str">
        <f t="shared" si="62"/>
        <v xml:space="preserve"> - </v>
      </c>
      <c r="AE490" s="13" t="str">
        <f t="shared" si="63"/>
        <v/>
      </c>
    </row>
    <row r="491" spans="1:31" x14ac:dyDescent="0.25">
      <c r="A491" s="30"/>
      <c r="B491" s="74"/>
      <c r="C491" s="82"/>
      <c r="D491" s="92"/>
      <c r="E491" s="75"/>
      <c r="F491" s="76"/>
      <c r="G491" s="83"/>
      <c r="H491" s="77"/>
      <c r="I491" s="84"/>
      <c r="J491" s="30"/>
      <c r="K491" s="25" t="str">
        <f t="shared" si="56"/>
        <v/>
      </c>
      <c r="L491" s="30"/>
      <c r="O491" s="13" t="str">
        <f t="shared" si="57"/>
        <v/>
      </c>
      <c r="P491" s="13">
        <f>SUM($E$11:$E491)</f>
        <v>30</v>
      </c>
      <c r="T491" s="22">
        <f t="shared" si="58"/>
        <v>0</v>
      </c>
      <c r="U491" s="22">
        <f t="shared" si="59"/>
        <v>0</v>
      </c>
      <c r="W491" s="13" t="str">
        <f t="shared" si="60"/>
        <v/>
      </c>
      <c r="Y491" s="41" t="str">
        <f>IF($B491="", "", IF($B491&gt;'Annual Report'!$AZ$41, 'Annual Report'!$BA$40, TEXT($B491, "mmm yyyy")))</f>
        <v/>
      </c>
      <c r="AA491" s="13" t="str">
        <f t="shared" si="61"/>
        <v/>
      </c>
      <c r="AC491" s="13" t="str">
        <f t="shared" si="62"/>
        <v xml:space="preserve"> - </v>
      </c>
      <c r="AE491" s="13" t="str">
        <f t="shared" si="63"/>
        <v/>
      </c>
    </row>
    <row r="492" spans="1:31" x14ac:dyDescent="0.25">
      <c r="A492" s="30"/>
      <c r="B492" s="74"/>
      <c r="C492" s="82"/>
      <c r="D492" s="92"/>
      <c r="E492" s="75"/>
      <c r="F492" s="76"/>
      <c r="G492" s="83"/>
      <c r="H492" s="77"/>
      <c r="I492" s="84"/>
      <c r="J492" s="30"/>
      <c r="K492" s="25" t="str">
        <f t="shared" si="56"/>
        <v/>
      </c>
      <c r="L492" s="30"/>
      <c r="O492" s="13" t="str">
        <f t="shared" si="57"/>
        <v/>
      </c>
      <c r="P492" s="13">
        <f>SUM($E$11:$E492)</f>
        <v>30</v>
      </c>
      <c r="T492" s="22">
        <f t="shared" si="58"/>
        <v>0</v>
      </c>
      <c r="U492" s="22">
        <f t="shared" si="59"/>
        <v>0</v>
      </c>
      <c r="W492" s="13" t="str">
        <f t="shared" si="60"/>
        <v/>
      </c>
      <c r="Y492" s="41" t="str">
        <f>IF($B492="", "", IF($B492&gt;'Annual Report'!$AZ$41, 'Annual Report'!$BA$40, TEXT($B492, "mmm yyyy")))</f>
        <v/>
      </c>
      <c r="AA492" s="13" t="str">
        <f t="shared" si="61"/>
        <v/>
      </c>
      <c r="AC492" s="13" t="str">
        <f t="shared" si="62"/>
        <v xml:space="preserve"> - </v>
      </c>
      <c r="AE492" s="13" t="str">
        <f t="shared" si="63"/>
        <v/>
      </c>
    </row>
    <row r="493" spans="1:31" x14ac:dyDescent="0.25">
      <c r="A493" s="30"/>
      <c r="B493" s="74"/>
      <c r="C493" s="82"/>
      <c r="D493" s="92"/>
      <c r="E493" s="75"/>
      <c r="F493" s="76"/>
      <c r="G493" s="83"/>
      <c r="H493" s="77"/>
      <c r="I493" s="84"/>
      <c r="J493" s="30"/>
      <c r="K493" s="25" t="str">
        <f t="shared" si="56"/>
        <v/>
      </c>
      <c r="L493" s="30"/>
      <c r="O493" s="13" t="str">
        <f t="shared" si="57"/>
        <v/>
      </c>
      <c r="P493" s="13">
        <f>SUM($E$11:$E493)</f>
        <v>30</v>
      </c>
      <c r="T493" s="22">
        <f t="shared" si="58"/>
        <v>0</v>
      </c>
      <c r="U493" s="22">
        <f t="shared" si="59"/>
        <v>0</v>
      </c>
      <c r="W493" s="13" t="str">
        <f t="shared" si="60"/>
        <v/>
      </c>
      <c r="Y493" s="41" t="str">
        <f>IF($B493="", "", IF($B493&gt;'Annual Report'!$AZ$41, 'Annual Report'!$BA$40, TEXT($B493, "mmm yyyy")))</f>
        <v/>
      </c>
      <c r="AA493" s="13" t="str">
        <f t="shared" si="61"/>
        <v/>
      </c>
      <c r="AC493" s="13" t="str">
        <f t="shared" si="62"/>
        <v xml:space="preserve"> - </v>
      </c>
      <c r="AE493" s="13" t="str">
        <f t="shared" si="63"/>
        <v/>
      </c>
    </row>
    <row r="494" spans="1:31" x14ac:dyDescent="0.25">
      <c r="A494" s="30"/>
      <c r="B494" s="74"/>
      <c r="C494" s="82"/>
      <c r="D494" s="92"/>
      <c r="E494" s="75"/>
      <c r="F494" s="76"/>
      <c r="G494" s="83"/>
      <c r="H494" s="77"/>
      <c r="I494" s="84"/>
      <c r="J494" s="30"/>
      <c r="K494" s="25" t="str">
        <f t="shared" si="56"/>
        <v/>
      </c>
      <c r="L494" s="30"/>
      <c r="O494" s="13" t="str">
        <f t="shared" si="57"/>
        <v/>
      </c>
      <c r="P494" s="13">
        <f>SUM($E$11:$E494)</f>
        <v>30</v>
      </c>
      <c r="T494" s="22">
        <f t="shared" si="58"/>
        <v>0</v>
      </c>
      <c r="U494" s="22">
        <f t="shared" si="59"/>
        <v>0</v>
      </c>
      <c r="W494" s="13" t="str">
        <f t="shared" si="60"/>
        <v/>
      </c>
      <c r="Y494" s="41" t="str">
        <f>IF($B494="", "", IF($B494&gt;'Annual Report'!$AZ$41, 'Annual Report'!$BA$40, TEXT($B494, "mmm yyyy")))</f>
        <v/>
      </c>
      <c r="AA494" s="13" t="str">
        <f t="shared" si="61"/>
        <v/>
      </c>
      <c r="AC494" s="13" t="str">
        <f t="shared" si="62"/>
        <v xml:space="preserve"> - </v>
      </c>
      <c r="AE494" s="13" t="str">
        <f t="shared" si="63"/>
        <v/>
      </c>
    </row>
    <row r="495" spans="1:31" x14ac:dyDescent="0.25">
      <c r="A495" s="30"/>
      <c r="B495" s="74"/>
      <c r="C495" s="82"/>
      <c r="D495" s="92"/>
      <c r="E495" s="75"/>
      <c r="F495" s="76"/>
      <c r="G495" s="83"/>
      <c r="H495" s="77"/>
      <c r="I495" s="84"/>
      <c r="J495" s="30"/>
      <c r="K495" s="25" t="str">
        <f t="shared" si="56"/>
        <v/>
      </c>
      <c r="L495" s="30"/>
      <c r="O495" s="13" t="str">
        <f t="shared" si="57"/>
        <v/>
      </c>
      <c r="P495" s="13">
        <f>SUM($E$11:$E495)</f>
        <v>30</v>
      </c>
      <c r="T495" s="22">
        <f t="shared" si="58"/>
        <v>0</v>
      </c>
      <c r="U495" s="22">
        <f t="shared" si="59"/>
        <v>0</v>
      </c>
      <c r="W495" s="13" t="str">
        <f t="shared" si="60"/>
        <v/>
      </c>
      <c r="Y495" s="41" t="str">
        <f>IF($B495="", "", IF($B495&gt;'Annual Report'!$AZ$41, 'Annual Report'!$BA$40, TEXT($B495, "mmm yyyy")))</f>
        <v/>
      </c>
      <c r="AA495" s="13" t="str">
        <f t="shared" si="61"/>
        <v/>
      </c>
      <c r="AC495" s="13" t="str">
        <f t="shared" si="62"/>
        <v xml:space="preserve"> - </v>
      </c>
      <c r="AE495" s="13" t="str">
        <f t="shared" si="63"/>
        <v/>
      </c>
    </row>
    <row r="496" spans="1:31" x14ac:dyDescent="0.25">
      <c r="A496" s="30"/>
      <c r="B496" s="74"/>
      <c r="C496" s="82"/>
      <c r="D496" s="92"/>
      <c r="E496" s="75"/>
      <c r="F496" s="76"/>
      <c r="G496" s="83"/>
      <c r="H496" s="77"/>
      <c r="I496" s="84"/>
      <c r="J496" s="30"/>
      <c r="K496" s="25" t="str">
        <f t="shared" si="56"/>
        <v/>
      </c>
      <c r="L496" s="30"/>
      <c r="O496" s="13" t="str">
        <f t="shared" si="57"/>
        <v/>
      </c>
      <c r="P496" s="13">
        <f>SUM($E$11:$E496)</f>
        <v>30</v>
      </c>
      <c r="T496" s="22">
        <f t="shared" si="58"/>
        <v>0</v>
      </c>
      <c r="U496" s="22">
        <f t="shared" si="59"/>
        <v>0</v>
      </c>
      <c r="W496" s="13" t="str">
        <f t="shared" si="60"/>
        <v/>
      </c>
      <c r="Y496" s="41" t="str">
        <f>IF($B496="", "", IF($B496&gt;'Annual Report'!$AZ$41, 'Annual Report'!$BA$40, TEXT($B496, "mmm yyyy")))</f>
        <v/>
      </c>
      <c r="AA496" s="13" t="str">
        <f t="shared" si="61"/>
        <v/>
      </c>
      <c r="AC496" s="13" t="str">
        <f t="shared" si="62"/>
        <v xml:space="preserve"> - </v>
      </c>
      <c r="AE496" s="13" t="str">
        <f t="shared" si="63"/>
        <v/>
      </c>
    </row>
    <row r="497" spans="1:31" x14ac:dyDescent="0.25">
      <c r="A497" s="30"/>
      <c r="B497" s="74"/>
      <c r="C497" s="82"/>
      <c r="D497" s="92"/>
      <c r="E497" s="75"/>
      <c r="F497" s="76"/>
      <c r="G497" s="83"/>
      <c r="H497" s="77"/>
      <c r="I497" s="84"/>
      <c r="J497" s="30"/>
      <c r="K497" s="25" t="str">
        <f t="shared" si="56"/>
        <v/>
      </c>
      <c r="L497" s="30"/>
      <c r="O497" s="13" t="str">
        <f t="shared" si="57"/>
        <v/>
      </c>
      <c r="P497" s="13">
        <f>SUM($E$11:$E497)</f>
        <v>30</v>
      </c>
      <c r="T497" s="22">
        <f t="shared" si="58"/>
        <v>0</v>
      </c>
      <c r="U497" s="22">
        <f t="shared" si="59"/>
        <v>0</v>
      </c>
      <c r="W497" s="13" t="str">
        <f t="shared" si="60"/>
        <v/>
      </c>
      <c r="Y497" s="41" t="str">
        <f>IF($B497="", "", IF($B497&gt;'Annual Report'!$AZ$41, 'Annual Report'!$BA$40, TEXT($B497, "mmm yyyy")))</f>
        <v/>
      </c>
      <c r="AA497" s="13" t="str">
        <f t="shared" si="61"/>
        <v/>
      </c>
      <c r="AC497" s="13" t="str">
        <f t="shared" si="62"/>
        <v xml:space="preserve"> - </v>
      </c>
      <c r="AE497" s="13" t="str">
        <f t="shared" si="63"/>
        <v/>
      </c>
    </row>
    <row r="498" spans="1:31" x14ac:dyDescent="0.25">
      <c r="A498" s="30"/>
      <c r="B498" s="74"/>
      <c r="C498" s="82"/>
      <c r="D498" s="92"/>
      <c r="E498" s="75"/>
      <c r="F498" s="76"/>
      <c r="G498" s="83"/>
      <c r="H498" s="77"/>
      <c r="I498" s="84"/>
      <c r="J498" s="30"/>
      <c r="K498" s="25" t="str">
        <f t="shared" si="56"/>
        <v/>
      </c>
      <c r="L498" s="30"/>
      <c r="O498" s="13" t="str">
        <f t="shared" si="57"/>
        <v/>
      </c>
      <c r="P498" s="13">
        <f>SUM($E$11:$E498)</f>
        <v>30</v>
      </c>
      <c r="T498" s="22">
        <f t="shared" si="58"/>
        <v>0</v>
      </c>
      <c r="U498" s="22">
        <f t="shared" si="59"/>
        <v>0</v>
      </c>
      <c r="W498" s="13" t="str">
        <f t="shared" si="60"/>
        <v/>
      </c>
      <c r="Y498" s="41" t="str">
        <f>IF($B498="", "", IF($B498&gt;'Annual Report'!$AZ$41, 'Annual Report'!$BA$40, TEXT($B498, "mmm yyyy")))</f>
        <v/>
      </c>
      <c r="AA498" s="13" t="str">
        <f t="shared" si="61"/>
        <v/>
      </c>
      <c r="AC498" s="13" t="str">
        <f t="shared" si="62"/>
        <v xml:space="preserve"> - </v>
      </c>
      <c r="AE498" s="13" t="str">
        <f t="shared" si="63"/>
        <v/>
      </c>
    </row>
    <row r="499" spans="1:31" x14ac:dyDescent="0.25">
      <c r="A499" s="30"/>
      <c r="B499" s="74"/>
      <c r="C499" s="82"/>
      <c r="D499" s="92"/>
      <c r="E499" s="75"/>
      <c r="F499" s="76"/>
      <c r="G499" s="83"/>
      <c r="H499" s="77"/>
      <c r="I499" s="84"/>
      <c r="J499" s="30"/>
      <c r="K499" s="25" t="str">
        <f t="shared" si="56"/>
        <v/>
      </c>
      <c r="L499" s="30"/>
      <c r="O499" s="13" t="str">
        <f t="shared" si="57"/>
        <v/>
      </c>
      <c r="P499" s="13">
        <f>SUM($E$11:$E499)</f>
        <v>30</v>
      </c>
      <c r="T499" s="22">
        <f t="shared" si="58"/>
        <v>0</v>
      </c>
      <c r="U499" s="22">
        <f t="shared" si="59"/>
        <v>0</v>
      </c>
      <c r="W499" s="13" t="str">
        <f t="shared" si="60"/>
        <v/>
      </c>
      <c r="Y499" s="41" t="str">
        <f>IF($B499="", "", IF($B499&gt;'Annual Report'!$AZ$41, 'Annual Report'!$BA$40, TEXT($B499, "mmm yyyy")))</f>
        <v/>
      </c>
      <c r="AA499" s="13" t="str">
        <f t="shared" si="61"/>
        <v/>
      </c>
      <c r="AC499" s="13" t="str">
        <f t="shared" si="62"/>
        <v xml:space="preserve"> - </v>
      </c>
      <c r="AE499" s="13" t="str">
        <f t="shared" si="63"/>
        <v/>
      </c>
    </row>
    <row r="500" spans="1:31" x14ac:dyDescent="0.25">
      <c r="A500" s="30"/>
      <c r="B500" s="74"/>
      <c r="C500" s="82"/>
      <c r="D500" s="92"/>
      <c r="E500" s="75"/>
      <c r="F500" s="76"/>
      <c r="G500" s="83"/>
      <c r="H500" s="77"/>
      <c r="I500" s="84"/>
      <c r="J500" s="30"/>
      <c r="K500" s="25" t="str">
        <f t="shared" si="56"/>
        <v/>
      </c>
      <c r="L500" s="30"/>
      <c r="O500" s="13" t="str">
        <f t="shared" si="57"/>
        <v/>
      </c>
      <c r="P500" s="13">
        <f>SUM($E$11:$E500)</f>
        <v>30</v>
      </c>
      <c r="T500" s="22">
        <f t="shared" si="58"/>
        <v>0</v>
      </c>
      <c r="U500" s="22">
        <f t="shared" si="59"/>
        <v>0</v>
      </c>
      <c r="W500" s="13" t="str">
        <f t="shared" si="60"/>
        <v/>
      </c>
      <c r="Y500" s="41" t="str">
        <f>IF($B500="", "", IF($B500&gt;'Annual Report'!$AZ$41, 'Annual Report'!$BA$40, TEXT($B500, "mmm yyyy")))</f>
        <v/>
      </c>
      <c r="AA500" s="13" t="str">
        <f t="shared" si="61"/>
        <v/>
      </c>
      <c r="AC500" s="13" t="str">
        <f t="shared" si="62"/>
        <v xml:space="preserve"> - </v>
      </c>
      <c r="AE500" s="13" t="str">
        <f t="shared" si="63"/>
        <v/>
      </c>
    </row>
    <row r="501" spans="1:31" x14ac:dyDescent="0.25">
      <c r="A501" s="30"/>
      <c r="B501" s="74"/>
      <c r="C501" s="82"/>
      <c r="D501" s="92"/>
      <c r="E501" s="75"/>
      <c r="F501" s="76"/>
      <c r="G501" s="83"/>
      <c r="H501" s="77"/>
      <c r="I501" s="84"/>
      <c r="J501" s="30"/>
      <c r="K501" s="25" t="str">
        <f t="shared" si="56"/>
        <v/>
      </c>
      <c r="L501" s="30"/>
      <c r="O501" s="13" t="str">
        <f t="shared" si="57"/>
        <v/>
      </c>
      <c r="P501" s="13">
        <f>SUM($E$11:$E501)</f>
        <v>30</v>
      </c>
      <c r="T501" s="22">
        <f t="shared" si="58"/>
        <v>0</v>
      </c>
      <c r="U501" s="22">
        <f t="shared" si="59"/>
        <v>0</v>
      </c>
      <c r="W501" s="13" t="str">
        <f t="shared" si="60"/>
        <v/>
      </c>
      <c r="Y501" s="41" t="str">
        <f>IF($B501="", "", IF($B501&gt;'Annual Report'!$AZ$41, 'Annual Report'!$BA$40, TEXT($B501, "mmm yyyy")))</f>
        <v/>
      </c>
      <c r="AA501" s="13" t="str">
        <f t="shared" si="61"/>
        <v/>
      </c>
      <c r="AC501" s="13" t="str">
        <f t="shared" si="62"/>
        <v xml:space="preserve"> - </v>
      </c>
      <c r="AE501" s="13" t="str">
        <f t="shared" si="63"/>
        <v/>
      </c>
    </row>
    <row r="502" spans="1:31" x14ac:dyDescent="0.25">
      <c r="A502" s="30"/>
      <c r="B502" s="74"/>
      <c r="C502" s="82"/>
      <c r="D502" s="92"/>
      <c r="E502" s="75"/>
      <c r="F502" s="76"/>
      <c r="G502" s="83"/>
      <c r="H502" s="77"/>
      <c r="I502" s="84"/>
      <c r="J502" s="30"/>
      <c r="K502" s="25" t="str">
        <f t="shared" si="56"/>
        <v/>
      </c>
      <c r="L502" s="30"/>
      <c r="O502" s="13" t="str">
        <f t="shared" si="57"/>
        <v/>
      </c>
      <c r="P502" s="13">
        <f>SUM($E$11:$E502)</f>
        <v>30</v>
      </c>
      <c r="T502" s="22">
        <f t="shared" si="58"/>
        <v>0</v>
      </c>
      <c r="U502" s="22">
        <f t="shared" si="59"/>
        <v>0</v>
      </c>
      <c r="W502" s="13" t="str">
        <f t="shared" si="60"/>
        <v/>
      </c>
      <c r="Y502" s="41" t="str">
        <f>IF($B502="", "", IF($B502&gt;'Annual Report'!$AZ$41, 'Annual Report'!$BA$40, TEXT($B502, "mmm yyyy")))</f>
        <v/>
      </c>
      <c r="AA502" s="13" t="str">
        <f t="shared" si="61"/>
        <v/>
      </c>
      <c r="AC502" s="13" t="str">
        <f t="shared" si="62"/>
        <v xml:space="preserve"> - </v>
      </c>
      <c r="AE502" s="13" t="str">
        <f t="shared" si="63"/>
        <v/>
      </c>
    </row>
    <row r="503" spans="1:31" x14ac:dyDescent="0.25">
      <c r="A503" s="30"/>
      <c r="B503" s="74"/>
      <c r="C503" s="82"/>
      <c r="D503" s="92"/>
      <c r="E503" s="75"/>
      <c r="F503" s="76"/>
      <c r="G503" s="83"/>
      <c r="H503" s="77"/>
      <c r="I503" s="84"/>
      <c r="J503" s="30"/>
      <c r="K503" s="25" t="str">
        <f t="shared" si="56"/>
        <v/>
      </c>
      <c r="L503" s="30"/>
      <c r="O503" s="13" t="str">
        <f t="shared" si="57"/>
        <v/>
      </c>
      <c r="P503" s="13">
        <f>SUM($E$11:$E503)</f>
        <v>30</v>
      </c>
      <c r="T503" s="22">
        <f t="shared" si="58"/>
        <v>0</v>
      </c>
      <c r="U503" s="22">
        <f t="shared" si="59"/>
        <v>0</v>
      </c>
      <c r="W503" s="13" t="str">
        <f t="shared" si="60"/>
        <v/>
      </c>
      <c r="Y503" s="41" t="str">
        <f>IF($B503="", "", IF($B503&gt;'Annual Report'!$AZ$41, 'Annual Report'!$BA$40, TEXT($B503, "mmm yyyy")))</f>
        <v/>
      </c>
      <c r="AA503" s="13" t="str">
        <f t="shared" si="61"/>
        <v/>
      </c>
      <c r="AC503" s="13" t="str">
        <f t="shared" si="62"/>
        <v xml:space="preserve"> - </v>
      </c>
      <c r="AE503" s="13" t="str">
        <f t="shared" si="63"/>
        <v/>
      </c>
    </row>
    <row r="504" spans="1:31" x14ac:dyDescent="0.25">
      <c r="A504" s="30"/>
      <c r="B504" s="74"/>
      <c r="C504" s="82"/>
      <c r="D504" s="92"/>
      <c r="E504" s="75"/>
      <c r="F504" s="76"/>
      <c r="G504" s="83"/>
      <c r="H504" s="77"/>
      <c r="I504" s="84"/>
      <c r="J504" s="30"/>
      <c r="K504" s="25" t="str">
        <f t="shared" si="56"/>
        <v/>
      </c>
      <c r="L504" s="30"/>
      <c r="O504" s="13" t="str">
        <f t="shared" si="57"/>
        <v/>
      </c>
      <c r="P504" s="13">
        <f>SUM($E$11:$E504)</f>
        <v>30</v>
      </c>
      <c r="T504" s="22">
        <f t="shared" si="58"/>
        <v>0</v>
      </c>
      <c r="U504" s="22">
        <f t="shared" si="59"/>
        <v>0</v>
      </c>
      <c r="W504" s="13" t="str">
        <f t="shared" si="60"/>
        <v/>
      </c>
      <c r="Y504" s="41" t="str">
        <f>IF($B504="", "", IF($B504&gt;'Annual Report'!$AZ$41, 'Annual Report'!$BA$40, TEXT($B504, "mmm yyyy")))</f>
        <v/>
      </c>
      <c r="AA504" s="13" t="str">
        <f t="shared" si="61"/>
        <v/>
      </c>
      <c r="AC504" s="13" t="str">
        <f t="shared" si="62"/>
        <v xml:space="preserve"> - </v>
      </c>
      <c r="AE504" s="13" t="str">
        <f t="shared" si="63"/>
        <v/>
      </c>
    </row>
    <row r="505" spans="1:31" x14ac:dyDescent="0.25">
      <c r="A505" s="30"/>
      <c r="B505" s="74"/>
      <c r="C505" s="82"/>
      <c r="D505" s="92"/>
      <c r="E505" s="75"/>
      <c r="F505" s="76"/>
      <c r="G505" s="83"/>
      <c r="H505" s="77"/>
      <c r="I505" s="84"/>
      <c r="J505" s="30"/>
      <c r="K505" s="25" t="str">
        <f t="shared" si="56"/>
        <v/>
      </c>
      <c r="L505" s="30"/>
      <c r="O505" s="13" t="str">
        <f t="shared" si="57"/>
        <v/>
      </c>
      <c r="P505" s="13">
        <f>SUM($E$11:$E505)</f>
        <v>30</v>
      </c>
      <c r="T505" s="22">
        <f t="shared" si="58"/>
        <v>0</v>
      </c>
      <c r="U505" s="22">
        <f t="shared" si="59"/>
        <v>0</v>
      </c>
      <c r="W505" s="13" t="str">
        <f t="shared" si="60"/>
        <v/>
      </c>
      <c r="Y505" s="41" t="str">
        <f>IF($B505="", "", IF($B505&gt;'Annual Report'!$AZ$41, 'Annual Report'!$BA$40, TEXT($B505, "mmm yyyy")))</f>
        <v/>
      </c>
      <c r="AA505" s="13" t="str">
        <f t="shared" si="61"/>
        <v/>
      </c>
      <c r="AC505" s="13" t="str">
        <f t="shared" si="62"/>
        <v xml:space="preserve"> - </v>
      </c>
      <c r="AE505" s="13" t="str">
        <f t="shared" si="63"/>
        <v/>
      </c>
    </row>
    <row r="506" spans="1:31" x14ac:dyDescent="0.25">
      <c r="A506" s="30"/>
      <c r="B506" s="74"/>
      <c r="C506" s="82"/>
      <c r="D506" s="92"/>
      <c r="E506" s="75"/>
      <c r="F506" s="76"/>
      <c r="G506" s="83"/>
      <c r="H506" s="77"/>
      <c r="I506" s="84"/>
      <c r="J506" s="30"/>
      <c r="K506" s="25" t="str">
        <f t="shared" si="56"/>
        <v/>
      </c>
      <c r="L506" s="30"/>
      <c r="O506" s="13" t="str">
        <f t="shared" si="57"/>
        <v/>
      </c>
      <c r="P506" s="13">
        <f>SUM($E$11:$E506)</f>
        <v>30</v>
      </c>
      <c r="T506" s="22">
        <f t="shared" si="58"/>
        <v>0</v>
      </c>
      <c r="U506" s="22">
        <f t="shared" si="59"/>
        <v>0</v>
      </c>
      <c r="W506" s="13" t="str">
        <f t="shared" si="60"/>
        <v/>
      </c>
      <c r="Y506" s="41" t="str">
        <f>IF($B506="", "", IF($B506&gt;'Annual Report'!$AZ$41, 'Annual Report'!$BA$40, TEXT($B506, "mmm yyyy")))</f>
        <v/>
      </c>
      <c r="AA506" s="13" t="str">
        <f t="shared" si="61"/>
        <v/>
      </c>
      <c r="AC506" s="13" t="str">
        <f t="shared" si="62"/>
        <v xml:space="preserve"> - </v>
      </c>
      <c r="AE506" s="13" t="str">
        <f t="shared" si="63"/>
        <v/>
      </c>
    </row>
    <row r="507" spans="1:31" x14ac:dyDescent="0.25">
      <c r="A507" s="30"/>
      <c r="B507" s="74"/>
      <c r="C507" s="82"/>
      <c r="D507" s="92"/>
      <c r="E507" s="75"/>
      <c r="F507" s="76"/>
      <c r="G507" s="83"/>
      <c r="H507" s="77"/>
      <c r="I507" s="84"/>
      <c r="J507" s="30"/>
      <c r="K507" s="25" t="str">
        <f t="shared" si="56"/>
        <v/>
      </c>
      <c r="L507" s="30"/>
      <c r="O507" s="13" t="str">
        <f t="shared" si="57"/>
        <v/>
      </c>
      <c r="P507" s="13">
        <f>SUM($E$11:$E507)</f>
        <v>30</v>
      </c>
      <c r="T507" s="22">
        <f t="shared" si="58"/>
        <v>0</v>
      </c>
      <c r="U507" s="22">
        <f t="shared" si="59"/>
        <v>0</v>
      </c>
      <c r="W507" s="13" t="str">
        <f t="shared" si="60"/>
        <v/>
      </c>
      <c r="Y507" s="41" t="str">
        <f>IF($B507="", "", IF($B507&gt;'Annual Report'!$AZ$41, 'Annual Report'!$BA$40, TEXT($B507, "mmm yyyy")))</f>
        <v/>
      </c>
      <c r="AA507" s="13" t="str">
        <f t="shared" si="61"/>
        <v/>
      </c>
      <c r="AC507" s="13" t="str">
        <f t="shared" si="62"/>
        <v xml:space="preserve"> - </v>
      </c>
      <c r="AE507" s="13" t="str">
        <f t="shared" si="63"/>
        <v/>
      </c>
    </row>
    <row r="508" spans="1:31" x14ac:dyDescent="0.25">
      <c r="A508" s="30"/>
      <c r="B508" s="74"/>
      <c r="C508" s="82"/>
      <c r="D508" s="92"/>
      <c r="E508" s="75"/>
      <c r="F508" s="76"/>
      <c r="G508" s="83"/>
      <c r="H508" s="77"/>
      <c r="I508" s="84"/>
      <c r="J508" s="30"/>
      <c r="K508" s="25" t="str">
        <f t="shared" si="56"/>
        <v/>
      </c>
      <c r="L508" s="30"/>
      <c r="O508" s="13" t="str">
        <f t="shared" si="57"/>
        <v/>
      </c>
      <c r="P508" s="13">
        <f>SUM($E$11:$E508)</f>
        <v>30</v>
      </c>
      <c r="T508" s="22">
        <f t="shared" si="58"/>
        <v>0</v>
      </c>
      <c r="U508" s="22">
        <f t="shared" si="59"/>
        <v>0</v>
      </c>
      <c r="W508" s="13" t="str">
        <f t="shared" si="60"/>
        <v/>
      </c>
      <c r="Y508" s="41" t="str">
        <f>IF($B508="", "", IF($B508&gt;'Annual Report'!$AZ$41, 'Annual Report'!$BA$40, TEXT($B508, "mmm yyyy")))</f>
        <v/>
      </c>
      <c r="AA508" s="13" t="str">
        <f t="shared" si="61"/>
        <v/>
      </c>
      <c r="AC508" s="13" t="str">
        <f t="shared" si="62"/>
        <v xml:space="preserve"> - </v>
      </c>
      <c r="AE508" s="13" t="str">
        <f t="shared" si="63"/>
        <v/>
      </c>
    </row>
    <row r="509" spans="1:31" x14ac:dyDescent="0.25">
      <c r="A509" s="30"/>
      <c r="B509" s="74"/>
      <c r="C509" s="82"/>
      <c r="D509" s="92"/>
      <c r="E509" s="75"/>
      <c r="F509" s="76"/>
      <c r="G509" s="83"/>
      <c r="H509" s="77"/>
      <c r="I509" s="84"/>
      <c r="J509" s="30"/>
      <c r="K509" s="25" t="str">
        <f t="shared" si="56"/>
        <v/>
      </c>
      <c r="L509" s="30"/>
      <c r="O509" s="13" t="str">
        <f t="shared" si="57"/>
        <v/>
      </c>
      <c r="P509" s="13">
        <f>SUM($E$11:$E509)</f>
        <v>30</v>
      </c>
      <c r="T509" s="22">
        <f t="shared" si="58"/>
        <v>0</v>
      </c>
      <c r="U509" s="22">
        <f t="shared" si="59"/>
        <v>0</v>
      </c>
      <c r="W509" s="13" t="str">
        <f t="shared" si="60"/>
        <v/>
      </c>
      <c r="Y509" s="41" t="str">
        <f>IF($B509="", "", IF($B509&gt;'Annual Report'!$AZ$41, 'Annual Report'!$BA$40, TEXT($B509, "mmm yyyy")))</f>
        <v/>
      </c>
      <c r="AA509" s="13" t="str">
        <f t="shared" si="61"/>
        <v/>
      </c>
      <c r="AC509" s="13" t="str">
        <f t="shared" si="62"/>
        <v xml:space="preserve"> - </v>
      </c>
      <c r="AE509" s="13" t="str">
        <f t="shared" si="63"/>
        <v/>
      </c>
    </row>
    <row r="510" spans="1:31" x14ac:dyDescent="0.25">
      <c r="A510" s="30"/>
      <c r="B510" s="74"/>
      <c r="C510" s="82"/>
      <c r="D510" s="92"/>
      <c r="E510" s="75"/>
      <c r="F510" s="76"/>
      <c r="G510" s="83"/>
      <c r="H510" s="77"/>
      <c r="I510" s="84"/>
      <c r="J510" s="30"/>
      <c r="K510" s="25" t="str">
        <f t="shared" si="56"/>
        <v/>
      </c>
      <c r="L510" s="30"/>
      <c r="O510" s="13" t="str">
        <f t="shared" si="57"/>
        <v/>
      </c>
      <c r="P510" s="13">
        <f>SUM($E$11:$E510)</f>
        <v>30</v>
      </c>
      <c r="T510" s="22">
        <f t="shared" si="58"/>
        <v>0</v>
      </c>
      <c r="U510" s="22">
        <f t="shared" si="59"/>
        <v>0</v>
      </c>
      <c r="W510" s="13" t="str">
        <f t="shared" si="60"/>
        <v/>
      </c>
      <c r="Y510" s="41" t="str">
        <f>IF($B510="", "", IF($B510&gt;'Annual Report'!$AZ$41, 'Annual Report'!$BA$40, TEXT($B510, "mmm yyyy")))</f>
        <v/>
      </c>
      <c r="AA510" s="13" t="str">
        <f t="shared" si="61"/>
        <v/>
      </c>
      <c r="AC510" s="13" t="str">
        <f t="shared" si="62"/>
        <v xml:space="preserve"> - </v>
      </c>
      <c r="AE510" s="13" t="str">
        <f t="shared" si="63"/>
        <v/>
      </c>
    </row>
    <row r="511" spans="1:31" x14ac:dyDescent="0.25">
      <c r="A511" s="30"/>
      <c r="B511" s="74"/>
      <c r="C511" s="82"/>
      <c r="D511" s="92"/>
      <c r="E511" s="75"/>
      <c r="F511" s="76"/>
      <c r="G511" s="83"/>
      <c r="H511" s="77"/>
      <c r="I511" s="84"/>
      <c r="J511" s="30"/>
      <c r="K511" s="25" t="str">
        <f t="shared" si="56"/>
        <v/>
      </c>
      <c r="L511" s="30"/>
      <c r="O511" s="13" t="str">
        <f t="shared" si="57"/>
        <v/>
      </c>
      <c r="P511" s="13">
        <f>SUM($E$11:$E511)</f>
        <v>30</v>
      </c>
      <c r="T511" s="22">
        <f t="shared" si="58"/>
        <v>0</v>
      </c>
      <c r="U511" s="22">
        <f t="shared" si="59"/>
        <v>0</v>
      </c>
      <c r="W511" s="13" t="str">
        <f t="shared" si="60"/>
        <v/>
      </c>
      <c r="Y511" s="41" t="str">
        <f>IF($B511="", "", IF($B511&gt;'Annual Report'!$AZ$41, 'Annual Report'!$BA$40, TEXT($B511, "mmm yyyy")))</f>
        <v/>
      </c>
      <c r="AA511" s="13" t="str">
        <f t="shared" si="61"/>
        <v/>
      </c>
      <c r="AC511" s="13" t="str">
        <f t="shared" si="62"/>
        <v xml:space="preserve"> - </v>
      </c>
      <c r="AE511" s="13" t="str">
        <f t="shared" si="63"/>
        <v/>
      </c>
    </row>
    <row r="512" spans="1:31" x14ac:dyDescent="0.25">
      <c r="A512" s="30"/>
      <c r="B512" s="74"/>
      <c r="C512" s="82"/>
      <c r="D512" s="92"/>
      <c r="E512" s="75"/>
      <c r="F512" s="76"/>
      <c r="G512" s="83"/>
      <c r="H512" s="77"/>
      <c r="I512" s="84"/>
      <c r="J512" s="30"/>
      <c r="K512" s="25" t="str">
        <f t="shared" si="56"/>
        <v/>
      </c>
      <c r="L512" s="30"/>
      <c r="O512" s="13" t="str">
        <f t="shared" si="57"/>
        <v/>
      </c>
      <c r="P512" s="13">
        <f>SUM($E$11:$E512)</f>
        <v>30</v>
      </c>
      <c r="T512" s="22">
        <f t="shared" si="58"/>
        <v>0</v>
      </c>
      <c r="U512" s="22">
        <f t="shared" si="59"/>
        <v>0</v>
      </c>
      <c r="W512" s="13" t="str">
        <f t="shared" si="60"/>
        <v/>
      </c>
      <c r="Y512" s="41" t="str">
        <f>IF($B512="", "", IF($B512&gt;'Annual Report'!$AZ$41, 'Annual Report'!$BA$40, TEXT($B512, "mmm yyyy")))</f>
        <v/>
      </c>
      <c r="AA512" s="13" t="str">
        <f t="shared" si="61"/>
        <v/>
      </c>
      <c r="AC512" s="13" t="str">
        <f t="shared" si="62"/>
        <v xml:space="preserve"> - </v>
      </c>
      <c r="AE512" s="13" t="str">
        <f t="shared" si="63"/>
        <v/>
      </c>
    </row>
    <row r="513" spans="1:31" x14ac:dyDescent="0.25">
      <c r="A513" s="30"/>
      <c r="B513" s="74"/>
      <c r="C513" s="82"/>
      <c r="D513" s="92"/>
      <c r="E513" s="75"/>
      <c r="F513" s="76"/>
      <c r="G513" s="83"/>
      <c r="H513" s="77"/>
      <c r="I513" s="84"/>
      <c r="J513" s="30"/>
      <c r="K513" s="25" t="str">
        <f t="shared" si="56"/>
        <v/>
      </c>
      <c r="L513" s="30"/>
      <c r="O513" s="13" t="str">
        <f t="shared" si="57"/>
        <v/>
      </c>
      <c r="P513" s="13">
        <f>SUM($E$11:$E513)</f>
        <v>30</v>
      </c>
      <c r="T513" s="22">
        <f t="shared" si="58"/>
        <v>0</v>
      </c>
      <c r="U513" s="22">
        <f t="shared" si="59"/>
        <v>0</v>
      </c>
      <c r="W513" s="13" t="str">
        <f t="shared" si="60"/>
        <v/>
      </c>
      <c r="Y513" s="41" t="str">
        <f>IF($B513="", "", IF($B513&gt;'Annual Report'!$AZ$41, 'Annual Report'!$BA$40, TEXT($B513, "mmm yyyy")))</f>
        <v/>
      </c>
      <c r="AA513" s="13" t="str">
        <f t="shared" si="61"/>
        <v/>
      </c>
      <c r="AC513" s="13" t="str">
        <f t="shared" si="62"/>
        <v xml:space="preserve"> - </v>
      </c>
      <c r="AE513" s="13" t="str">
        <f t="shared" si="63"/>
        <v/>
      </c>
    </row>
    <row r="514" spans="1:31" x14ac:dyDescent="0.25">
      <c r="A514" s="30"/>
      <c r="B514" s="74"/>
      <c r="C514" s="82"/>
      <c r="D514" s="92"/>
      <c r="E514" s="75"/>
      <c r="F514" s="76"/>
      <c r="G514" s="83"/>
      <c r="H514" s="77"/>
      <c r="I514" s="84"/>
      <c r="J514" s="30"/>
      <c r="K514" s="25" t="str">
        <f t="shared" si="56"/>
        <v/>
      </c>
      <c r="L514" s="30"/>
      <c r="O514" s="13" t="str">
        <f t="shared" si="57"/>
        <v/>
      </c>
      <c r="P514" s="13">
        <f>SUM($E$11:$E514)</f>
        <v>30</v>
      </c>
      <c r="T514" s="22">
        <f t="shared" si="58"/>
        <v>0</v>
      </c>
      <c r="U514" s="22">
        <f t="shared" si="59"/>
        <v>0</v>
      </c>
      <c r="W514" s="13" t="str">
        <f t="shared" si="60"/>
        <v/>
      </c>
      <c r="Y514" s="41" t="str">
        <f>IF($B514="", "", IF($B514&gt;'Annual Report'!$AZ$41, 'Annual Report'!$BA$40, TEXT($B514, "mmm yyyy")))</f>
        <v/>
      </c>
      <c r="AA514" s="13" t="str">
        <f t="shared" si="61"/>
        <v/>
      </c>
      <c r="AC514" s="13" t="str">
        <f t="shared" si="62"/>
        <v xml:space="preserve"> - </v>
      </c>
      <c r="AE514" s="13" t="str">
        <f t="shared" si="63"/>
        <v/>
      </c>
    </row>
    <row r="515" spans="1:31" x14ac:dyDescent="0.25">
      <c r="A515" s="30"/>
      <c r="B515" s="74"/>
      <c r="C515" s="82"/>
      <c r="D515" s="92"/>
      <c r="E515" s="75"/>
      <c r="F515" s="76"/>
      <c r="G515" s="83"/>
      <c r="H515" s="77"/>
      <c r="I515" s="84"/>
      <c r="J515" s="30"/>
      <c r="K515" s="25" t="str">
        <f t="shared" si="56"/>
        <v/>
      </c>
      <c r="L515" s="30"/>
      <c r="O515" s="13" t="str">
        <f t="shared" si="57"/>
        <v/>
      </c>
      <c r="P515" s="13">
        <f>SUM($E$11:$E515)</f>
        <v>30</v>
      </c>
      <c r="T515" s="22">
        <f t="shared" si="58"/>
        <v>0</v>
      </c>
      <c r="U515" s="22">
        <f t="shared" si="59"/>
        <v>0</v>
      </c>
      <c r="W515" s="13" t="str">
        <f t="shared" si="60"/>
        <v/>
      </c>
      <c r="Y515" s="41" t="str">
        <f>IF($B515="", "", IF($B515&gt;'Annual Report'!$AZ$41, 'Annual Report'!$BA$40, TEXT($B515, "mmm yyyy")))</f>
        <v/>
      </c>
      <c r="AA515" s="13" t="str">
        <f t="shared" si="61"/>
        <v/>
      </c>
      <c r="AC515" s="13" t="str">
        <f t="shared" si="62"/>
        <v xml:space="preserve"> - </v>
      </c>
      <c r="AE515" s="13" t="str">
        <f t="shared" si="63"/>
        <v/>
      </c>
    </row>
    <row r="516" spans="1:31" x14ac:dyDescent="0.25">
      <c r="A516" s="30"/>
      <c r="B516" s="74"/>
      <c r="C516" s="82"/>
      <c r="D516" s="92"/>
      <c r="E516" s="75"/>
      <c r="F516" s="76"/>
      <c r="G516" s="83"/>
      <c r="H516" s="77"/>
      <c r="I516" s="84"/>
      <c r="J516" s="30"/>
      <c r="K516" s="25" t="str">
        <f t="shared" si="56"/>
        <v/>
      </c>
      <c r="L516" s="30"/>
      <c r="O516" s="13" t="str">
        <f t="shared" si="57"/>
        <v/>
      </c>
      <c r="P516" s="13">
        <f>SUM($E$11:$E516)</f>
        <v>30</v>
      </c>
      <c r="T516" s="22">
        <f t="shared" si="58"/>
        <v>0</v>
      </c>
      <c r="U516" s="22">
        <f t="shared" si="59"/>
        <v>0</v>
      </c>
      <c r="W516" s="13" t="str">
        <f t="shared" si="60"/>
        <v/>
      </c>
      <c r="Y516" s="41" t="str">
        <f>IF($B516="", "", IF($B516&gt;'Annual Report'!$AZ$41, 'Annual Report'!$BA$40, TEXT($B516, "mmm yyyy")))</f>
        <v/>
      </c>
      <c r="AA516" s="13" t="str">
        <f t="shared" si="61"/>
        <v/>
      </c>
      <c r="AC516" s="13" t="str">
        <f t="shared" si="62"/>
        <v xml:space="preserve"> - </v>
      </c>
      <c r="AE516" s="13" t="str">
        <f t="shared" si="63"/>
        <v/>
      </c>
    </row>
    <row r="517" spans="1:31" x14ac:dyDescent="0.25">
      <c r="A517" s="30"/>
      <c r="B517" s="74"/>
      <c r="C517" s="82"/>
      <c r="D517" s="92"/>
      <c r="E517" s="75"/>
      <c r="F517" s="76"/>
      <c r="G517" s="83"/>
      <c r="H517" s="77"/>
      <c r="I517" s="84"/>
      <c r="J517" s="30"/>
      <c r="K517" s="25" t="str">
        <f t="shared" si="56"/>
        <v/>
      </c>
      <c r="L517" s="30"/>
      <c r="O517" s="13" t="str">
        <f t="shared" si="57"/>
        <v/>
      </c>
      <c r="P517" s="13">
        <f>SUM($E$11:$E517)</f>
        <v>30</v>
      </c>
      <c r="T517" s="22">
        <f t="shared" si="58"/>
        <v>0</v>
      </c>
      <c r="U517" s="22">
        <f t="shared" si="59"/>
        <v>0</v>
      </c>
      <c r="W517" s="13" t="str">
        <f t="shared" si="60"/>
        <v/>
      </c>
      <c r="Y517" s="41" t="str">
        <f>IF($B517="", "", IF($B517&gt;'Annual Report'!$AZ$41, 'Annual Report'!$BA$40, TEXT($B517, "mmm yyyy")))</f>
        <v/>
      </c>
      <c r="AA517" s="13" t="str">
        <f t="shared" si="61"/>
        <v/>
      </c>
      <c r="AC517" s="13" t="str">
        <f t="shared" si="62"/>
        <v xml:space="preserve"> - </v>
      </c>
      <c r="AE517" s="13" t="str">
        <f t="shared" si="63"/>
        <v/>
      </c>
    </row>
    <row r="518" spans="1:31" x14ac:dyDescent="0.25">
      <c r="A518" s="30"/>
      <c r="B518" s="74"/>
      <c r="C518" s="82"/>
      <c r="D518" s="92"/>
      <c r="E518" s="75"/>
      <c r="F518" s="76"/>
      <c r="G518" s="83"/>
      <c r="H518" s="77"/>
      <c r="I518" s="84"/>
      <c r="J518" s="30"/>
      <c r="K518" s="25" t="str">
        <f t="shared" si="56"/>
        <v/>
      </c>
      <c r="L518" s="30"/>
      <c r="O518" s="13" t="str">
        <f t="shared" si="57"/>
        <v/>
      </c>
      <c r="P518" s="13">
        <f>SUM($E$11:$E518)</f>
        <v>30</v>
      </c>
      <c r="T518" s="22">
        <f t="shared" si="58"/>
        <v>0</v>
      </c>
      <c r="U518" s="22">
        <f t="shared" si="59"/>
        <v>0</v>
      </c>
      <c r="W518" s="13" t="str">
        <f t="shared" si="60"/>
        <v/>
      </c>
      <c r="Y518" s="41" t="str">
        <f>IF($B518="", "", IF($B518&gt;'Annual Report'!$AZ$41, 'Annual Report'!$BA$40, TEXT($B518, "mmm yyyy")))</f>
        <v/>
      </c>
      <c r="AA518" s="13" t="str">
        <f t="shared" si="61"/>
        <v/>
      </c>
      <c r="AC518" s="13" t="str">
        <f t="shared" si="62"/>
        <v xml:space="preserve"> - </v>
      </c>
      <c r="AE518" s="13" t="str">
        <f t="shared" si="63"/>
        <v/>
      </c>
    </row>
    <row r="519" spans="1:31" x14ac:dyDescent="0.25">
      <c r="A519" s="30"/>
      <c r="B519" s="74"/>
      <c r="C519" s="82"/>
      <c r="D519" s="92"/>
      <c r="E519" s="75"/>
      <c r="F519" s="76"/>
      <c r="G519" s="83"/>
      <c r="H519" s="77"/>
      <c r="I519" s="84"/>
      <c r="J519" s="30"/>
      <c r="K519" s="25" t="str">
        <f t="shared" si="56"/>
        <v/>
      </c>
      <c r="L519" s="30"/>
      <c r="O519" s="13" t="str">
        <f t="shared" si="57"/>
        <v/>
      </c>
      <c r="P519" s="13">
        <f>SUM($E$11:$E519)</f>
        <v>30</v>
      </c>
      <c r="T519" s="22">
        <f t="shared" si="58"/>
        <v>0</v>
      </c>
      <c r="U519" s="22">
        <f t="shared" si="59"/>
        <v>0</v>
      </c>
      <c r="W519" s="13" t="str">
        <f t="shared" si="60"/>
        <v/>
      </c>
      <c r="Y519" s="41" t="str">
        <f>IF($B519="", "", IF($B519&gt;'Annual Report'!$AZ$41, 'Annual Report'!$BA$40, TEXT($B519, "mmm yyyy")))</f>
        <v/>
      </c>
      <c r="AA519" s="13" t="str">
        <f t="shared" si="61"/>
        <v/>
      </c>
      <c r="AC519" s="13" t="str">
        <f t="shared" si="62"/>
        <v xml:space="preserve"> - </v>
      </c>
      <c r="AE519" s="13" t="str">
        <f t="shared" si="63"/>
        <v/>
      </c>
    </row>
    <row r="520" spans="1:31" x14ac:dyDescent="0.25">
      <c r="A520" s="30"/>
      <c r="B520" s="74"/>
      <c r="C520" s="82"/>
      <c r="D520" s="92"/>
      <c r="E520" s="75"/>
      <c r="F520" s="76"/>
      <c r="G520" s="83"/>
      <c r="H520" s="77"/>
      <c r="I520" s="84"/>
      <c r="J520" s="30"/>
      <c r="K520" s="25" t="str">
        <f t="shared" si="56"/>
        <v/>
      </c>
      <c r="L520" s="30"/>
      <c r="O520" s="13" t="str">
        <f t="shared" si="57"/>
        <v/>
      </c>
      <c r="P520" s="13">
        <f>SUM($E$11:$E520)</f>
        <v>30</v>
      </c>
      <c r="T520" s="22">
        <f t="shared" si="58"/>
        <v>0</v>
      </c>
      <c r="U520" s="22">
        <f t="shared" si="59"/>
        <v>0</v>
      </c>
      <c r="W520" s="13" t="str">
        <f t="shared" si="60"/>
        <v/>
      </c>
      <c r="Y520" s="41" t="str">
        <f>IF($B520="", "", IF($B520&gt;'Annual Report'!$AZ$41, 'Annual Report'!$BA$40, TEXT($B520, "mmm yyyy")))</f>
        <v/>
      </c>
      <c r="AA520" s="13" t="str">
        <f t="shared" si="61"/>
        <v/>
      </c>
      <c r="AC520" s="13" t="str">
        <f t="shared" si="62"/>
        <v xml:space="preserve"> - </v>
      </c>
      <c r="AE520" s="13" t="str">
        <f t="shared" si="63"/>
        <v/>
      </c>
    </row>
    <row r="521" spans="1:31" x14ac:dyDescent="0.25">
      <c r="A521" s="30"/>
      <c r="B521" s="74"/>
      <c r="C521" s="82"/>
      <c r="D521" s="92"/>
      <c r="E521" s="75"/>
      <c r="F521" s="76"/>
      <c r="G521" s="83"/>
      <c r="H521" s="77"/>
      <c r="I521" s="84"/>
      <c r="J521" s="30"/>
      <c r="K521" s="25" t="str">
        <f t="shared" si="56"/>
        <v/>
      </c>
      <c r="L521" s="30"/>
      <c r="O521" s="13" t="str">
        <f t="shared" si="57"/>
        <v/>
      </c>
      <c r="P521" s="13">
        <f>SUM($E$11:$E521)</f>
        <v>30</v>
      </c>
      <c r="T521" s="22">
        <f t="shared" si="58"/>
        <v>0</v>
      </c>
      <c r="U521" s="22">
        <f t="shared" si="59"/>
        <v>0</v>
      </c>
      <c r="W521" s="13" t="str">
        <f t="shared" si="60"/>
        <v/>
      </c>
      <c r="Y521" s="41" t="str">
        <f>IF($B521="", "", IF($B521&gt;'Annual Report'!$AZ$41, 'Annual Report'!$BA$40, TEXT($B521, "mmm yyyy")))</f>
        <v/>
      </c>
      <c r="AA521" s="13" t="str">
        <f t="shared" si="61"/>
        <v/>
      </c>
      <c r="AC521" s="13" t="str">
        <f t="shared" si="62"/>
        <v xml:space="preserve"> - </v>
      </c>
      <c r="AE521" s="13" t="str">
        <f t="shared" si="63"/>
        <v/>
      </c>
    </row>
    <row r="522" spans="1:31" x14ac:dyDescent="0.25">
      <c r="A522" s="30"/>
      <c r="B522" s="74"/>
      <c r="C522" s="82"/>
      <c r="D522" s="92"/>
      <c r="E522" s="75"/>
      <c r="F522" s="76"/>
      <c r="G522" s="83"/>
      <c r="H522" s="77"/>
      <c r="I522" s="84"/>
      <c r="J522" s="30"/>
      <c r="K522" s="25" t="str">
        <f t="shared" si="56"/>
        <v/>
      </c>
      <c r="L522" s="30"/>
      <c r="O522" s="13" t="str">
        <f t="shared" si="57"/>
        <v/>
      </c>
      <c r="P522" s="13">
        <f>SUM($E$11:$E522)</f>
        <v>30</v>
      </c>
      <c r="T522" s="22">
        <f t="shared" si="58"/>
        <v>0</v>
      </c>
      <c r="U522" s="22">
        <f t="shared" si="59"/>
        <v>0</v>
      </c>
      <c r="W522" s="13" t="str">
        <f t="shared" si="60"/>
        <v/>
      </c>
      <c r="Y522" s="41" t="str">
        <f>IF($B522="", "", IF($B522&gt;'Annual Report'!$AZ$41, 'Annual Report'!$BA$40, TEXT($B522, "mmm yyyy")))</f>
        <v/>
      </c>
      <c r="AA522" s="13" t="str">
        <f t="shared" si="61"/>
        <v/>
      </c>
      <c r="AC522" s="13" t="str">
        <f t="shared" si="62"/>
        <v xml:space="preserve"> - </v>
      </c>
      <c r="AE522" s="13" t="str">
        <f t="shared" si="63"/>
        <v/>
      </c>
    </row>
    <row r="523" spans="1:31" x14ac:dyDescent="0.25">
      <c r="A523" s="30"/>
      <c r="B523" s="74"/>
      <c r="C523" s="82"/>
      <c r="D523" s="92"/>
      <c r="E523" s="75"/>
      <c r="F523" s="76"/>
      <c r="G523" s="83"/>
      <c r="H523" s="77"/>
      <c r="I523" s="84"/>
      <c r="J523" s="30"/>
      <c r="K523" s="25" t="str">
        <f t="shared" si="56"/>
        <v/>
      </c>
      <c r="L523" s="30"/>
      <c r="O523" s="13" t="str">
        <f t="shared" si="57"/>
        <v/>
      </c>
      <c r="P523" s="13">
        <f>SUM($E$11:$E523)</f>
        <v>30</v>
      </c>
      <c r="T523" s="22">
        <f t="shared" si="58"/>
        <v>0</v>
      </c>
      <c r="U523" s="22">
        <f t="shared" si="59"/>
        <v>0</v>
      </c>
      <c r="W523" s="13" t="str">
        <f t="shared" si="60"/>
        <v/>
      </c>
      <c r="Y523" s="41" t="str">
        <f>IF($B523="", "", IF($B523&gt;'Annual Report'!$AZ$41, 'Annual Report'!$BA$40, TEXT($B523, "mmm yyyy")))</f>
        <v/>
      </c>
      <c r="AA523" s="13" t="str">
        <f t="shared" si="61"/>
        <v/>
      </c>
      <c r="AC523" s="13" t="str">
        <f t="shared" si="62"/>
        <v xml:space="preserve"> - </v>
      </c>
      <c r="AE523" s="13" t="str">
        <f t="shared" si="63"/>
        <v/>
      </c>
    </row>
    <row r="524" spans="1:31" x14ac:dyDescent="0.25">
      <c r="A524" s="30"/>
      <c r="B524" s="74"/>
      <c r="C524" s="82"/>
      <c r="D524" s="92"/>
      <c r="E524" s="75"/>
      <c r="F524" s="76"/>
      <c r="G524" s="83"/>
      <c r="H524" s="77"/>
      <c r="I524" s="84"/>
      <c r="J524" s="30"/>
      <c r="K524" s="25" t="str">
        <f t="shared" ref="K524:K587" si="64">IF($B524="", "", $G524+$H524-$F524-$U524-$T524)</f>
        <v/>
      </c>
      <c r="L524" s="30"/>
      <c r="O524" s="13" t="str">
        <f t="shared" ref="O524:O587" si="65">IF($B524="", "", IF(OR($B524&lt;$R$3, $B524&gt;$R$4), "X", ""))</f>
        <v/>
      </c>
      <c r="P524" s="13">
        <f>SUM($E$11:$E524)</f>
        <v>30</v>
      </c>
      <c r="T524" s="22">
        <f t="shared" ref="T524:T587" si="66">ROUND($D524*$P$4*24, 2)</f>
        <v>0</v>
      </c>
      <c r="U524" s="22">
        <f t="shared" ref="U524:U587" si="67">ROUND(IF(AND($P524&gt;$O$6, $P523&lt;$O$6), (($P524-$O$6)*$P$7)+(($O$6-$P523)*$P$6), IF($P523&gt;$O$6, $E524*$P$7, $E524*$P$6)), 2)</f>
        <v>0</v>
      </c>
      <c r="W524" s="13" t="str">
        <f t="shared" ref="W524:W587" si="68">IF($I524="", "", IF(COUNTIF($R$11:$R$20, $I524)&gt;0, "", "X"))</f>
        <v/>
      </c>
      <c r="Y524" s="41" t="str">
        <f>IF($B524="", "", IF($B524&gt;'Annual Report'!$AZ$41, 'Annual Report'!$BA$40, TEXT($B524, "mmm yyyy")))</f>
        <v/>
      </c>
      <c r="AA524" s="13" t="str">
        <f t="shared" ref="AA524:AA587" si="69">IF(AND(NOT($F524=""), $I524=""), "X", "")</f>
        <v/>
      </c>
      <c r="AC524" s="13" t="str">
        <f t="shared" ref="AC524:AC587" si="70">_xlfn.CONCAT(Y524, " - ", $I524)</f>
        <v xml:space="preserve"> - </v>
      </c>
      <c r="AE524" s="13" t="str">
        <f t="shared" ref="AE524:AE587" si="71">IF($AA524="", "", $Y524)</f>
        <v/>
      </c>
    </row>
    <row r="525" spans="1:31" x14ac:dyDescent="0.25">
      <c r="A525" s="30"/>
      <c r="B525" s="74"/>
      <c r="C525" s="82"/>
      <c r="D525" s="92"/>
      <c r="E525" s="75"/>
      <c r="F525" s="76"/>
      <c r="G525" s="83"/>
      <c r="H525" s="77"/>
      <c r="I525" s="84"/>
      <c r="J525" s="30"/>
      <c r="K525" s="25" t="str">
        <f t="shared" si="64"/>
        <v/>
      </c>
      <c r="L525" s="30"/>
      <c r="O525" s="13" t="str">
        <f t="shared" si="65"/>
        <v/>
      </c>
      <c r="P525" s="13">
        <f>SUM($E$11:$E525)</f>
        <v>30</v>
      </c>
      <c r="T525" s="22">
        <f t="shared" si="66"/>
        <v>0</v>
      </c>
      <c r="U525" s="22">
        <f t="shared" si="67"/>
        <v>0</v>
      </c>
      <c r="W525" s="13" t="str">
        <f t="shared" si="68"/>
        <v/>
      </c>
      <c r="Y525" s="41" t="str">
        <f>IF($B525="", "", IF($B525&gt;'Annual Report'!$AZ$41, 'Annual Report'!$BA$40, TEXT($B525, "mmm yyyy")))</f>
        <v/>
      </c>
      <c r="AA525" s="13" t="str">
        <f t="shared" si="69"/>
        <v/>
      </c>
      <c r="AC525" s="13" t="str">
        <f t="shared" si="70"/>
        <v xml:space="preserve"> - </v>
      </c>
      <c r="AE525" s="13" t="str">
        <f t="shared" si="71"/>
        <v/>
      </c>
    </row>
    <row r="526" spans="1:31" x14ac:dyDescent="0.25">
      <c r="A526" s="30"/>
      <c r="B526" s="74"/>
      <c r="C526" s="82"/>
      <c r="D526" s="92"/>
      <c r="E526" s="75"/>
      <c r="F526" s="76"/>
      <c r="G526" s="83"/>
      <c r="H526" s="77"/>
      <c r="I526" s="84"/>
      <c r="J526" s="30"/>
      <c r="K526" s="25" t="str">
        <f t="shared" si="64"/>
        <v/>
      </c>
      <c r="L526" s="30"/>
      <c r="O526" s="13" t="str">
        <f t="shared" si="65"/>
        <v/>
      </c>
      <c r="P526" s="13">
        <f>SUM($E$11:$E526)</f>
        <v>30</v>
      </c>
      <c r="T526" s="22">
        <f t="shared" si="66"/>
        <v>0</v>
      </c>
      <c r="U526" s="22">
        <f t="shared" si="67"/>
        <v>0</v>
      </c>
      <c r="W526" s="13" t="str">
        <f t="shared" si="68"/>
        <v/>
      </c>
      <c r="Y526" s="41" t="str">
        <f>IF($B526="", "", IF($B526&gt;'Annual Report'!$AZ$41, 'Annual Report'!$BA$40, TEXT($B526, "mmm yyyy")))</f>
        <v/>
      </c>
      <c r="AA526" s="13" t="str">
        <f t="shared" si="69"/>
        <v/>
      </c>
      <c r="AC526" s="13" t="str">
        <f t="shared" si="70"/>
        <v xml:space="preserve"> - </v>
      </c>
      <c r="AE526" s="13" t="str">
        <f t="shared" si="71"/>
        <v/>
      </c>
    </row>
    <row r="527" spans="1:31" x14ac:dyDescent="0.25">
      <c r="A527" s="30"/>
      <c r="B527" s="74"/>
      <c r="C527" s="82"/>
      <c r="D527" s="92"/>
      <c r="E527" s="75"/>
      <c r="F527" s="76"/>
      <c r="G527" s="83"/>
      <c r="H527" s="77"/>
      <c r="I527" s="84"/>
      <c r="J527" s="30"/>
      <c r="K527" s="25" t="str">
        <f t="shared" si="64"/>
        <v/>
      </c>
      <c r="L527" s="30"/>
      <c r="O527" s="13" t="str">
        <f t="shared" si="65"/>
        <v/>
      </c>
      <c r="P527" s="13">
        <f>SUM($E$11:$E527)</f>
        <v>30</v>
      </c>
      <c r="T527" s="22">
        <f t="shared" si="66"/>
        <v>0</v>
      </c>
      <c r="U527" s="22">
        <f t="shared" si="67"/>
        <v>0</v>
      </c>
      <c r="W527" s="13" t="str">
        <f t="shared" si="68"/>
        <v/>
      </c>
      <c r="Y527" s="41" t="str">
        <f>IF($B527="", "", IF($B527&gt;'Annual Report'!$AZ$41, 'Annual Report'!$BA$40, TEXT($B527, "mmm yyyy")))</f>
        <v/>
      </c>
      <c r="AA527" s="13" t="str">
        <f t="shared" si="69"/>
        <v/>
      </c>
      <c r="AC527" s="13" t="str">
        <f t="shared" si="70"/>
        <v xml:space="preserve"> - </v>
      </c>
      <c r="AE527" s="13" t="str">
        <f t="shared" si="71"/>
        <v/>
      </c>
    </row>
    <row r="528" spans="1:31" x14ac:dyDescent="0.25">
      <c r="A528" s="30"/>
      <c r="B528" s="74"/>
      <c r="C528" s="82"/>
      <c r="D528" s="92"/>
      <c r="E528" s="75"/>
      <c r="F528" s="76"/>
      <c r="G528" s="83"/>
      <c r="H528" s="77"/>
      <c r="I528" s="84"/>
      <c r="J528" s="30"/>
      <c r="K528" s="25" t="str">
        <f t="shared" si="64"/>
        <v/>
      </c>
      <c r="L528" s="30"/>
      <c r="O528" s="13" t="str">
        <f t="shared" si="65"/>
        <v/>
      </c>
      <c r="P528" s="13">
        <f>SUM($E$11:$E528)</f>
        <v>30</v>
      </c>
      <c r="T528" s="22">
        <f t="shared" si="66"/>
        <v>0</v>
      </c>
      <c r="U528" s="22">
        <f t="shared" si="67"/>
        <v>0</v>
      </c>
      <c r="W528" s="13" t="str">
        <f t="shared" si="68"/>
        <v/>
      </c>
      <c r="Y528" s="41" t="str">
        <f>IF($B528="", "", IF($B528&gt;'Annual Report'!$AZ$41, 'Annual Report'!$BA$40, TEXT($B528, "mmm yyyy")))</f>
        <v/>
      </c>
      <c r="AA528" s="13" t="str">
        <f t="shared" si="69"/>
        <v/>
      </c>
      <c r="AC528" s="13" t="str">
        <f t="shared" si="70"/>
        <v xml:space="preserve"> - </v>
      </c>
      <c r="AE528" s="13" t="str">
        <f t="shared" si="71"/>
        <v/>
      </c>
    </row>
    <row r="529" spans="1:31" x14ac:dyDescent="0.25">
      <c r="A529" s="30"/>
      <c r="B529" s="74"/>
      <c r="C529" s="82"/>
      <c r="D529" s="92"/>
      <c r="E529" s="75"/>
      <c r="F529" s="76"/>
      <c r="G529" s="83"/>
      <c r="H529" s="77"/>
      <c r="I529" s="84"/>
      <c r="J529" s="30"/>
      <c r="K529" s="25" t="str">
        <f t="shared" si="64"/>
        <v/>
      </c>
      <c r="L529" s="30"/>
      <c r="O529" s="13" t="str">
        <f t="shared" si="65"/>
        <v/>
      </c>
      <c r="P529" s="13">
        <f>SUM($E$11:$E529)</f>
        <v>30</v>
      </c>
      <c r="T529" s="22">
        <f t="shared" si="66"/>
        <v>0</v>
      </c>
      <c r="U529" s="22">
        <f t="shared" si="67"/>
        <v>0</v>
      </c>
      <c r="W529" s="13" t="str">
        <f t="shared" si="68"/>
        <v/>
      </c>
      <c r="Y529" s="41" t="str">
        <f>IF($B529="", "", IF($B529&gt;'Annual Report'!$AZ$41, 'Annual Report'!$BA$40, TEXT($B529, "mmm yyyy")))</f>
        <v/>
      </c>
      <c r="AA529" s="13" t="str">
        <f t="shared" si="69"/>
        <v/>
      </c>
      <c r="AC529" s="13" t="str">
        <f t="shared" si="70"/>
        <v xml:space="preserve"> - </v>
      </c>
      <c r="AE529" s="13" t="str">
        <f t="shared" si="71"/>
        <v/>
      </c>
    </row>
    <row r="530" spans="1:31" x14ac:dyDescent="0.25">
      <c r="A530" s="30"/>
      <c r="B530" s="74"/>
      <c r="C530" s="82"/>
      <c r="D530" s="92"/>
      <c r="E530" s="75"/>
      <c r="F530" s="76"/>
      <c r="G530" s="83"/>
      <c r="H530" s="77"/>
      <c r="I530" s="84"/>
      <c r="J530" s="30"/>
      <c r="K530" s="25" t="str">
        <f t="shared" si="64"/>
        <v/>
      </c>
      <c r="L530" s="30"/>
      <c r="O530" s="13" t="str">
        <f t="shared" si="65"/>
        <v/>
      </c>
      <c r="P530" s="13">
        <f>SUM($E$11:$E530)</f>
        <v>30</v>
      </c>
      <c r="T530" s="22">
        <f t="shared" si="66"/>
        <v>0</v>
      </c>
      <c r="U530" s="22">
        <f t="shared" si="67"/>
        <v>0</v>
      </c>
      <c r="W530" s="13" t="str">
        <f t="shared" si="68"/>
        <v/>
      </c>
      <c r="Y530" s="41" t="str">
        <f>IF($B530="", "", IF($B530&gt;'Annual Report'!$AZ$41, 'Annual Report'!$BA$40, TEXT($B530, "mmm yyyy")))</f>
        <v/>
      </c>
      <c r="AA530" s="13" t="str">
        <f t="shared" si="69"/>
        <v/>
      </c>
      <c r="AC530" s="13" t="str">
        <f t="shared" si="70"/>
        <v xml:space="preserve"> - </v>
      </c>
      <c r="AE530" s="13" t="str">
        <f t="shared" si="71"/>
        <v/>
      </c>
    </row>
    <row r="531" spans="1:31" x14ac:dyDescent="0.25">
      <c r="A531" s="30"/>
      <c r="B531" s="74"/>
      <c r="C531" s="82"/>
      <c r="D531" s="92"/>
      <c r="E531" s="75"/>
      <c r="F531" s="76"/>
      <c r="G531" s="83"/>
      <c r="H531" s="77"/>
      <c r="I531" s="84"/>
      <c r="J531" s="30"/>
      <c r="K531" s="25" t="str">
        <f t="shared" si="64"/>
        <v/>
      </c>
      <c r="L531" s="30"/>
      <c r="O531" s="13" t="str">
        <f t="shared" si="65"/>
        <v/>
      </c>
      <c r="P531" s="13">
        <f>SUM($E$11:$E531)</f>
        <v>30</v>
      </c>
      <c r="T531" s="22">
        <f t="shared" si="66"/>
        <v>0</v>
      </c>
      <c r="U531" s="22">
        <f t="shared" si="67"/>
        <v>0</v>
      </c>
      <c r="W531" s="13" t="str">
        <f t="shared" si="68"/>
        <v/>
      </c>
      <c r="Y531" s="41" t="str">
        <f>IF($B531="", "", IF($B531&gt;'Annual Report'!$AZ$41, 'Annual Report'!$BA$40, TEXT($B531, "mmm yyyy")))</f>
        <v/>
      </c>
      <c r="AA531" s="13" t="str">
        <f t="shared" si="69"/>
        <v/>
      </c>
      <c r="AC531" s="13" t="str">
        <f t="shared" si="70"/>
        <v xml:space="preserve"> - </v>
      </c>
      <c r="AE531" s="13" t="str">
        <f t="shared" si="71"/>
        <v/>
      </c>
    </row>
    <row r="532" spans="1:31" x14ac:dyDescent="0.25">
      <c r="A532" s="30"/>
      <c r="B532" s="74"/>
      <c r="C532" s="82"/>
      <c r="D532" s="92"/>
      <c r="E532" s="75"/>
      <c r="F532" s="76"/>
      <c r="G532" s="83"/>
      <c r="H532" s="77"/>
      <c r="I532" s="84"/>
      <c r="J532" s="30"/>
      <c r="K532" s="25" t="str">
        <f t="shared" si="64"/>
        <v/>
      </c>
      <c r="L532" s="30"/>
      <c r="O532" s="13" t="str">
        <f t="shared" si="65"/>
        <v/>
      </c>
      <c r="P532" s="13">
        <f>SUM($E$11:$E532)</f>
        <v>30</v>
      </c>
      <c r="T532" s="22">
        <f t="shared" si="66"/>
        <v>0</v>
      </c>
      <c r="U532" s="22">
        <f t="shared" si="67"/>
        <v>0</v>
      </c>
      <c r="W532" s="13" t="str">
        <f t="shared" si="68"/>
        <v/>
      </c>
      <c r="Y532" s="41" t="str">
        <f>IF($B532="", "", IF($B532&gt;'Annual Report'!$AZ$41, 'Annual Report'!$BA$40, TEXT($B532, "mmm yyyy")))</f>
        <v/>
      </c>
      <c r="AA532" s="13" t="str">
        <f t="shared" si="69"/>
        <v/>
      </c>
      <c r="AC532" s="13" t="str">
        <f t="shared" si="70"/>
        <v xml:space="preserve"> - </v>
      </c>
      <c r="AE532" s="13" t="str">
        <f t="shared" si="71"/>
        <v/>
      </c>
    </row>
    <row r="533" spans="1:31" x14ac:dyDescent="0.25">
      <c r="A533" s="30"/>
      <c r="B533" s="74"/>
      <c r="C533" s="82"/>
      <c r="D533" s="92"/>
      <c r="E533" s="75"/>
      <c r="F533" s="76"/>
      <c r="G533" s="83"/>
      <c r="H533" s="77"/>
      <c r="I533" s="84"/>
      <c r="J533" s="30"/>
      <c r="K533" s="25" t="str">
        <f t="shared" si="64"/>
        <v/>
      </c>
      <c r="L533" s="30"/>
      <c r="O533" s="13" t="str">
        <f t="shared" si="65"/>
        <v/>
      </c>
      <c r="P533" s="13">
        <f>SUM($E$11:$E533)</f>
        <v>30</v>
      </c>
      <c r="T533" s="22">
        <f t="shared" si="66"/>
        <v>0</v>
      </c>
      <c r="U533" s="22">
        <f t="shared" si="67"/>
        <v>0</v>
      </c>
      <c r="W533" s="13" t="str">
        <f t="shared" si="68"/>
        <v/>
      </c>
      <c r="Y533" s="41" t="str">
        <f>IF($B533="", "", IF($B533&gt;'Annual Report'!$AZ$41, 'Annual Report'!$BA$40, TEXT($B533, "mmm yyyy")))</f>
        <v/>
      </c>
      <c r="AA533" s="13" t="str">
        <f t="shared" si="69"/>
        <v/>
      </c>
      <c r="AC533" s="13" t="str">
        <f t="shared" si="70"/>
        <v xml:space="preserve"> - </v>
      </c>
      <c r="AE533" s="13" t="str">
        <f t="shared" si="71"/>
        <v/>
      </c>
    </row>
    <row r="534" spans="1:31" x14ac:dyDescent="0.25">
      <c r="A534" s="30"/>
      <c r="B534" s="74"/>
      <c r="C534" s="82"/>
      <c r="D534" s="92"/>
      <c r="E534" s="75"/>
      <c r="F534" s="76"/>
      <c r="G534" s="83"/>
      <c r="H534" s="77"/>
      <c r="I534" s="84"/>
      <c r="J534" s="30"/>
      <c r="K534" s="25" t="str">
        <f t="shared" si="64"/>
        <v/>
      </c>
      <c r="L534" s="30"/>
      <c r="O534" s="13" t="str">
        <f t="shared" si="65"/>
        <v/>
      </c>
      <c r="P534" s="13">
        <f>SUM($E$11:$E534)</f>
        <v>30</v>
      </c>
      <c r="T534" s="22">
        <f t="shared" si="66"/>
        <v>0</v>
      </c>
      <c r="U534" s="22">
        <f t="shared" si="67"/>
        <v>0</v>
      </c>
      <c r="W534" s="13" t="str">
        <f t="shared" si="68"/>
        <v/>
      </c>
      <c r="Y534" s="41" t="str">
        <f>IF($B534="", "", IF($B534&gt;'Annual Report'!$AZ$41, 'Annual Report'!$BA$40, TEXT($B534, "mmm yyyy")))</f>
        <v/>
      </c>
      <c r="AA534" s="13" t="str">
        <f t="shared" si="69"/>
        <v/>
      </c>
      <c r="AC534" s="13" t="str">
        <f t="shared" si="70"/>
        <v xml:space="preserve"> - </v>
      </c>
      <c r="AE534" s="13" t="str">
        <f t="shared" si="71"/>
        <v/>
      </c>
    </row>
    <row r="535" spans="1:31" x14ac:dyDescent="0.25">
      <c r="A535" s="30"/>
      <c r="B535" s="74"/>
      <c r="C535" s="82"/>
      <c r="D535" s="92"/>
      <c r="E535" s="75"/>
      <c r="F535" s="76"/>
      <c r="G535" s="83"/>
      <c r="H535" s="77"/>
      <c r="I535" s="84"/>
      <c r="J535" s="30"/>
      <c r="K535" s="25" t="str">
        <f t="shared" si="64"/>
        <v/>
      </c>
      <c r="L535" s="30"/>
      <c r="O535" s="13" t="str">
        <f t="shared" si="65"/>
        <v/>
      </c>
      <c r="P535" s="13">
        <f>SUM($E$11:$E535)</f>
        <v>30</v>
      </c>
      <c r="T535" s="22">
        <f t="shared" si="66"/>
        <v>0</v>
      </c>
      <c r="U535" s="22">
        <f t="shared" si="67"/>
        <v>0</v>
      </c>
      <c r="W535" s="13" t="str">
        <f t="shared" si="68"/>
        <v/>
      </c>
      <c r="Y535" s="41" t="str">
        <f>IF($B535="", "", IF($B535&gt;'Annual Report'!$AZ$41, 'Annual Report'!$BA$40, TEXT($B535, "mmm yyyy")))</f>
        <v/>
      </c>
      <c r="AA535" s="13" t="str">
        <f t="shared" si="69"/>
        <v/>
      </c>
      <c r="AC535" s="13" t="str">
        <f t="shared" si="70"/>
        <v xml:space="preserve"> - </v>
      </c>
      <c r="AE535" s="13" t="str">
        <f t="shared" si="71"/>
        <v/>
      </c>
    </row>
    <row r="536" spans="1:31" x14ac:dyDescent="0.25">
      <c r="A536" s="30"/>
      <c r="B536" s="74"/>
      <c r="C536" s="82"/>
      <c r="D536" s="92"/>
      <c r="E536" s="75"/>
      <c r="F536" s="76"/>
      <c r="G536" s="83"/>
      <c r="H536" s="77"/>
      <c r="I536" s="84"/>
      <c r="J536" s="30"/>
      <c r="K536" s="25" t="str">
        <f t="shared" si="64"/>
        <v/>
      </c>
      <c r="L536" s="30"/>
      <c r="O536" s="13" t="str">
        <f t="shared" si="65"/>
        <v/>
      </c>
      <c r="P536" s="13">
        <f>SUM($E$11:$E536)</f>
        <v>30</v>
      </c>
      <c r="T536" s="22">
        <f t="shared" si="66"/>
        <v>0</v>
      </c>
      <c r="U536" s="22">
        <f t="shared" si="67"/>
        <v>0</v>
      </c>
      <c r="W536" s="13" t="str">
        <f t="shared" si="68"/>
        <v/>
      </c>
      <c r="Y536" s="41" t="str">
        <f>IF($B536="", "", IF($B536&gt;'Annual Report'!$AZ$41, 'Annual Report'!$BA$40, TEXT($B536, "mmm yyyy")))</f>
        <v/>
      </c>
      <c r="AA536" s="13" t="str">
        <f t="shared" si="69"/>
        <v/>
      </c>
      <c r="AC536" s="13" t="str">
        <f t="shared" si="70"/>
        <v xml:space="preserve"> - </v>
      </c>
      <c r="AE536" s="13" t="str">
        <f t="shared" si="71"/>
        <v/>
      </c>
    </row>
    <row r="537" spans="1:31" x14ac:dyDescent="0.25">
      <c r="A537" s="30"/>
      <c r="B537" s="74"/>
      <c r="C537" s="82"/>
      <c r="D537" s="92"/>
      <c r="E537" s="75"/>
      <c r="F537" s="76"/>
      <c r="G537" s="83"/>
      <c r="H537" s="77"/>
      <c r="I537" s="84"/>
      <c r="J537" s="30"/>
      <c r="K537" s="25" t="str">
        <f t="shared" si="64"/>
        <v/>
      </c>
      <c r="L537" s="30"/>
      <c r="O537" s="13" t="str">
        <f t="shared" si="65"/>
        <v/>
      </c>
      <c r="P537" s="13">
        <f>SUM($E$11:$E537)</f>
        <v>30</v>
      </c>
      <c r="T537" s="22">
        <f t="shared" si="66"/>
        <v>0</v>
      </c>
      <c r="U537" s="22">
        <f t="shared" si="67"/>
        <v>0</v>
      </c>
      <c r="W537" s="13" t="str">
        <f t="shared" si="68"/>
        <v/>
      </c>
      <c r="Y537" s="41" t="str">
        <f>IF($B537="", "", IF($B537&gt;'Annual Report'!$AZ$41, 'Annual Report'!$BA$40, TEXT($B537, "mmm yyyy")))</f>
        <v/>
      </c>
      <c r="AA537" s="13" t="str">
        <f t="shared" si="69"/>
        <v/>
      </c>
      <c r="AC537" s="13" t="str">
        <f t="shared" si="70"/>
        <v xml:space="preserve"> - </v>
      </c>
      <c r="AE537" s="13" t="str">
        <f t="shared" si="71"/>
        <v/>
      </c>
    </row>
    <row r="538" spans="1:31" x14ac:dyDescent="0.25">
      <c r="A538" s="30"/>
      <c r="B538" s="74"/>
      <c r="C538" s="82"/>
      <c r="D538" s="92"/>
      <c r="E538" s="75"/>
      <c r="F538" s="76"/>
      <c r="G538" s="83"/>
      <c r="H538" s="77"/>
      <c r="I538" s="84"/>
      <c r="J538" s="30"/>
      <c r="K538" s="25" t="str">
        <f t="shared" si="64"/>
        <v/>
      </c>
      <c r="L538" s="30"/>
      <c r="O538" s="13" t="str">
        <f t="shared" si="65"/>
        <v/>
      </c>
      <c r="P538" s="13">
        <f>SUM($E$11:$E538)</f>
        <v>30</v>
      </c>
      <c r="T538" s="22">
        <f t="shared" si="66"/>
        <v>0</v>
      </c>
      <c r="U538" s="22">
        <f t="shared" si="67"/>
        <v>0</v>
      </c>
      <c r="W538" s="13" t="str">
        <f t="shared" si="68"/>
        <v/>
      </c>
      <c r="Y538" s="41" t="str">
        <f>IF($B538="", "", IF($B538&gt;'Annual Report'!$AZ$41, 'Annual Report'!$BA$40, TEXT($B538, "mmm yyyy")))</f>
        <v/>
      </c>
      <c r="AA538" s="13" t="str">
        <f t="shared" si="69"/>
        <v/>
      </c>
      <c r="AC538" s="13" t="str">
        <f t="shared" si="70"/>
        <v xml:space="preserve"> - </v>
      </c>
      <c r="AE538" s="13" t="str">
        <f t="shared" si="71"/>
        <v/>
      </c>
    </row>
    <row r="539" spans="1:31" x14ac:dyDescent="0.25">
      <c r="A539" s="30"/>
      <c r="B539" s="74"/>
      <c r="C539" s="82"/>
      <c r="D539" s="92"/>
      <c r="E539" s="75"/>
      <c r="F539" s="76"/>
      <c r="G539" s="83"/>
      <c r="H539" s="77"/>
      <c r="I539" s="84"/>
      <c r="J539" s="30"/>
      <c r="K539" s="25" t="str">
        <f t="shared" si="64"/>
        <v/>
      </c>
      <c r="L539" s="30"/>
      <c r="O539" s="13" t="str">
        <f t="shared" si="65"/>
        <v/>
      </c>
      <c r="P539" s="13">
        <f>SUM($E$11:$E539)</f>
        <v>30</v>
      </c>
      <c r="T539" s="22">
        <f t="shared" si="66"/>
        <v>0</v>
      </c>
      <c r="U539" s="22">
        <f t="shared" si="67"/>
        <v>0</v>
      </c>
      <c r="W539" s="13" t="str">
        <f t="shared" si="68"/>
        <v/>
      </c>
      <c r="Y539" s="41" t="str">
        <f>IF($B539="", "", IF($B539&gt;'Annual Report'!$AZ$41, 'Annual Report'!$BA$40, TEXT($B539, "mmm yyyy")))</f>
        <v/>
      </c>
      <c r="AA539" s="13" t="str">
        <f t="shared" si="69"/>
        <v/>
      </c>
      <c r="AC539" s="13" t="str">
        <f t="shared" si="70"/>
        <v xml:space="preserve"> - </v>
      </c>
      <c r="AE539" s="13" t="str">
        <f t="shared" si="71"/>
        <v/>
      </c>
    </row>
    <row r="540" spans="1:31" x14ac:dyDescent="0.25">
      <c r="A540" s="30"/>
      <c r="B540" s="74"/>
      <c r="C540" s="82"/>
      <c r="D540" s="92"/>
      <c r="E540" s="75"/>
      <c r="F540" s="76"/>
      <c r="G540" s="83"/>
      <c r="H540" s="77"/>
      <c r="I540" s="84"/>
      <c r="J540" s="30"/>
      <c r="K540" s="25" t="str">
        <f t="shared" si="64"/>
        <v/>
      </c>
      <c r="L540" s="30"/>
      <c r="O540" s="13" t="str">
        <f t="shared" si="65"/>
        <v/>
      </c>
      <c r="P540" s="13">
        <f>SUM($E$11:$E540)</f>
        <v>30</v>
      </c>
      <c r="T540" s="22">
        <f t="shared" si="66"/>
        <v>0</v>
      </c>
      <c r="U540" s="22">
        <f t="shared" si="67"/>
        <v>0</v>
      </c>
      <c r="W540" s="13" t="str">
        <f t="shared" si="68"/>
        <v/>
      </c>
      <c r="Y540" s="41" t="str">
        <f>IF($B540="", "", IF($B540&gt;'Annual Report'!$AZ$41, 'Annual Report'!$BA$40, TEXT($B540, "mmm yyyy")))</f>
        <v/>
      </c>
      <c r="AA540" s="13" t="str">
        <f t="shared" si="69"/>
        <v/>
      </c>
      <c r="AC540" s="13" t="str">
        <f t="shared" si="70"/>
        <v xml:space="preserve"> - </v>
      </c>
      <c r="AE540" s="13" t="str">
        <f t="shared" si="71"/>
        <v/>
      </c>
    </row>
    <row r="541" spans="1:31" x14ac:dyDescent="0.25">
      <c r="A541" s="30"/>
      <c r="B541" s="74"/>
      <c r="C541" s="82"/>
      <c r="D541" s="92"/>
      <c r="E541" s="75"/>
      <c r="F541" s="76"/>
      <c r="G541" s="83"/>
      <c r="H541" s="77"/>
      <c r="I541" s="84"/>
      <c r="J541" s="30"/>
      <c r="K541" s="25" t="str">
        <f t="shared" si="64"/>
        <v/>
      </c>
      <c r="L541" s="30"/>
      <c r="O541" s="13" t="str">
        <f t="shared" si="65"/>
        <v/>
      </c>
      <c r="P541" s="13">
        <f>SUM($E$11:$E541)</f>
        <v>30</v>
      </c>
      <c r="T541" s="22">
        <f t="shared" si="66"/>
        <v>0</v>
      </c>
      <c r="U541" s="22">
        <f t="shared" si="67"/>
        <v>0</v>
      </c>
      <c r="W541" s="13" t="str">
        <f t="shared" si="68"/>
        <v/>
      </c>
      <c r="Y541" s="41" t="str">
        <f>IF($B541="", "", IF($B541&gt;'Annual Report'!$AZ$41, 'Annual Report'!$BA$40, TEXT($B541, "mmm yyyy")))</f>
        <v/>
      </c>
      <c r="AA541" s="13" t="str">
        <f t="shared" si="69"/>
        <v/>
      </c>
      <c r="AC541" s="13" t="str">
        <f t="shared" si="70"/>
        <v xml:space="preserve"> - </v>
      </c>
      <c r="AE541" s="13" t="str">
        <f t="shared" si="71"/>
        <v/>
      </c>
    </row>
    <row r="542" spans="1:31" x14ac:dyDescent="0.25">
      <c r="A542" s="30"/>
      <c r="B542" s="74"/>
      <c r="C542" s="82"/>
      <c r="D542" s="92"/>
      <c r="E542" s="75"/>
      <c r="F542" s="76"/>
      <c r="G542" s="83"/>
      <c r="H542" s="77"/>
      <c r="I542" s="84"/>
      <c r="J542" s="30"/>
      <c r="K542" s="25" t="str">
        <f t="shared" si="64"/>
        <v/>
      </c>
      <c r="L542" s="30"/>
      <c r="O542" s="13" t="str">
        <f t="shared" si="65"/>
        <v/>
      </c>
      <c r="P542" s="13">
        <f>SUM($E$11:$E542)</f>
        <v>30</v>
      </c>
      <c r="T542" s="22">
        <f t="shared" si="66"/>
        <v>0</v>
      </c>
      <c r="U542" s="22">
        <f t="shared" si="67"/>
        <v>0</v>
      </c>
      <c r="W542" s="13" t="str">
        <f t="shared" si="68"/>
        <v/>
      </c>
      <c r="Y542" s="41" t="str">
        <f>IF($B542="", "", IF($B542&gt;'Annual Report'!$AZ$41, 'Annual Report'!$BA$40, TEXT($B542, "mmm yyyy")))</f>
        <v/>
      </c>
      <c r="AA542" s="13" t="str">
        <f t="shared" si="69"/>
        <v/>
      </c>
      <c r="AC542" s="13" t="str">
        <f t="shared" si="70"/>
        <v xml:space="preserve"> - </v>
      </c>
      <c r="AE542" s="13" t="str">
        <f t="shared" si="71"/>
        <v/>
      </c>
    </row>
    <row r="543" spans="1:31" x14ac:dyDescent="0.25">
      <c r="A543" s="30"/>
      <c r="B543" s="74"/>
      <c r="C543" s="82"/>
      <c r="D543" s="92"/>
      <c r="E543" s="75"/>
      <c r="F543" s="76"/>
      <c r="G543" s="83"/>
      <c r="H543" s="77"/>
      <c r="I543" s="84"/>
      <c r="J543" s="30"/>
      <c r="K543" s="25" t="str">
        <f t="shared" si="64"/>
        <v/>
      </c>
      <c r="L543" s="30"/>
      <c r="O543" s="13" t="str">
        <f t="shared" si="65"/>
        <v/>
      </c>
      <c r="P543" s="13">
        <f>SUM($E$11:$E543)</f>
        <v>30</v>
      </c>
      <c r="T543" s="22">
        <f t="shared" si="66"/>
        <v>0</v>
      </c>
      <c r="U543" s="22">
        <f t="shared" si="67"/>
        <v>0</v>
      </c>
      <c r="W543" s="13" t="str">
        <f t="shared" si="68"/>
        <v/>
      </c>
      <c r="Y543" s="41" t="str">
        <f>IF($B543="", "", IF($B543&gt;'Annual Report'!$AZ$41, 'Annual Report'!$BA$40, TEXT($B543, "mmm yyyy")))</f>
        <v/>
      </c>
      <c r="AA543" s="13" t="str">
        <f t="shared" si="69"/>
        <v/>
      </c>
      <c r="AC543" s="13" t="str">
        <f t="shared" si="70"/>
        <v xml:space="preserve"> - </v>
      </c>
      <c r="AE543" s="13" t="str">
        <f t="shared" si="71"/>
        <v/>
      </c>
    </row>
    <row r="544" spans="1:31" x14ac:dyDescent="0.25">
      <c r="A544" s="30"/>
      <c r="B544" s="74"/>
      <c r="C544" s="82"/>
      <c r="D544" s="92"/>
      <c r="E544" s="75"/>
      <c r="F544" s="76"/>
      <c r="G544" s="83"/>
      <c r="H544" s="77"/>
      <c r="I544" s="84"/>
      <c r="J544" s="30"/>
      <c r="K544" s="25" t="str">
        <f t="shared" si="64"/>
        <v/>
      </c>
      <c r="L544" s="30"/>
      <c r="O544" s="13" t="str">
        <f t="shared" si="65"/>
        <v/>
      </c>
      <c r="P544" s="13">
        <f>SUM($E$11:$E544)</f>
        <v>30</v>
      </c>
      <c r="T544" s="22">
        <f t="shared" si="66"/>
        <v>0</v>
      </c>
      <c r="U544" s="22">
        <f t="shared" si="67"/>
        <v>0</v>
      </c>
      <c r="W544" s="13" t="str">
        <f t="shared" si="68"/>
        <v/>
      </c>
      <c r="Y544" s="41" t="str">
        <f>IF($B544="", "", IF($B544&gt;'Annual Report'!$AZ$41, 'Annual Report'!$BA$40, TEXT($B544, "mmm yyyy")))</f>
        <v/>
      </c>
      <c r="AA544" s="13" t="str">
        <f t="shared" si="69"/>
        <v/>
      </c>
      <c r="AC544" s="13" t="str">
        <f t="shared" si="70"/>
        <v xml:space="preserve"> - </v>
      </c>
      <c r="AE544" s="13" t="str">
        <f t="shared" si="71"/>
        <v/>
      </c>
    </row>
    <row r="545" spans="1:31" x14ac:dyDescent="0.25">
      <c r="A545" s="30"/>
      <c r="B545" s="74"/>
      <c r="C545" s="82"/>
      <c r="D545" s="92"/>
      <c r="E545" s="75"/>
      <c r="F545" s="76"/>
      <c r="G545" s="83"/>
      <c r="H545" s="77"/>
      <c r="I545" s="84"/>
      <c r="J545" s="30"/>
      <c r="K545" s="25" t="str">
        <f t="shared" si="64"/>
        <v/>
      </c>
      <c r="L545" s="30"/>
      <c r="O545" s="13" t="str">
        <f t="shared" si="65"/>
        <v/>
      </c>
      <c r="P545" s="13">
        <f>SUM($E$11:$E545)</f>
        <v>30</v>
      </c>
      <c r="T545" s="22">
        <f t="shared" si="66"/>
        <v>0</v>
      </c>
      <c r="U545" s="22">
        <f t="shared" si="67"/>
        <v>0</v>
      </c>
      <c r="W545" s="13" t="str">
        <f t="shared" si="68"/>
        <v/>
      </c>
      <c r="Y545" s="41" t="str">
        <f>IF($B545="", "", IF($B545&gt;'Annual Report'!$AZ$41, 'Annual Report'!$BA$40, TEXT($B545, "mmm yyyy")))</f>
        <v/>
      </c>
      <c r="AA545" s="13" t="str">
        <f t="shared" si="69"/>
        <v/>
      </c>
      <c r="AC545" s="13" t="str">
        <f t="shared" si="70"/>
        <v xml:space="preserve"> - </v>
      </c>
      <c r="AE545" s="13" t="str">
        <f t="shared" si="71"/>
        <v/>
      </c>
    </row>
    <row r="546" spans="1:31" x14ac:dyDescent="0.25">
      <c r="A546" s="30"/>
      <c r="B546" s="74"/>
      <c r="C546" s="82"/>
      <c r="D546" s="92"/>
      <c r="E546" s="75"/>
      <c r="F546" s="76"/>
      <c r="G546" s="83"/>
      <c r="H546" s="77"/>
      <c r="I546" s="84"/>
      <c r="J546" s="30"/>
      <c r="K546" s="25" t="str">
        <f t="shared" si="64"/>
        <v/>
      </c>
      <c r="L546" s="30"/>
      <c r="O546" s="13" t="str">
        <f t="shared" si="65"/>
        <v/>
      </c>
      <c r="P546" s="13">
        <f>SUM($E$11:$E546)</f>
        <v>30</v>
      </c>
      <c r="T546" s="22">
        <f t="shared" si="66"/>
        <v>0</v>
      </c>
      <c r="U546" s="22">
        <f t="shared" si="67"/>
        <v>0</v>
      </c>
      <c r="W546" s="13" t="str">
        <f t="shared" si="68"/>
        <v/>
      </c>
      <c r="Y546" s="41" t="str">
        <f>IF($B546="", "", IF($B546&gt;'Annual Report'!$AZ$41, 'Annual Report'!$BA$40, TEXT($B546, "mmm yyyy")))</f>
        <v/>
      </c>
      <c r="AA546" s="13" t="str">
        <f t="shared" si="69"/>
        <v/>
      </c>
      <c r="AC546" s="13" t="str">
        <f t="shared" si="70"/>
        <v xml:space="preserve"> - </v>
      </c>
      <c r="AE546" s="13" t="str">
        <f t="shared" si="71"/>
        <v/>
      </c>
    </row>
    <row r="547" spans="1:31" x14ac:dyDescent="0.25">
      <c r="A547" s="30"/>
      <c r="B547" s="74"/>
      <c r="C547" s="82"/>
      <c r="D547" s="92"/>
      <c r="E547" s="75"/>
      <c r="F547" s="76"/>
      <c r="G547" s="83"/>
      <c r="H547" s="77"/>
      <c r="I547" s="84"/>
      <c r="J547" s="30"/>
      <c r="K547" s="25" t="str">
        <f t="shared" si="64"/>
        <v/>
      </c>
      <c r="L547" s="30"/>
      <c r="O547" s="13" t="str">
        <f t="shared" si="65"/>
        <v/>
      </c>
      <c r="P547" s="13">
        <f>SUM($E$11:$E547)</f>
        <v>30</v>
      </c>
      <c r="T547" s="22">
        <f t="shared" si="66"/>
        <v>0</v>
      </c>
      <c r="U547" s="22">
        <f t="shared" si="67"/>
        <v>0</v>
      </c>
      <c r="W547" s="13" t="str">
        <f t="shared" si="68"/>
        <v/>
      </c>
      <c r="Y547" s="41" t="str">
        <f>IF($B547="", "", IF($B547&gt;'Annual Report'!$AZ$41, 'Annual Report'!$BA$40, TEXT($B547, "mmm yyyy")))</f>
        <v/>
      </c>
      <c r="AA547" s="13" t="str">
        <f t="shared" si="69"/>
        <v/>
      </c>
      <c r="AC547" s="13" t="str">
        <f t="shared" si="70"/>
        <v xml:space="preserve"> - </v>
      </c>
      <c r="AE547" s="13" t="str">
        <f t="shared" si="71"/>
        <v/>
      </c>
    </row>
    <row r="548" spans="1:31" x14ac:dyDescent="0.25">
      <c r="A548" s="30"/>
      <c r="B548" s="74"/>
      <c r="C548" s="82"/>
      <c r="D548" s="92"/>
      <c r="E548" s="75"/>
      <c r="F548" s="76"/>
      <c r="G548" s="83"/>
      <c r="H548" s="77"/>
      <c r="I548" s="84"/>
      <c r="J548" s="30"/>
      <c r="K548" s="25" t="str">
        <f t="shared" si="64"/>
        <v/>
      </c>
      <c r="L548" s="30"/>
      <c r="O548" s="13" t="str">
        <f t="shared" si="65"/>
        <v/>
      </c>
      <c r="P548" s="13">
        <f>SUM($E$11:$E548)</f>
        <v>30</v>
      </c>
      <c r="T548" s="22">
        <f t="shared" si="66"/>
        <v>0</v>
      </c>
      <c r="U548" s="22">
        <f t="shared" si="67"/>
        <v>0</v>
      </c>
      <c r="W548" s="13" t="str">
        <f t="shared" si="68"/>
        <v/>
      </c>
      <c r="Y548" s="41" t="str">
        <f>IF($B548="", "", IF($B548&gt;'Annual Report'!$AZ$41, 'Annual Report'!$BA$40, TEXT($B548, "mmm yyyy")))</f>
        <v/>
      </c>
      <c r="AA548" s="13" t="str">
        <f t="shared" si="69"/>
        <v/>
      </c>
      <c r="AC548" s="13" t="str">
        <f t="shared" si="70"/>
        <v xml:space="preserve"> - </v>
      </c>
      <c r="AE548" s="13" t="str">
        <f t="shared" si="71"/>
        <v/>
      </c>
    </row>
    <row r="549" spans="1:31" x14ac:dyDescent="0.25">
      <c r="A549" s="30"/>
      <c r="B549" s="74"/>
      <c r="C549" s="82"/>
      <c r="D549" s="92"/>
      <c r="E549" s="75"/>
      <c r="F549" s="76"/>
      <c r="G549" s="83"/>
      <c r="H549" s="77"/>
      <c r="I549" s="84"/>
      <c r="J549" s="30"/>
      <c r="K549" s="25" t="str">
        <f t="shared" si="64"/>
        <v/>
      </c>
      <c r="L549" s="30"/>
      <c r="O549" s="13" t="str">
        <f t="shared" si="65"/>
        <v/>
      </c>
      <c r="P549" s="13">
        <f>SUM($E$11:$E549)</f>
        <v>30</v>
      </c>
      <c r="T549" s="22">
        <f t="shared" si="66"/>
        <v>0</v>
      </c>
      <c r="U549" s="22">
        <f t="shared" si="67"/>
        <v>0</v>
      </c>
      <c r="W549" s="13" t="str">
        <f t="shared" si="68"/>
        <v/>
      </c>
      <c r="Y549" s="41" t="str">
        <f>IF($B549="", "", IF($B549&gt;'Annual Report'!$AZ$41, 'Annual Report'!$BA$40, TEXT($B549, "mmm yyyy")))</f>
        <v/>
      </c>
      <c r="AA549" s="13" t="str">
        <f t="shared" si="69"/>
        <v/>
      </c>
      <c r="AC549" s="13" t="str">
        <f t="shared" si="70"/>
        <v xml:space="preserve"> - </v>
      </c>
      <c r="AE549" s="13" t="str">
        <f t="shared" si="71"/>
        <v/>
      </c>
    </row>
    <row r="550" spans="1:31" x14ac:dyDescent="0.25">
      <c r="A550" s="30"/>
      <c r="B550" s="74"/>
      <c r="C550" s="82"/>
      <c r="D550" s="92"/>
      <c r="E550" s="75"/>
      <c r="F550" s="76"/>
      <c r="G550" s="83"/>
      <c r="H550" s="77"/>
      <c r="I550" s="84"/>
      <c r="J550" s="30"/>
      <c r="K550" s="25" t="str">
        <f t="shared" si="64"/>
        <v/>
      </c>
      <c r="L550" s="30"/>
      <c r="O550" s="13" t="str">
        <f t="shared" si="65"/>
        <v/>
      </c>
      <c r="P550" s="13">
        <f>SUM($E$11:$E550)</f>
        <v>30</v>
      </c>
      <c r="T550" s="22">
        <f t="shared" si="66"/>
        <v>0</v>
      </c>
      <c r="U550" s="22">
        <f t="shared" si="67"/>
        <v>0</v>
      </c>
      <c r="W550" s="13" t="str">
        <f t="shared" si="68"/>
        <v/>
      </c>
      <c r="Y550" s="41" t="str">
        <f>IF($B550="", "", IF($B550&gt;'Annual Report'!$AZ$41, 'Annual Report'!$BA$40, TEXT($B550, "mmm yyyy")))</f>
        <v/>
      </c>
      <c r="AA550" s="13" t="str">
        <f t="shared" si="69"/>
        <v/>
      </c>
      <c r="AC550" s="13" t="str">
        <f t="shared" si="70"/>
        <v xml:space="preserve"> - </v>
      </c>
      <c r="AE550" s="13" t="str">
        <f t="shared" si="71"/>
        <v/>
      </c>
    </row>
    <row r="551" spans="1:31" x14ac:dyDescent="0.25">
      <c r="A551" s="30"/>
      <c r="B551" s="74"/>
      <c r="C551" s="82"/>
      <c r="D551" s="92"/>
      <c r="E551" s="75"/>
      <c r="F551" s="76"/>
      <c r="G551" s="83"/>
      <c r="H551" s="77"/>
      <c r="I551" s="84"/>
      <c r="J551" s="30"/>
      <c r="K551" s="25" t="str">
        <f t="shared" si="64"/>
        <v/>
      </c>
      <c r="L551" s="30"/>
      <c r="O551" s="13" t="str">
        <f t="shared" si="65"/>
        <v/>
      </c>
      <c r="P551" s="13">
        <f>SUM($E$11:$E551)</f>
        <v>30</v>
      </c>
      <c r="T551" s="22">
        <f t="shared" si="66"/>
        <v>0</v>
      </c>
      <c r="U551" s="22">
        <f t="shared" si="67"/>
        <v>0</v>
      </c>
      <c r="W551" s="13" t="str">
        <f t="shared" si="68"/>
        <v/>
      </c>
      <c r="Y551" s="41" t="str">
        <f>IF($B551="", "", IF($B551&gt;'Annual Report'!$AZ$41, 'Annual Report'!$BA$40, TEXT($B551, "mmm yyyy")))</f>
        <v/>
      </c>
      <c r="AA551" s="13" t="str">
        <f t="shared" si="69"/>
        <v/>
      </c>
      <c r="AC551" s="13" t="str">
        <f t="shared" si="70"/>
        <v xml:space="preserve"> - </v>
      </c>
      <c r="AE551" s="13" t="str">
        <f t="shared" si="71"/>
        <v/>
      </c>
    </row>
    <row r="552" spans="1:31" x14ac:dyDescent="0.25">
      <c r="A552" s="30"/>
      <c r="B552" s="74"/>
      <c r="C552" s="82"/>
      <c r="D552" s="92"/>
      <c r="E552" s="75"/>
      <c r="F552" s="76"/>
      <c r="G552" s="83"/>
      <c r="H552" s="77"/>
      <c r="I552" s="84"/>
      <c r="J552" s="30"/>
      <c r="K552" s="25" t="str">
        <f t="shared" si="64"/>
        <v/>
      </c>
      <c r="L552" s="30"/>
      <c r="O552" s="13" t="str">
        <f t="shared" si="65"/>
        <v/>
      </c>
      <c r="P552" s="13">
        <f>SUM($E$11:$E552)</f>
        <v>30</v>
      </c>
      <c r="T552" s="22">
        <f t="shared" si="66"/>
        <v>0</v>
      </c>
      <c r="U552" s="22">
        <f t="shared" si="67"/>
        <v>0</v>
      </c>
      <c r="W552" s="13" t="str">
        <f t="shared" si="68"/>
        <v/>
      </c>
      <c r="Y552" s="41" t="str">
        <f>IF($B552="", "", IF($B552&gt;'Annual Report'!$AZ$41, 'Annual Report'!$BA$40, TEXT($B552, "mmm yyyy")))</f>
        <v/>
      </c>
      <c r="AA552" s="13" t="str">
        <f t="shared" si="69"/>
        <v/>
      </c>
      <c r="AC552" s="13" t="str">
        <f t="shared" si="70"/>
        <v xml:space="preserve"> - </v>
      </c>
      <c r="AE552" s="13" t="str">
        <f t="shared" si="71"/>
        <v/>
      </c>
    </row>
    <row r="553" spans="1:31" x14ac:dyDescent="0.25">
      <c r="A553" s="30"/>
      <c r="B553" s="74"/>
      <c r="C553" s="82"/>
      <c r="D553" s="92"/>
      <c r="E553" s="75"/>
      <c r="F553" s="76"/>
      <c r="G553" s="83"/>
      <c r="H553" s="77"/>
      <c r="I553" s="84"/>
      <c r="J553" s="30"/>
      <c r="K553" s="25" t="str">
        <f t="shared" si="64"/>
        <v/>
      </c>
      <c r="L553" s="30"/>
      <c r="O553" s="13" t="str">
        <f t="shared" si="65"/>
        <v/>
      </c>
      <c r="P553" s="13">
        <f>SUM($E$11:$E553)</f>
        <v>30</v>
      </c>
      <c r="T553" s="22">
        <f t="shared" si="66"/>
        <v>0</v>
      </c>
      <c r="U553" s="22">
        <f t="shared" si="67"/>
        <v>0</v>
      </c>
      <c r="W553" s="13" t="str">
        <f t="shared" si="68"/>
        <v/>
      </c>
      <c r="Y553" s="41" t="str">
        <f>IF($B553="", "", IF($B553&gt;'Annual Report'!$AZ$41, 'Annual Report'!$BA$40, TEXT($B553, "mmm yyyy")))</f>
        <v/>
      </c>
      <c r="AA553" s="13" t="str">
        <f t="shared" si="69"/>
        <v/>
      </c>
      <c r="AC553" s="13" t="str">
        <f t="shared" si="70"/>
        <v xml:space="preserve"> - </v>
      </c>
      <c r="AE553" s="13" t="str">
        <f t="shared" si="71"/>
        <v/>
      </c>
    </row>
    <row r="554" spans="1:31" x14ac:dyDescent="0.25">
      <c r="A554" s="30"/>
      <c r="B554" s="74"/>
      <c r="C554" s="82"/>
      <c r="D554" s="92"/>
      <c r="E554" s="75"/>
      <c r="F554" s="76"/>
      <c r="G554" s="83"/>
      <c r="H554" s="77"/>
      <c r="I554" s="84"/>
      <c r="J554" s="30"/>
      <c r="K554" s="25" t="str">
        <f t="shared" si="64"/>
        <v/>
      </c>
      <c r="L554" s="30"/>
      <c r="O554" s="13" t="str">
        <f t="shared" si="65"/>
        <v/>
      </c>
      <c r="P554" s="13">
        <f>SUM($E$11:$E554)</f>
        <v>30</v>
      </c>
      <c r="T554" s="22">
        <f t="shared" si="66"/>
        <v>0</v>
      </c>
      <c r="U554" s="22">
        <f t="shared" si="67"/>
        <v>0</v>
      </c>
      <c r="W554" s="13" t="str">
        <f t="shared" si="68"/>
        <v/>
      </c>
      <c r="Y554" s="41" t="str">
        <f>IF($B554="", "", IF($B554&gt;'Annual Report'!$AZ$41, 'Annual Report'!$BA$40, TEXT($B554, "mmm yyyy")))</f>
        <v/>
      </c>
      <c r="AA554" s="13" t="str">
        <f t="shared" si="69"/>
        <v/>
      </c>
      <c r="AC554" s="13" t="str">
        <f t="shared" si="70"/>
        <v xml:space="preserve"> - </v>
      </c>
      <c r="AE554" s="13" t="str">
        <f t="shared" si="71"/>
        <v/>
      </c>
    </row>
    <row r="555" spans="1:31" x14ac:dyDescent="0.25">
      <c r="A555" s="30"/>
      <c r="B555" s="74"/>
      <c r="C555" s="82"/>
      <c r="D555" s="92"/>
      <c r="E555" s="75"/>
      <c r="F555" s="76"/>
      <c r="G555" s="83"/>
      <c r="H555" s="77"/>
      <c r="I555" s="84"/>
      <c r="J555" s="30"/>
      <c r="K555" s="25" t="str">
        <f t="shared" si="64"/>
        <v/>
      </c>
      <c r="L555" s="30"/>
      <c r="O555" s="13" t="str">
        <f t="shared" si="65"/>
        <v/>
      </c>
      <c r="P555" s="13">
        <f>SUM($E$11:$E555)</f>
        <v>30</v>
      </c>
      <c r="T555" s="22">
        <f t="shared" si="66"/>
        <v>0</v>
      </c>
      <c r="U555" s="22">
        <f t="shared" si="67"/>
        <v>0</v>
      </c>
      <c r="W555" s="13" t="str">
        <f t="shared" si="68"/>
        <v/>
      </c>
      <c r="Y555" s="41" t="str">
        <f>IF($B555="", "", IF($B555&gt;'Annual Report'!$AZ$41, 'Annual Report'!$BA$40, TEXT($B555, "mmm yyyy")))</f>
        <v/>
      </c>
      <c r="AA555" s="13" t="str">
        <f t="shared" si="69"/>
        <v/>
      </c>
      <c r="AC555" s="13" t="str">
        <f t="shared" si="70"/>
        <v xml:space="preserve"> - </v>
      </c>
      <c r="AE555" s="13" t="str">
        <f t="shared" si="71"/>
        <v/>
      </c>
    </row>
    <row r="556" spans="1:31" x14ac:dyDescent="0.25">
      <c r="A556" s="30"/>
      <c r="B556" s="74"/>
      <c r="C556" s="82"/>
      <c r="D556" s="92"/>
      <c r="E556" s="75"/>
      <c r="F556" s="76"/>
      <c r="G556" s="83"/>
      <c r="H556" s="77"/>
      <c r="I556" s="84"/>
      <c r="J556" s="30"/>
      <c r="K556" s="25" t="str">
        <f t="shared" si="64"/>
        <v/>
      </c>
      <c r="L556" s="30"/>
      <c r="O556" s="13" t="str">
        <f t="shared" si="65"/>
        <v/>
      </c>
      <c r="P556" s="13">
        <f>SUM($E$11:$E556)</f>
        <v>30</v>
      </c>
      <c r="T556" s="22">
        <f t="shared" si="66"/>
        <v>0</v>
      </c>
      <c r="U556" s="22">
        <f t="shared" si="67"/>
        <v>0</v>
      </c>
      <c r="W556" s="13" t="str">
        <f t="shared" si="68"/>
        <v/>
      </c>
      <c r="Y556" s="41" t="str">
        <f>IF($B556="", "", IF($B556&gt;'Annual Report'!$AZ$41, 'Annual Report'!$BA$40, TEXT($B556, "mmm yyyy")))</f>
        <v/>
      </c>
      <c r="AA556" s="13" t="str">
        <f t="shared" si="69"/>
        <v/>
      </c>
      <c r="AC556" s="13" t="str">
        <f t="shared" si="70"/>
        <v xml:space="preserve"> - </v>
      </c>
      <c r="AE556" s="13" t="str">
        <f t="shared" si="71"/>
        <v/>
      </c>
    </row>
    <row r="557" spans="1:31" x14ac:dyDescent="0.25">
      <c r="A557" s="30"/>
      <c r="B557" s="74"/>
      <c r="C557" s="82"/>
      <c r="D557" s="92"/>
      <c r="E557" s="75"/>
      <c r="F557" s="76"/>
      <c r="G557" s="83"/>
      <c r="H557" s="77"/>
      <c r="I557" s="84"/>
      <c r="J557" s="30"/>
      <c r="K557" s="25" t="str">
        <f t="shared" si="64"/>
        <v/>
      </c>
      <c r="L557" s="30"/>
      <c r="O557" s="13" t="str">
        <f t="shared" si="65"/>
        <v/>
      </c>
      <c r="P557" s="13">
        <f>SUM($E$11:$E557)</f>
        <v>30</v>
      </c>
      <c r="T557" s="22">
        <f t="shared" si="66"/>
        <v>0</v>
      </c>
      <c r="U557" s="22">
        <f t="shared" si="67"/>
        <v>0</v>
      </c>
      <c r="W557" s="13" t="str">
        <f t="shared" si="68"/>
        <v/>
      </c>
      <c r="Y557" s="41" t="str">
        <f>IF($B557="", "", IF($B557&gt;'Annual Report'!$AZ$41, 'Annual Report'!$BA$40, TEXT($B557, "mmm yyyy")))</f>
        <v/>
      </c>
      <c r="AA557" s="13" t="str">
        <f t="shared" si="69"/>
        <v/>
      </c>
      <c r="AC557" s="13" t="str">
        <f t="shared" si="70"/>
        <v xml:space="preserve"> - </v>
      </c>
      <c r="AE557" s="13" t="str">
        <f t="shared" si="71"/>
        <v/>
      </c>
    </row>
    <row r="558" spans="1:31" x14ac:dyDescent="0.25">
      <c r="A558" s="30"/>
      <c r="B558" s="74"/>
      <c r="C558" s="82"/>
      <c r="D558" s="92"/>
      <c r="E558" s="75"/>
      <c r="F558" s="76"/>
      <c r="G558" s="83"/>
      <c r="H558" s="77"/>
      <c r="I558" s="84"/>
      <c r="J558" s="30"/>
      <c r="K558" s="25" t="str">
        <f t="shared" si="64"/>
        <v/>
      </c>
      <c r="L558" s="30"/>
      <c r="O558" s="13" t="str">
        <f t="shared" si="65"/>
        <v/>
      </c>
      <c r="P558" s="13">
        <f>SUM($E$11:$E558)</f>
        <v>30</v>
      </c>
      <c r="T558" s="22">
        <f t="shared" si="66"/>
        <v>0</v>
      </c>
      <c r="U558" s="22">
        <f t="shared" si="67"/>
        <v>0</v>
      </c>
      <c r="W558" s="13" t="str">
        <f t="shared" si="68"/>
        <v/>
      </c>
      <c r="Y558" s="41" t="str">
        <f>IF($B558="", "", IF($B558&gt;'Annual Report'!$AZ$41, 'Annual Report'!$BA$40, TEXT($B558, "mmm yyyy")))</f>
        <v/>
      </c>
      <c r="AA558" s="13" t="str">
        <f t="shared" si="69"/>
        <v/>
      </c>
      <c r="AC558" s="13" t="str">
        <f t="shared" si="70"/>
        <v xml:space="preserve"> - </v>
      </c>
      <c r="AE558" s="13" t="str">
        <f t="shared" si="71"/>
        <v/>
      </c>
    </row>
    <row r="559" spans="1:31" x14ac:dyDescent="0.25">
      <c r="A559" s="30"/>
      <c r="B559" s="74"/>
      <c r="C559" s="82"/>
      <c r="D559" s="92"/>
      <c r="E559" s="75"/>
      <c r="F559" s="76"/>
      <c r="G559" s="83"/>
      <c r="H559" s="77"/>
      <c r="I559" s="84"/>
      <c r="J559" s="30"/>
      <c r="K559" s="25" t="str">
        <f t="shared" si="64"/>
        <v/>
      </c>
      <c r="L559" s="30"/>
      <c r="O559" s="13" t="str">
        <f t="shared" si="65"/>
        <v/>
      </c>
      <c r="P559" s="13">
        <f>SUM($E$11:$E559)</f>
        <v>30</v>
      </c>
      <c r="T559" s="22">
        <f t="shared" si="66"/>
        <v>0</v>
      </c>
      <c r="U559" s="22">
        <f t="shared" si="67"/>
        <v>0</v>
      </c>
      <c r="W559" s="13" t="str">
        <f t="shared" si="68"/>
        <v/>
      </c>
      <c r="Y559" s="41" t="str">
        <f>IF($B559="", "", IF($B559&gt;'Annual Report'!$AZ$41, 'Annual Report'!$BA$40, TEXT($B559, "mmm yyyy")))</f>
        <v/>
      </c>
      <c r="AA559" s="13" t="str">
        <f t="shared" si="69"/>
        <v/>
      </c>
      <c r="AC559" s="13" t="str">
        <f t="shared" si="70"/>
        <v xml:space="preserve"> - </v>
      </c>
      <c r="AE559" s="13" t="str">
        <f t="shared" si="71"/>
        <v/>
      </c>
    </row>
    <row r="560" spans="1:31" x14ac:dyDescent="0.25">
      <c r="A560" s="30"/>
      <c r="B560" s="74"/>
      <c r="C560" s="82"/>
      <c r="D560" s="92"/>
      <c r="E560" s="75"/>
      <c r="F560" s="76"/>
      <c r="G560" s="83"/>
      <c r="H560" s="77"/>
      <c r="I560" s="84"/>
      <c r="J560" s="30"/>
      <c r="K560" s="25" t="str">
        <f t="shared" si="64"/>
        <v/>
      </c>
      <c r="L560" s="30"/>
      <c r="O560" s="13" t="str">
        <f t="shared" si="65"/>
        <v/>
      </c>
      <c r="P560" s="13">
        <f>SUM($E$11:$E560)</f>
        <v>30</v>
      </c>
      <c r="T560" s="22">
        <f t="shared" si="66"/>
        <v>0</v>
      </c>
      <c r="U560" s="22">
        <f t="shared" si="67"/>
        <v>0</v>
      </c>
      <c r="W560" s="13" t="str">
        <f t="shared" si="68"/>
        <v/>
      </c>
      <c r="Y560" s="41" t="str">
        <f>IF($B560="", "", IF($B560&gt;'Annual Report'!$AZ$41, 'Annual Report'!$BA$40, TEXT($B560, "mmm yyyy")))</f>
        <v/>
      </c>
      <c r="AA560" s="13" t="str">
        <f t="shared" si="69"/>
        <v/>
      </c>
      <c r="AC560" s="13" t="str">
        <f t="shared" si="70"/>
        <v xml:space="preserve"> - </v>
      </c>
      <c r="AE560" s="13" t="str">
        <f t="shared" si="71"/>
        <v/>
      </c>
    </row>
    <row r="561" spans="1:31" x14ac:dyDescent="0.25">
      <c r="A561" s="30"/>
      <c r="B561" s="74"/>
      <c r="C561" s="82"/>
      <c r="D561" s="92"/>
      <c r="E561" s="75"/>
      <c r="F561" s="76"/>
      <c r="G561" s="83"/>
      <c r="H561" s="77"/>
      <c r="I561" s="84"/>
      <c r="J561" s="30"/>
      <c r="K561" s="25" t="str">
        <f t="shared" si="64"/>
        <v/>
      </c>
      <c r="L561" s="30"/>
      <c r="O561" s="13" t="str">
        <f t="shared" si="65"/>
        <v/>
      </c>
      <c r="P561" s="13">
        <f>SUM($E$11:$E561)</f>
        <v>30</v>
      </c>
      <c r="T561" s="22">
        <f t="shared" si="66"/>
        <v>0</v>
      </c>
      <c r="U561" s="22">
        <f t="shared" si="67"/>
        <v>0</v>
      </c>
      <c r="W561" s="13" t="str">
        <f t="shared" si="68"/>
        <v/>
      </c>
      <c r="Y561" s="41" t="str">
        <f>IF($B561="", "", IF($B561&gt;'Annual Report'!$AZ$41, 'Annual Report'!$BA$40, TEXT($B561, "mmm yyyy")))</f>
        <v/>
      </c>
      <c r="AA561" s="13" t="str">
        <f t="shared" si="69"/>
        <v/>
      </c>
      <c r="AC561" s="13" t="str">
        <f t="shared" si="70"/>
        <v xml:space="preserve"> - </v>
      </c>
      <c r="AE561" s="13" t="str">
        <f t="shared" si="71"/>
        <v/>
      </c>
    </row>
    <row r="562" spans="1:31" x14ac:dyDescent="0.25">
      <c r="A562" s="30"/>
      <c r="B562" s="74"/>
      <c r="C562" s="82"/>
      <c r="D562" s="92"/>
      <c r="E562" s="75"/>
      <c r="F562" s="76"/>
      <c r="G562" s="83"/>
      <c r="H562" s="77"/>
      <c r="I562" s="84"/>
      <c r="J562" s="30"/>
      <c r="K562" s="25" t="str">
        <f t="shared" si="64"/>
        <v/>
      </c>
      <c r="L562" s="30"/>
      <c r="O562" s="13" t="str">
        <f t="shared" si="65"/>
        <v/>
      </c>
      <c r="P562" s="13">
        <f>SUM($E$11:$E562)</f>
        <v>30</v>
      </c>
      <c r="T562" s="22">
        <f t="shared" si="66"/>
        <v>0</v>
      </c>
      <c r="U562" s="22">
        <f t="shared" si="67"/>
        <v>0</v>
      </c>
      <c r="W562" s="13" t="str">
        <f t="shared" si="68"/>
        <v/>
      </c>
      <c r="Y562" s="41" t="str">
        <f>IF($B562="", "", IF($B562&gt;'Annual Report'!$AZ$41, 'Annual Report'!$BA$40, TEXT($B562, "mmm yyyy")))</f>
        <v/>
      </c>
      <c r="AA562" s="13" t="str">
        <f t="shared" si="69"/>
        <v/>
      </c>
      <c r="AC562" s="13" t="str">
        <f t="shared" si="70"/>
        <v xml:space="preserve"> - </v>
      </c>
      <c r="AE562" s="13" t="str">
        <f t="shared" si="71"/>
        <v/>
      </c>
    </row>
    <row r="563" spans="1:31" x14ac:dyDescent="0.25">
      <c r="A563" s="30"/>
      <c r="B563" s="74"/>
      <c r="C563" s="82"/>
      <c r="D563" s="92"/>
      <c r="E563" s="75"/>
      <c r="F563" s="76"/>
      <c r="G563" s="83"/>
      <c r="H563" s="77"/>
      <c r="I563" s="84"/>
      <c r="J563" s="30"/>
      <c r="K563" s="25" t="str">
        <f t="shared" si="64"/>
        <v/>
      </c>
      <c r="L563" s="30"/>
      <c r="O563" s="13" t="str">
        <f t="shared" si="65"/>
        <v/>
      </c>
      <c r="P563" s="13">
        <f>SUM($E$11:$E563)</f>
        <v>30</v>
      </c>
      <c r="T563" s="22">
        <f t="shared" si="66"/>
        <v>0</v>
      </c>
      <c r="U563" s="22">
        <f t="shared" si="67"/>
        <v>0</v>
      </c>
      <c r="W563" s="13" t="str">
        <f t="shared" si="68"/>
        <v/>
      </c>
      <c r="Y563" s="41" t="str">
        <f>IF($B563="", "", IF($B563&gt;'Annual Report'!$AZ$41, 'Annual Report'!$BA$40, TEXT($B563, "mmm yyyy")))</f>
        <v/>
      </c>
      <c r="AA563" s="13" t="str">
        <f t="shared" si="69"/>
        <v/>
      </c>
      <c r="AC563" s="13" t="str">
        <f t="shared" si="70"/>
        <v xml:space="preserve"> - </v>
      </c>
      <c r="AE563" s="13" t="str">
        <f t="shared" si="71"/>
        <v/>
      </c>
    </row>
    <row r="564" spans="1:31" x14ac:dyDescent="0.25">
      <c r="A564" s="30"/>
      <c r="B564" s="74"/>
      <c r="C564" s="82"/>
      <c r="D564" s="92"/>
      <c r="E564" s="75"/>
      <c r="F564" s="76"/>
      <c r="G564" s="83"/>
      <c r="H564" s="77"/>
      <c r="I564" s="84"/>
      <c r="J564" s="30"/>
      <c r="K564" s="25" t="str">
        <f t="shared" si="64"/>
        <v/>
      </c>
      <c r="L564" s="30"/>
      <c r="O564" s="13" t="str">
        <f t="shared" si="65"/>
        <v/>
      </c>
      <c r="P564" s="13">
        <f>SUM($E$11:$E564)</f>
        <v>30</v>
      </c>
      <c r="T564" s="22">
        <f t="shared" si="66"/>
        <v>0</v>
      </c>
      <c r="U564" s="22">
        <f t="shared" si="67"/>
        <v>0</v>
      </c>
      <c r="W564" s="13" t="str">
        <f t="shared" si="68"/>
        <v/>
      </c>
      <c r="Y564" s="41" t="str">
        <f>IF($B564="", "", IF($B564&gt;'Annual Report'!$AZ$41, 'Annual Report'!$BA$40, TEXT($B564, "mmm yyyy")))</f>
        <v/>
      </c>
      <c r="AA564" s="13" t="str">
        <f t="shared" si="69"/>
        <v/>
      </c>
      <c r="AC564" s="13" t="str">
        <f t="shared" si="70"/>
        <v xml:space="preserve"> - </v>
      </c>
      <c r="AE564" s="13" t="str">
        <f t="shared" si="71"/>
        <v/>
      </c>
    </row>
    <row r="565" spans="1:31" x14ac:dyDescent="0.25">
      <c r="A565" s="30"/>
      <c r="B565" s="74"/>
      <c r="C565" s="82"/>
      <c r="D565" s="92"/>
      <c r="E565" s="75"/>
      <c r="F565" s="76"/>
      <c r="G565" s="83"/>
      <c r="H565" s="77"/>
      <c r="I565" s="84"/>
      <c r="J565" s="30"/>
      <c r="K565" s="25" t="str">
        <f t="shared" si="64"/>
        <v/>
      </c>
      <c r="L565" s="30"/>
      <c r="O565" s="13" t="str">
        <f t="shared" si="65"/>
        <v/>
      </c>
      <c r="P565" s="13">
        <f>SUM($E$11:$E565)</f>
        <v>30</v>
      </c>
      <c r="T565" s="22">
        <f t="shared" si="66"/>
        <v>0</v>
      </c>
      <c r="U565" s="22">
        <f t="shared" si="67"/>
        <v>0</v>
      </c>
      <c r="W565" s="13" t="str">
        <f t="shared" si="68"/>
        <v/>
      </c>
      <c r="Y565" s="41" t="str">
        <f>IF($B565="", "", IF($B565&gt;'Annual Report'!$AZ$41, 'Annual Report'!$BA$40, TEXT($B565, "mmm yyyy")))</f>
        <v/>
      </c>
      <c r="AA565" s="13" t="str">
        <f t="shared" si="69"/>
        <v/>
      </c>
      <c r="AC565" s="13" t="str">
        <f t="shared" si="70"/>
        <v xml:space="preserve"> - </v>
      </c>
      <c r="AE565" s="13" t="str">
        <f t="shared" si="71"/>
        <v/>
      </c>
    </row>
    <row r="566" spans="1:31" x14ac:dyDescent="0.25">
      <c r="A566" s="30"/>
      <c r="B566" s="74"/>
      <c r="C566" s="82"/>
      <c r="D566" s="92"/>
      <c r="E566" s="75"/>
      <c r="F566" s="76"/>
      <c r="G566" s="83"/>
      <c r="H566" s="77"/>
      <c r="I566" s="84"/>
      <c r="J566" s="30"/>
      <c r="K566" s="25" t="str">
        <f t="shared" si="64"/>
        <v/>
      </c>
      <c r="L566" s="30"/>
      <c r="O566" s="13" t="str">
        <f t="shared" si="65"/>
        <v/>
      </c>
      <c r="P566" s="13">
        <f>SUM($E$11:$E566)</f>
        <v>30</v>
      </c>
      <c r="T566" s="22">
        <f t="shared" si="66"/>
        <v>0</v>
      </c>
      <c r="U566" s="22">
        <f t="shared" si="67"/>
        <v>0</v>
      </c>
      <c r="W566" s="13" t="str">
        <f t="shared" si="68"/>
        <v/>
      </c>
      <c r="Y566" s="41" t="str">
        <f>IF($B566="", "", IF($B566&gt;'Annual Report'!$AZ$41, 'Annual Report'!$BA$40, TEXT($B566, "mmm yyyy")))</f>
        <v/>
      </c>
      <c r="AA566" s="13" t="str">
        <f t="shared" si="69"/>
        <v/>
      </c>
      <c r="AC566" s="13" t="str">
        <f t="shared" si="70"/>
        <v xml:space="preserve"> - </v>
      </c>
      <c r="AE566" s="13" t="str">
        <f t="shared" si="71"/>
        <v/>
      </c>
    </row>
    <row r="567" spans="1:31" x14ac:dyDescent="0.25">
      <c r="A567" s="30"/>
      <c r="B567" s="74"/>
      <c r="C567" s="82"/>
      <c r="D567" s="92"/>
      <c r="E567" s="75"/>
      <c r="F567" s="76"/>
      <c r="G567" s="83"/>
      <c r="H567" s="77"/>
      <c r="I567" s="84"/>
      <c r="J567" s="30"/>
      <c r="K567" s="25" t="str">
        <f t="shared" si="64"/>
        <v/>
      </c>
      <c r="L567" s="30"/>
      <c r="O567" s="13" t="str">
        <f t="shared" si="65"/>
        <v/>
      </c>
      <c r="P567" s="13">
        <f>SUM($E$11:$E567)</f>
        <v>30</v>
      </c>
      <c r="T567" s="22">
        <f t="shared" si="66"/>
        <v>0</v>
      </c>
      <c r="U567" s="22">
        <f t="shared" si="67"/>
        <v>0</v>
      </c>
      <c r="W567" s="13" t="str">
        <f t="shared" si="68"/>
        <v/>
      </c>
      <c r="Y567" s="41" t="str">
        <f>IF($B567="", "", IF($B567&gt;'Annual Report'!$AZ$41, 'Annual Report'!$BA$40, TEXT($B567, "mmm yyyy")))</f>
        <v/>
      </c>
      <c r="AA567" s="13" t="str">
        <f t="shared" si="69"/>
        <v/>
      </c>
      <c r="AC567" s="13" t="str">
        <f t="shared" si="70"/>
        <v xml:space="preserve"> - </v>
      </c>
      <c r="AE567" s="13" t="str">
        <f t="shared" si="71"/>
        <v/>
      </c>
    </row>
    <row r="568" spans="1:31" x14ac:dyDescent="0.25">
      <c r="A568" s="30"/>
      <c r="B568" s="74"/>
      <c r="C568" s="82"/>
      <c r="D568" s="92"/>
      <c r="E568" s="75"/>
      <c r="F568" s="76"/>
      <c r="G568" s="83"/>
      <c r="H568" s="77"/>
      <c r="I568" s="84"/>
      <c r="J568" s="30"/>
      <c r="K568" s="25" t="str">
        <f t="shared" si="64"/>
        <v/>
      </c>
      <c r="L568" s="30"/>
      <c r="O568" s="13" t="str">
        <f t="shared" si="65"/>
        <v/>
      </c>
      <c r="P568" s="13">
        <f>SUM($E$11:$E568)</f>
        <v>30</v>
      </c>
      <c r="T568" s="22">
        <f t="shared" si="66"/>
        <v>0</v>
      </c>
      <c r="U568" s="22">
        <f t="shared" si="67"/>
        <v>0</v>
      </c>
      <c r="W568" s="13" t="str">
        <f t="shared" si="68"/>
        <v/>
      </c>
      <c r="Y568" s="41" t="str">
        <f>IF($B568="", "", IF($B568&gt;'Annual Report'!$AZ$41, 'Annual Report'!$BA$40, TEXT($B568, "mmm yyyy")))</f>
        <v/>
      </c>
      <c r="AA568" s="13" t="str">
        <f t="shared" si="69"/>
        <v/>
      </c>
      <c r="AC568" s="13" t="str">
        <f t="shared" si="70"/>
        <v xml:space="preserve"> - </v>
      </c>
      <c r="AE568" s="13" t="str">
        <f t="shared" si="71"/>
        <v/>
      </c>
    </row>
    <row r="569" spans="1:31" x14ac:dyDescent="0.25">
      <c r="A569" s="30"/>
      <c r="B569" s="74"/>
      <c r="C569" s="82"/>
      <c r="D569" s="92"/>
      <c r="E569" s="75"/>
      <c r="F569" s="76"/>
      <c r="G569" s="83"/>
      <c r="H569" s="77"/>
      <c r="I569" s="84"/>
      <c r="J569" s="30"/>
      <c r="K569" s="25" t="str">
        <f t="shared" si="64"/>
        <v/>
      </c>
      <c r="L569" s="30"/>
      <c r="O569" s="13" t="str">
        <f t="shared" si="65"/>
        <v/>
      </c>
      <c r="P569" s="13">
        <f>SUM($E$11:$E569)</f>
        <v>30</v>
      </c>
      <c r="T569" s="22">
        <f t="shared" si="66"/>
        <v>0</v>
      </c>
      <c r="U569" s="22">
        <f t="shared" si="67"/>
        <v>0</v>
      </c>
      <c r="W569" s="13" t="str">
        <f t="shared" si="68"/>
        <v/>
      </c>
      <c r="Y569" s="41" t="str">
        <f>IF($B569="", "", IF($B569&gt;'Annual Report'!$AZ$41, 'Annual Report'!$BA$40, TEXT($B569, "mmm yyyy")))</f>
        <v/>
      </c>
      <c r="AA569" s="13" t="str">
        <f t="shared" si="69"/>
        <v/>
      </c>
      <c r="AC569" s="13" t="str">
        <f t="shared" si="70"/>
        <v xml:space="preserve"> - </v>
      </c>
      <c r="AE569" s="13" t="str">
        <f t="shared" si="71"/>
        <v/>
      </c>
    </row>
    <row r="570" spans="1:31" x14ac:dyDescent="0.25">
      <c r="A570" s="30"/>
      <c r="B570" s="74"/>
      <c r="C570" s="82"/>
      <c r="D570" s="92"/>
      <c r="E570" s="75"/>
      <c r="F570" s="76"/>
      <c r="G570" s="83"/>
      <c r="H570" s="77"/>
      <c r="I570" s="84"/>
      <c r="J570" s="30"/>
      <c r="K570" s="25" t="str">
        <f t="shared" si="64"/>
        <v/>
      </c>
      <c r="L570" s="30"/>
      <c r="O570" s="13" t="str">
        <f t="shared" si="65"/>
        <v/>
      </c>
      <c r="P570" s="13">
        <f>SUM($E$11:$E570)</f>
        <v>30</v>
      </c>
      <c r="T570" s="22">
        <f t="shared" si="66"/>
        <v>0</v>
      </c>
      <c r="U570" s="22">
        <f t="shared" si="67"/>
        <v>0</v>
      </c>
      <c r="W570" s="13" t="str">
        <f t="shared" si="68"/>
        <v/>
      </c>
      <c r="Y570" s="41" t="str">
        <f>IF($B570="", "", IF($B570&gt;'Annual Report'!$AZ$41, 'Annual Report'!$BA$40, TEXT($B570, "mmm yyyy")))</f>
        <v/>
      </c>
      <c r="AA570" s="13" t="str">
        <f t="shared" si="69"/>
        <v/>
      </c>
      <c r="AC570" s="13" t="str">
        <f t="shared" si="70"/>
        <v xml:space="preserve"> - </v>
      </c>
      <c r="AE570" s="13" t="str">
        <f t="shared" si="71"/>
        <v/>
      </c>
    </row>
    <row r="571" spans="1:31" x14ac:dyDescent="0.25">
      <c r="A571" s="30"/>
      <c r="B571" s="74"/>
      <c r="C571" s="82"/>
      <c r="D571" s="92"/>
      <c r="E571" s="75"/>
      <c r="F571" s="76"/>
      <c r="G571" s="83"/>
      <c r="H571" s="77"/>
      <c r="I571" s="84"/>
      <c r="J571" s="30"/>
      <c r="K571" s="25" t="str">
        <f t="shared" si="64"/>
        <v/>
      </c>
      <c r="L571" s="30"/>
      <c r="O571" s="13" t="str">
        <f t="shared" si="65"/>
        <v/>
      </c>
      <c r="P571" s="13">
        <f>SUM($E$11:$E571)</f>
        <v>30</v>
      </c>
      <c r="T571" s="22">
        <f t="shared" si="66"/>
        <v>0</v>
      </c>
      <c r="U571" s="22">
        <f t="shared" si="67"/>
        <v>0</v>
      </c>
      <c r="W571" s="13" t="str">
        <f t="shared" si="68"/>
        <v/>
      </c>
      <c r="Y571" s="41" t="str">
        <f>IF($B571="", "", IF($B571&gt;'Annual Report'!$AZ$41, 'Annual Report'!$BA$40, TEXT($B571, "mmm yyyy")))</f>
        <v/>
      </c>
      <c r="AA571" s="13" t="str">
        <f t="shared" si="69"/>
        <v/>
      </c>
      <c r="AC571" s="13" t="str">
        <f t="shared" si="70"/>
        <v xml:space="preserve"> - </v>
      </c>
      <c r="AE571" s="13" t="str">
        <f t="shared" si="71"/>
        <v/>
      </c>
    </row>
    <row r="572" spans="1:31" x14ac:dyDescent="0.25">
      <c r="A572" s="30"/>
      <c r="B572" s="74"/>
      <c r="C572" s="82"/>
      <c r="D572" s="92"/>
      <c r="E572" s="75"/>
      <c r="F572" s="76"/>
      <c r="G572" s="83"/>
      <c r="H572" s="77"/>
      <c r="I572" s="84"/>
      <c r="J572" s="30"/>
      <c r="K572" s="25" t="str">
        <f t="shared" si="64"/>
        <v/>
      </c>
      <c r="L572" s="30"/>
      <c r="O572" s="13" t="str">
        <f t="shared" si="65"/>
        <v/>
      </c>
      <c r="P572" s="13">
        <f>SUM($E$11:$E572)</f>
        <v>30</v>
      </c>
      <c r="T572" s="22">
        <f t="shared" si="66"/>
        <v>0</v>
      </c>
      <c r="U572" s="22">
        <f t="shared" si="67"/>
        <v>0</v>
      </c>
      <c r="W572" s="13" t="str">
        <f t="shared" si="68"/>
        <v/>
      </c>
      <c r="Y572" s="41" t="str">
        <f>IF($B572="", "", IF($B572&gt;'Annual Report'!$AZ$41, 'Annual Report'!$BA$40, TEXT($B572, "mmm yyyy")))</f>
        <v/>
      </c>
      <c r="AA572" s="13" t="str">
        <f t="shared" si="69"/>
        <v/>
      </c>
      <c r="AC572" s="13" t="str">
        <f t="shared" si="70"/>
        <v xml:space="preserve"> - </v>
      </c>
      <c r="AE572" s="13" t="str">
        <f t="shared" si="71"/>
        <v/>
      </c>
    </row>
    <row r="573" spans="1:31" x14ac:dyDescent="0.25">
      <c r="A573" s="30"/>
      <c r="B573" s="74"/>
      <c r="C573" s="82"/>
      <c r="D573" s="92"/>
      <c r="E573" s="75"/>
      <c r="F573" s="76"/>
      <c r="G573" s="83"/>
      <c r="H573" s="77"/>
      <c r="I573" s="84"/>
      <c r="J573" s="30"/>
      <c r="K573" s="25" t="str">
        <f t="shared" si="64"/>
        <v/>
      </c>
      <c r="L573" s="30"/>
      <c r="O573" s="13" t="str">
        <f t="shared" si="65"/>
        <v/>
      </c>
      <c r="P573" s="13">
        <f>SUM($E$11:$E573)</f>
        <v>30</v>
      </c>
      <c r="T573" s="22">
        <f t="shared" si="66"/>
        <v>0</v>
      </c>
      <c r="U573" s="22">
        <f t="shared" si="67"/>
        <v>0</v>
      </c>
      <c r="W573" s="13" t="str">
        <f t="shared" si="68"/>
        <v/>
      </c>
      <c r="Y573" s="41" t="str">
        <f>IF($B573="", "", IF($B573&gt;'Annual Report'!$AZ$41, 'Annual Report'!$BA$40, TEXT($B573, "mmm yyyy")))</f>
        <v/>
      </c>
      <c r="AA573" s="13" t="str">
        <f t="shared" si="69"/>
        <v/>
      </c>
      <c r="AC573" s="13" t="str">
        <f t="shared" si="70"/>
        <v xml:space="preserve"> - </v>
      </c>
      <c r="AE573" s="13" t="str">
        <f t="shared" si="71"/>
        <v/>
      </c>
    </row>
    <row r="574" spans="1:31" x14ac:dyDescent="0.25">
      <c r="A574" s="30"/>
      <c r="B574" s="74"/>
      <c r="C574" s="82"/>
      <c r="D574" s="92"/>
      <c r="E574" s="75"/>
      <c r="F574" s="76"/>
      <c r="G574" s="83"/>
      <c r="H574" s="77"/>
      <c r="I574" s="84"/>
      <c r="J574" s="30"/>
      <c r="K574" s="25" t="str">
        <f t="shared" si="64"/>
        <v/>
      </c>
      <c r="L574" s="30"/>
      <c r="O574" s="13" t="str">
        <f t="shared" si="65"/>
        <v/>
      </c>
      <c r="P574" s="13">
        <f>SUM($E$11:$E574)</f>
        <v>30</v>
      </c>
      <c r="T574" s="22">
        <f t="shared" si="66"/>
        <v>0</v>
      </c>
      <c r="U574" s="22">
        <f t="shared" si="67"/>
        <v>0</v>
      </c>
      <c r="W574" s="13" t="str">
        <f t="shared" si="68"/>
        <v/>
      </c>
      <c r="Y574" s="41" t="str">
        <f>IF($B574="", "", IF($B574&gt;'Annual Report'!$AZ$41, 'Annual Report'!$BA$40, TEXT($B574, "mmm yyyy")))</f>
        <v/>
      </c>
      <c r="AA574" s="13" t="str">
        <f t="shared" si="69"/>
        <v/>
      </c>
      <c r="AC574" s="13" t="str">
        <f t="shared" si="70"/>
        <v xml:space="preserve"> - </v>
      </c>
      <c r="AE574" s="13" t="str">
        <f t="shared" si="71"/>
        <v/>
      </c>
    </row>
    <row r="575" spans="1:31" x14ac:dyDescent="0.25">
      <c r="A575" s="30"/>
      <c r="B575" s="74"/>
      <c r="C575" s="82"/>
      <c r="D575" s="92"/>
      <c r="E575" s="75"/>
      <c r="F575" s="76"/>
      <c r="G575" s="83"/>
      <c r="H575" s="77"/>
      <c r="I575" s="84"/>
      <c r="J575" s="30"/>
      <c r="K575" s="25" t="str">
        <f t="shared" si="64"/>
        <v/>
      </c>
      <c r="L575" s="30"/>
      <c r="O575" s="13" t="str">
        <f t="shared" si="65"/>
        <v/>
      </c>
      <c r="P575" s="13">
        <f>SUM($E$11:$E575)</f>
        <v>30</v>
      </c>
      <c r="T575" s="22">
        <f t="shared" si="66"/>
        <v>0</v>
      </c>
      <c r="U575" s="22">
        <f t="shared" si="67"/>
        <v>0</v>
      </c>
      <c r="W575" s="13" t="str">
        <f t="shared" si="68"/>
        <v/>
      </c>
      <c r="Y575" s="41" t="str">
        <f>IF($B575="", "", IF($B575&gt;'Annual Report'!$AZ$41, 'Annual Report'!$BA$40, TEXT($B575, "mmm yyyy")))</f>
        <v/>
      </c>
      <c r="AA575" s="13" t="str">
        <f t="shared" si="69"/>
        <v/>
      </c>
      <c r="AC575" s="13" t="str">
        <f t="shared" si="70"/>
        <v xml:space="preserve"> - </v>
      </c>
      <c r="AE575" s="13" t="str">
        <f t="shared" si="71"/>
        <v/>
      </c>
    </row>
    <row r="576" spans="1:31" x14ac:dyDescent="0.25">
      <c r="A576" s="30"/>
      <c r="B576" s="74"/>
      <c r="C576" s="82"/>
      <c r="D576" s="92"/>
      <c r="E576" s="75"/>
      <c r="F576" s="76"/>
      <c r="G576" s="83"/>
      <c r="H576" s="77"/>
      <c r="I576" s="84"/>
      <c r="J576" s="30"/>
      <c r="K576" s="25" t="str">
        <f t="shared" si="64"/>
        <v/>
      </c>
      <c r="L576" s="30"/>
      <c r="O576" s="13" t="str">
        <f t="shared" si="65"/>
        <v/>
      </c>
      <c r="P576" s="13">
        <f>SUM($E$11:$E576)</f>
        <v>30</v>
      </c>
      <c r="T576" s="22">
        <f t="shared" si="66"/>
        <v>0</v>
      </c>
      <c r="U576" s="22">
        <f t="shared" si="67"/>
        <v>0</v>
      </c>
      <c r="W576" s="13" t="str">
        <f t="shared" si="68"/>
        <v/>
      </c>
      <c r="Y576" s="41" t="str">
        <f>IF($B576="", "", IF($B576&gt;'Annual Report'!$AZ$41, 'Annual Report'!$BA$40, TEXT($B576, "mmm yyyy")))</f>
        <v/>
      </c>
      <c r="AA576" s="13" t="str">
        <f t="shared" si="69"/>
        <v/>
      </c>
      <c r="AC576" s="13" t="str">
        <f t="shared" si="70"/>
        <v xml:space="preserve"> - </v>
      </c>
      <c r="AE576" s="13" t="str">
        <f t="shared" si="71"/>
        <v/>
      </c>
    </row>
    <row r="577" spans="1:31" x14ac:dyDescent="0.25">
      <c r="A577" s="30"/>
      <c r="B577" s="74"/>
      <c r="C577" s="82"/>
      <c r="D577" s="92"/>
      <c r="E577" s="75"/>
      <c r="F577" s="76"/>
      <c r="G577" s="83"/>
      <c r="H577" s="77"/>
      <c r="I577" s="84"/>
      <c r="J577" s="30"/>
      <c r="K577" s="25" t="str">
        <f t="shared" si="64"/>
        <v/>
      </c>
      <c r="L577" s="30"/>
      <c r="O577" s="13" t="str">
        <f t="shared" si="65"/>
        <v/>
      </c>
      <c r="P577" s="13">
        <f>SUM($E$11:$E577)</f>
        <v>30</v>
      </c>
      <c r="T577" s="22">
        <f t="shared" si="66"/>
        <v>0</v>
      </c>
      <c r="U577" s="22">
        <f t="shared" si="67"/>
        <v>0</v>
      </c>
      <c r="W577" s="13" t="str">
        <f t="shared" si="68"/>
        <v/>
      </c>
      <c r="Y577" s="41" t="str">
        <f>IF($B577="", "", IF($B577&gt;'Annual Report'!$AZ$41, 'Annual Report'!$BA$40, TEXT($B577, "mmm yyyy")))</f>
        <v/>
      </c>
      <c r="AA577" s="13" t="str">
        <f t="shared" si="69"/>
        <v/>
      </c>
      <c r="AC577" s="13" t="str">
        <f t="shared" si="70"/>
        <v xml:space="preserve"> - </v>
      </c>
      <c r="AE577" s="13" t="str">
        <f t="shared" si="71"/>
        <v/>
      </c>
    </row>
    <row r="578" spans="1:31" x14ac:dyDescent="0.25">
      <c r="A578" s="30"/>
      <c r="B578" s="74"/>
      <c r="C578" s="82"/>
      <c r="D578" s="92"/>
      <c r="E578" s="75"/>
      <c r="F578" s="76"/>
      <c r="G578" s="83"/>
      <c r="H578" s="77"/>
      <c r="I578" s="84"/>
      <c r="J578" s="30"/>
      <c r="K578" s="25" t="str">
        <f t="shared" si="64"/>
        <v/>
      </c>
      <c r="L578" s="30"/>
      <c r="O578" s="13" t="str">
        <f t="shared" si="65"/>
        <v/>
      </c>
      <c r="P578" s="13">
        <f>SUM($E$11:$E578)</f>
        <v>30</v>
      </c>
      <c r="T578" s="22">
        <f t="shared" si="66"/>
        <v>0</v>
      </c>
      <c r="U578" s="22">
        <f t="shared" si="67"/>
        <v>0</v>
      </c>
      <c r="W578" s="13" t="str">
        <f t="shared" si="68"/>
        <v/>
      </c>
      <c r="Y578" s="41" t="str">
        <f>IF($B578="", "", IF($B578&gt;'Annual Report'!$AZ$41, 'Annual Report'!$BA$40, TEXT($B578, "mmm yyyy")))</f>
        <v/>
      </c>
      <c r="AA578" s="13" t="str">
        <f t="shared" si="69"/>
        <v/>
      </c>
      <c r="AC578" s="13" t="str">
        <f t="shared" si="70"/>
        <v xml:space="preserve"> - </v>
      </c>
      <c r="AE578" s="13" t="str">
        <f t="shared" si="71"/>
        <v/>
      </c>
    </row>
    <row r="579" spans="1:31" x14ac:dyDescent="0.25">
      <c r="A579" s="30"/>
      <c r="B579" s="74"/>
      <c r="C579" s="82"/>
      <c r="D579" s="92"/>
      <c r="E579" s="75"/>
      <c r="F579" s="76"/>
      <c r="G579" s="83"/>
      <c r="H579" s="77"/>
      <c r="I579" s="84"/>
      <c r="J579" s="30"/>
      <c r="K579" s="25" t="str">
        <f t="shared" si="64"/>
        <v/>
      </c>
      <c r="L579" s="30"/>
      <c r="O579" s="13" t="str">
        <f t="shared" si="65"/>
        <v/>
      </c>
      <c r="P579" s="13">
        <f>SUM($E$11:$E579)</f>
        <v>30</v>
      </c>
      <c r="T579" s="22">
        <f t="shared" si="66"/>
        <v>0</v>
      </c>
      <c r="U579" s="22">
        <f t="shared" si="67"/>
        <v>0</v>
      </c>
      <c r="W579" s="13" t="str">
        <f t="shared" si="68"/>
        <v/>
      </c>
      <c r="Y579" s="41" t="str">
        <f>IF($B579="", "", IF($B579&gt;'Annual Report'!$AZ$41, 'Annual Report'!$BA$40, TEXT($B579, "mmm yyyy")))</f>
        <v/>
      </c>
      <c r="AA579" s="13" t="str">
        <f t="shared" si="69"/>
        <v/>
      </c>
      <c r="AC579" s="13" t="str">
        <f t="shared" si="70"/>
        <v xml:space="preserve"> - </v>
      </c>
      <c r="AE579" s="13" t="str">
        <f t="shared" si="71"/>
        <v/>
      </c>
    </row>
    <row r="580" spans="1:31" x14ac:dyDescent="0.25">
      <c r="A580" s="30"/>
      <c r="B580" s="74"/>
      <c r="C580" s="82"/>
      <c r="D580" s="92"/>
      <c r="E580" s="75"/>
      <c r="F580" s="76"/>
      <c r="G580" s="83"/>
      <c r="H580" s="77"/>
      <c r="I580" s="84"/>
      <c r="J580" s="30"/>
      <c r="K580" s="25" t="str">
        <f t="shared" si="64"/>
        <v/>
      </c>
      <c r="L580" s="30"/>
      <c r="O580" s="13" t="str">
        <f t="shared" si="65"/>
        <v/>
      </c>
      <c r="P580" s="13">
        <f>SUM($E$11:$E580)</f>
        <v>30</v>
      </c>
      <c r="T580" s="22">
        <f t="shared" si="66"/>
        <v>0</v>
      </c>
      <c r="U580" s="22">
        <f t="shared" si="67"/>
        <v>0</v>
      </c>
      <c r="W580" s="13" t="str">
        <f t="shared" si="68"/>
        <v/>
      </c>
      <c r="Y580" s="41" t="str">
        <f>IF($B580="", "", IF($B580&gt;'Annual Report'!$AZ$41, 'Annual Report'!$BA$40, TEXT($B580, "mmm yyyy")))</f>
        <v/>
      </c>
      <c r="AA580" s="13" t="str">
        <f t="shared" si="69"/>
        <v/>
      </c>
      <c r="AC580" s="13" t="str">
        <f t="shared" si="70"/>
        <v xml:space="preserve"> - </v>
      </c>
      <c r="AE580" s="13" t="str">
        <f t="shared" si="71"/>
        <v/>
      </c>
    </row>
    <row r="581" spans="1:31" x14ac:dyDescent="0.25">
      <c r="A581" s="30"/>
      <c r="B581" s="74"/>
      <c r="C581" s="82"/>
      <c r="D581" s="92"/>
      <c r="E581" s="75"/>
      <c r="F581" s="76"/>
      <c r="G581" s="83"/>
      <c r="H581" s="77"/>
      <c r="I581" s="84"/>
      <c r="J581" s="30"/>
      <c r="K581" s="25" t="str">
        <f t="shared" si="64"/>
        <v/>
      </c>
      <c r="L581" s="30"/>
      <c r="O581" s="13" t="str">
        <f t="shared" si="65"/>
        <v/>
      </c>
      <c r="P581" s="13">
        <f>SUM($E$11:$E581)</f>
        <v>30</v>
      </c>
      <c r="T581" s="22">
        <f t="shared" si="66"/>
        <v>0</v>
      </c>
      <c r="U581" s="22">
        <f t="shared" si="67"/>
        <v>0</v>
      </c>
      <c r="W581" s="13" t="str">
        <f t="shared" si="68"/>
        <v/>
      </c>
      <c r="Y581" s="41" t="str">
        <f>IF($B581="", "", IF($B581&gt;'Annual Report'!$AZ$41, 'Annual Report'!$BA$40, TEXT($B581, "mmm yyyy")))</f>
        <v/>
      </c>
      <c r="AA581" s="13" t="str">
        <f t="shared" si="69"/>
        <v/>
      </c>
      <c r="AC581" s="13" t="str">
        <f t="shared" si="70"/>
        <v xml:space="preserve"> - </v>
      </c>
      <c r="AE581" s="13" t="str">
        <f t="shared" si="71"/>
        <v/>
      </c>
    </row>
    <row r="582" spans="1:31" x14ac:dyDescent="0.25">
      <c r="A582" s="30"/>
      <c r="B582" s="74"/>
      <c r="C582" s="82"/>
      <c r="D582" s="92"/>
      <c r="E582" s="75"/>
      <c r="F582" s="76"/>
      <c r="G582" s="83"/>
      <c r="H582" s="77"/>
      <c r="I582" s="84"/>
      <c r="J582" s="30"/>
      <c r="K582" s="25" t="str">
        <f t="shared" si="64"/>
        <v/>
      </c>
      <c r="L582" s="30"/>
      <c r="O582" s="13" t="str">
        <f t="shared" si="65"/>
        <v/>
      </c>
      <c r="P582" s="13">
        <f>SUM($E$11:$E582)</f>
        <v>30</v>
      </c>
      <c r="T582" s="22">
        <f t="shared" si="66"/>
        <v>0</v>
      </c>
      <c r="U582" s="22">
        <f t="shared" si="67"/>
        <v>0</v>
      </c>
      <c r="W582" s="13" t="str">
        <f t="shared" si="68"/>
        <v/>
      </c>
      <c r="Y582" s="41" t="str">
        <f>IF($B582="", "", IF($B582&gt;'Annual Report'!$AZ$41, 'Annual Report'!$BA$40, TEXT($B582, "mmm yyyy")))</f>
        <v/>
      </c>
      <c r="AA582" s="13" t="str">
        <f t="shared" si="69"/>
        <v/>
      </c>
      <c r="AC582" s="13" t="str">
        <f t="shared" si="70"/>
        <v xml:space="preserve"> - </v>
      </c>
      <c r="AE582" s="13" t="str">
        <f t="shared" si="71"/>
        <v/>
      </c>
    </row>
    <row r="583" spans="1:31" x14ac:dyDescent="0.25">
      <c r="A583" s="30"/>
      <c r="B583" s="74"/>
      <c r="C583" s="82"/>
      <c r="D583" s="92"/>
      <c r="E583" s="75"/>
      <c r="F583" s="76"/>
      <c r="G583" s="83"/>
      <c r="H583" s="77"/>
      <c r="I583" s="84"/>
      <c r="J583" s="30"/>
      <c r="K583" s="25" t="str">
        <f t="shared" si="64"/>
        <v/>
      </c>
      <c r="L583" s="30"/>
      <c r="O583" s="13" t="str">
        <f t="shared" si="65"/>
        <v/>
      </c>
      <c r="P583" s="13">
        <f>SUM($E$11:$E583)</f>
        <v>30</v>
      </c>
      <c r="T583" s="22">
        <f t="shared" si="66"/>
        <v>0</v>
      </c>
      <c r="U583" s="22">
        <f t="shared" si="67"/>
        <v>0</v>
      </c>
      <c r="W583" s="13" t="str">
        <f t="shared" si="68"/>
        <v/>
      </c>
      <c r="Y583" s="41" t="str">
        <f>IF($B583="", "", IF($B583&gt;'Annual Report'!$AZ$41, 'Annual Report'!$BA$40, TEXT($B583, "mmm yyyy")))</f>
        <v/>
      </c>
      <c r="AA583" s="13" t="str">
        <f t="shared" si="69"/>
        <v/>
      </c>
      <c r="AC583" s="13" t="str">
        <f t="shared" si="70"/>
        <v xml:space="preserve"> - </v>
      </c>
      <c r="AE583" s="13" t="str">
        <f t="shared" si="71"/>
        <v/>
      </c>
    </row>
    <row r="584" spans="1:31" x14ac:dyDescent="0.25">
      <c r="A584" s="30"/>
      <c r="B584" s="74"/>
      <c r="C584" s="82"/>
      <c r="D584" s="92"/>
      <c r="E584" s="75"/>
      <c r="F584" s="76"/>
      <c r="G584" s="83"/>
      <c r="H584" s="77"/>
      <c r="I584" s="84"/>
      <c r="J584" s="30"/>
      <c r="K584" s="25" t="str">
        <f t="shared" si="64"/>
        <v/>
      </c>
      <c r="L584" s="30"/>
      <c r="O584" s="13" t="str">
        <f t="shared" si="65"/>
        <v/>
      </c>
      <c r="P584" s="13">
        <f>SUM($E$11:$E584)</f>
        <v>30</v>
      </c>
      <c r="T584" s="22">
        <f t="shared" si="66"/>
        <v>0</v>
      </c>
      <c r="U584" s="22">
        <f t="shared" si="67"/>
        <v>0</v>
      </c>
      <c r="W584" s="13" t="str">
        <f t="shared" si="68"/>
        <v/>
      </c>
      <c r="Y584" s="41" t="str">
        <f>IF($B584="", "", IF($B584&gt;'Annual Report'!$AZ$41, 'Annual Report'!$BA$40, TEXT($B584, "mmm yyyy")))</f>
        <v/>
      </c>
      <c r="AA584" s="13" t="str">
        <f t="shared" si="69"/>
        <v/>
      </c>
      <c r="AC584" s="13" t="str">
        <f t="shared" si="70"/>
        <v xml:space="preserve"> - </v>
      </c>
      <c r="AE584" s="13" t="str">
        <f t="shared" si="71"/>
        <v/>
      </c>
    </row>
    <row r="585" spans="1:31" x14ac:dyDescent="0.25">
      <c r="A585" s="30"/>
      <c r="B585" s="74"/>
      <c r="C585" s="82"/>
      <c r="D585" s="92"/>
      <c r="E585" s="75"/>
      <c r="F585" s="76"/>
      <c r="G585" s="83"/>
      <c r="H585" s="77"/>
      <c r="I585" s="84"/>
      <c r="J585" s="30"/>
      <c r="K585" s="25" t="str">
        <f t="shared" si="64"/>
        <v/>
      </c>
      <c r="L585" s="30"/>
      <c r="O585" s="13" t="str">
        <f t="shared" si="65"/>
        <v/>
      </c>
      <c r="P585" s="13">
        <f>SUM($E$11:$E585)</f>
        <v>30</v>
      </c>
      <c r="T585" s="22">
        <f t="shared" si="66"/>
        <v>0</v>
      </c>
      <c r="U585" s="22">
        <f t="shared" si="67"/>
        <v>0</v>
      </c>
      <c r="W585" s="13" t="str">
        <f t="shared" si="68"/>
        <v/>
      </c>
      <c r="Y585" s="41" t="str">
        <f>IF($B585="", "", IF($B585&gt;'Annual Report'!$AZ$41, 'Annual Report'!$BA$40, TEXT($B585, "mmm yyyy")))</f>
        <v/>
      </c>
      <c r="AA585" s="13" t="str">
        <f t="shared" si="69"/>
        <v/>
      </c>
      <c r="AC585" s="13" t="str">
        <f t="shared" si="70"/>
        <v xml:space="preserve"> - </v>
      </c>
      <c r="AE585" s="13" t="str">
        <f t="shared" si="71"/>
        <v/>
      </c>
    </row>
    <row r="586" spans="1:31" x14ac:dyDescent="0.25">
      <c r="A586" s="30"/>
      <c r="B586" s="74"/>
      <c r="C586" s="82"/>
      <c r="D586" s="92"/>
      <c r="E586" s="75"/>
      <c r="F586" s="76"/>
      <c r="G586" s="83"/>
      <c r="H586" s="77"/>
      <c r="I586" s="84"/>
      <c r="J586" s="30"/>
      <c r="K586" s="25" t="str">
        <f t="shared" si="64"/>
        <v/>
      </c>
      <c r="L586" s="30"/>
      <c r="O586" s="13" t="str">
        <f t="shared" si="65"/>
        <v/>
      </c>
      <c r="P586" s="13">
        <f>SUM($E$11:$E586)</f>
        <v>30</v>
      </c>
      <c r="T586" s="22">
        <f t="shared" si="66"/>
        <v>0</v>
      </c>
      <c r="U586" s="22">
        <f t="shared" si="67"/>
        <v>0</v>
      </c>
      <c r="W586" s="13" t="str">
        <f t="shared" si="68"/>
        <v/>
      </c>
      <c r="Y586" s="41" t="str">
        <f>IF($B586="", "", IF($B586&gt;'Annual Report'!$AZ$41, 'Annual Report'!$BA$40, TEXT($B586, "mmm yyyy")))</f>
        <v/>
      </c>
      <c r="AA586" s="13" t="str">
        <f t="shared" si="69"/>
        <v/>
      </c>
      <c r="AC586" s="13" t="str">
        <f t="shared" si="70"/>
        <v xml:space="preserve"> - </v>
      </c>
      <c r="AE586" s="13" t="str">
        <f t="shared" si="71"/>
        <v/>
      </c>
    </row>
    <row r="587" spans="1:31" x14ac:dyDescent="0.25">
      <c r="A587" s="30"/>
      <c r="B587" s="74"/>
      <c r="C587" s="82"/>
      <c r="D587" s="92"/>
      <c r="E587" s="75"/>
      <c r="F587" s="76"/>
      <c r="G587" s="83"/>
      <c r="H587" s="77"/>
      <c r="I587" s="84"/>
      <c r="J587" s="30"/>
      <c r="K587" s="25" t="str">
        <f t="shared" si="64"/>
        <v/>
      </c>
      <c r="L587" s="30"/>
      <c r="O587" s="13" t="str">
        <f t="shared" si="65"/>
        <v/>
      </c>
      <c r="P587" s="13">
        <f>SUM($E$11:$E587)</f>
        <v>30</v>
      </c>
      <c r="T587" s="22">
        <f t="shared" si="66"/>
        <v>0</v>
      </c>
      <c r="U587" s="22">
        <f t="shared" si="67"/>
        <v>0</v>
      </c>
      <c r="W587" s="13" t="str">
        <f t="shared" si="68"/>
        <v/>
      </c>
      <c r="Y587" s="41" t="str">
        <f>IF($B587="", "", IF($B587&gt;'Annual Report'!$AZ$41, 'Annual Report'!$BA$40, TEXT($B587, "mmm yyyy")))</f>
        <v/>
      </c>
      <c r="AA587" s="13" t="str">
        <f t="shared" si="69"/>
        <v/>
      </c>
      <c r="AC587" s="13" t="str">
        <f t="shared" si="70"/>
        <v xml:space="preserve"> - </v>
      </c>
      <c r="AE587" s="13" t="str">
        <f t="shared" si="71"/>
        <v/>
      </c>
    </row>
    <row r="588" spans="1:31" x14ac:dyDescent="0.25">
      <c r="A588" s="30"/>
      <c r="B588" s="74"/>
      <c r="C588" s="82"/>
      <c r="D588" s="92"/>
      <c r="E588" s="75"/>
      <c r="F588" s="76"/>
      <c r="G588" s="83"/>
      <c r="H588" s="77"/>
      <c r="I588" s="84"/>
      <c r="J588" s="30"/>
      <c r="K588" s="25" t="str">
        <f t="shared" ref="K588:K651" si="72">IF($B588="", "", $G588+$H588-$F588-$U588-$T588)</f>
        <v/>
      </c>
      <c r="L588" s="30"/>
      <c r="O588" s="13" t="str">
        <f t="shared" ref="O588:O651" si="73">IF($B588="", "", IF(OR($B588&lt;$R$3, $B588&gt;$R$4), "X", ""))</f>
        <v/>
      </c>
      <c r="P588" s="13">
        <f>SUM($E$11:$E588)</f>
        <v>30</v>
      </c>
      <c r="T588" s="22">
        <f t="shared" ref="T588:T651" si="74">ROUND($D588*$P$4*24, 2)</f>
        <v>0</v>
      </c>
      <c r="U588" s="22">
        <f t="shared" ref="U588:U651" si="75">ROUND(IF(AND($P588&gt;$O$6, $P587&lt;$O$6), (($P588-$O$6)*$P$7)+(($O$6-$P587)*$P$6), IF($P587&gt;$O$6, $E588*$P$7, $E588*$P$6)), 2)</f>
        <v>0</v>
      </c>
      <c r="W588" s="13" t="str">
        <f t="shared" ref="W588:W651" si="76">IF($I588="", "", IF(COUNTIF($R$11:$R$20, $I588)&gt;0, "", "X"))</f>
        <v/>
      </c>
      <c r="Y588" s="41" t="str">
        <f>IF($B588="", "", IF($B588&gt;'Annual Report'!$AZ$41, 'Annual Report'!$BA$40, TEXT($B588, "mmm yyyy")))</f>
        <v/>
      </c>
      <c r="AA588" s="13" t="str">
        <f t="shared" ref="AA588:AA651" si="77">IF(AND(NOT($F588=""), $I588=""), "X", "")</f>
        <v/>
      </c>
      <c r="AC588" s="13" t="str">
        <f t="shared" ref="AC588:AC651" si="78">_xlfn.CONCAT(Y588, " - ", $I588)</f>
        <v xml:space="preserve"> - </v>
      </c>
      <c r="AE588" s="13" t="str">
        <f t="shared" ref="AE588:AE651" si="79">IF($AA588="", "", $Y588)</f>
        <v/>
      </c>
    </row>
    <row r="589" spans="1:31" x14ac:dyDescent="0.25">
      <c r="A589" s="30"/>
      <c r="B589" s="74"/>
      <c r="C589" s="82"/>
      <c r="D589" s="92"/>
      <c r="E589" s="75"/>
      <c r="F589" s="76"/>
      <c r="G589" s="83"/>
      <c r="H589" s="77"/>
      <c r="I589" s="84"/>
      <c r="J589" s="30"/>
      <c r="K589" s="25" t="str">
        <f t="shared" si="72"/>
        <v/>
      </c>
      <c r="L589" s="30"/>
      <c r="O589" s="13" t="str">
        <f t="shared" si="73"/>
        <v/>
      </c>
      <c r="P589" s="13">
        <f>SUM($E$11:$E589)</f>
        <v>30</v>
      </c>
      <c r="T589" s="22">
        <f t="shared" si="74"/>
        <v>0</v>
      </c>
      <c r="U589" s="22">
        <f t="shared" si="75"/>
        <v>0</v>
      </c>
      <c r="W589" s="13" t="str">
        <f t="shared" si="76"/>
        <v/>
      </c>
      <c r="Y589" s="41" t="str">
        <f>IF($B589="", "", IF($B589&gt;'Annual Report'!$AZ$41, 'Annual Report'!$BA$40, TEXT($B589, "mmm yyyy")))</f>
        <v/>
      </c>
      <c r="AA589" s="13" t="str">
        <f t="shared" si="77"/>
        <v/>
      </c>
      <c r="AC589" s="13" t="str">
        <f t="shared" si="78"/>
        <v xml:space="preserve"> - </v>
      </c>
      <c r="AE589" s="13" t="str">
        <f t="shared" si="79"/>
        <v/>
      </c>
    </row>
    <row r="590" spans="1:31" x14ac:dyDescent="0.25">
      <c r="A590" s="30"/>
      <c r="B590" s="74"/>
      <c r="C590" s="82"/>
      <c r="D590" s="92"/>
      <c r="E590" s="75"/>
      <c r="F590" s="76"/>
      <c r="G590" s="83"/>
      <c r="H590" s="77"/>
      <c r="I590" s="84"/>
      <c r="J590" s="30"/>
      <c r="K590" s="25" t="str">
        <f t="shared" si="72"/>
        <v/>
      </c>
      <c r="L590" s="30"/>
      <c r="O590" s="13" t="str">
        <f t="shared" si="73"/>
        <v/>
      </c>
      <c r="P590" s="13">
        <f>SUM($E$11:$E590)</f>
        <v>30</v>
      </c>
      <c r="T590" s="22">
        <f t="shared" si="74"/>
        <v>0</v>
      </c>
      <c r="U590" s="22">
        <f t="shared" si="75"/>
        <v>0</v>
      </c>
      <c r="W590" s="13" t="str">
        <f t="shared" si="76"/>
        <v/>
      </c>
      <c r="Y590" s="41" t="str">
        <f>IF($B590="", "", IF($B590&gt;'Annual Report'!$AZ$41, 'Annual Report'!$BA$40, TEXT($B590, "mmm yyyy")))</f>
        <v/>
      </c>
      <c r="AA590" s="13" t="str">
        <f t="shared" si="77"/>
        <v/>
      </c>
      <c r="AC590" s="13" t="str">
        <f t="shared" si="78"/>
        <v xml:space="preserve"> - </v>
      </c>
      <c r="AE590" s="13" t="str">
        <f t="shared" si="79"/>
        <v/>
      </c>
    </row>
    <row r="591" spans="1:31" x14ac:dyDescent="0.25">
      <c r="A591" s="30"/>
      <c r="B591" s="74"/>
      <c r="C591" s="82"/>
      <c r="D591" s="92"/>
      <c r="E591" s="75"/>
      <c r="F591" s="76"/>
      <c r="G591" s="83"/>
      <c r="H591" s="77"/>
      <c r="I591" s="84"/>
      <c r="J591" s="30"/>
      <c r="K591" s="25" t="str">
        <f t="shared" si="72"/>
        <v/>
      </c>
      <c r="L591" s="30"/>
      <c r="O591" s="13" t="str">
        <f t="shared" si="73"/>
        <v/>
      </c>
      <c r="P591" s="13">
        <f>SUM($E$11:$E591)</f>
        <v>30</v>
      </c>
      <c r="T591" s="22">
        <f t="shared" si="74"/>
        <v>0</v>
      </c>
      <c r="U591" s="22">
        <f t="shared" si="75"/>
        <v>0</v>
      </c>
      <c r="W591" s="13" t="str">
        <f t="shared" si="76"/>
        <v/>
      </c>
      <c r="Y591" s="41" t="str">
        <f>IF($B591="", "", IF($B591&gt;'Annual Report'!$AZ$41, 'Annual Report'!$BA$40, TEXT($B591, "mmm yyyy")))</f>
        <v/>
      </c>
      <c r="AA591" s="13" t="str">
        <f t="shared" si="77"/>
        <v/>
      </c>
      <c r="AC591" s="13" t="str">
        <f t="shared" si="78"/>
        <v xml:space="preserve"> - </v>
      </c>
      <c r="AE591" s="13" t="str">
        <f t="shared" si="79"/>
        <v/>
      </c>
    </row>
    <row r="592" spans="1:31" x14ac:dyDescent="0.25">
      <c r="A592" s="30"/>
      <c r="B592" s="74"/>
      <c r="C592" s="82"/>
      <c r="D592" s="92"/>
      <c r="E592" s="75"/>
      <c r="F592" s="76"/>
      <c r="G592" s="83"/>
      <c r="H592" s="77"/>
      <c r="I592" s="84"/>
      <c r="J592" s="30"/>
      <c r="K592" s="25" t="str">
        <f t="shared" si="72"/>
        <v/>
      </c>
      <c r="L592" s="30"/>
      <c r="O592" s="13" t="str">
        <f t="shared" si="73"/>
        <v/>
      </c>
      <c r="P592" s="13">
        <f>SUM($E$11:$E592)</f>
        <v>30</v>
      </c>
      <c r="T592" s="22">
        <f t="shared" si="74"/>
        <v>0</v>
      </c>
      <c r="U592" s="22">
        <f t="shared" si="75"/>
        <v>0</v>
      </c>
      <c r="W592" s="13" t="str">
        <f t="shared" si="76"/>
        <v/>
      </c>
      <c r="Y592" s="41" t="str">
        <f>IF($B592="", "", IF($B592&gt;'Annual Report'!$AZ$41, 'Annual Report'!$BA$40, TEXT($B592, "mmm yyyy")))</f>
        <v/>
      </c>
      <c r="AA592" s="13" t="str">
        <f t="shared" si="77"/>
        <v/>
      </c>
      <c r="AC592" s="13" t="str">
        <f t="shared" si="78"/>
        <v xml:space="preserve"> - </v>
      </c>
      <c r="AE592" s="13" t="str">
        <f t="shared" si="79"/>
        <v/>
      </c>
    </row>
    <row r="593" spans="1:31" x14ac:dyDescent="0.25">
      <c r="A593" s="30"/>
      <c r="B593" s="74"/>
      <c r="C593" s="82"/>
      <c r="D593" s="92"/>
      <c r="E593" s="75"/>
      <c r="F593" s="76"/>
      <c r="G593" s="83"/>
      <c r="H593" s="77"/>
      <c r="I593" s="84"/>
      <c r="J593" s="30"/>
      <c r="K593" s="25" t="str">
        <f t="shared" si="72"/>
        <v/>
      </c>
      <c r="L593" s="30"/>
      <c r="O593" s="13" t="str">
        <f t="shared" si="73"/>
        <v/>
      </c>
      <c r="P593" s="13">
        <f>SUM($E$11:$E593)</f>
        <v>30</v>
      </c>
      <c r="T593" s="22">
        <f t="shared" si="74"/>
        <v>0</v>
      </c>
      <c r="U593" s="22">
        <f t="shared" si="75"/>
        <v>0</v>
      </c>
      <c r="W593" s="13" t="str">
        <f t="shared" si="76"/>
        <v/>
      </c>
      <c r="Y593" s="41" t="str">
        <f>IF($B593="", "", IF($B593&gt;'Annual Report'!$AZ$41, 'Annual Report'!$BA$40, TEXT($B593, "mmm yyyy")))</f>
        <v/>
      </c>
      <c r="AA593" s="13" t="str">
        <f t="shared" si="77"/>
        <v/>
      </c>
      <c r="AC593" s="13" t="str">
        <f t="shared" si="78"/>
        <v xml:space="preserve"> - </v>
      </c>
      <c r="AE593" s="13" t="str">
        <f t="shared" si="79"/>
        <v/>
      </c>
    </row>
    <row r="594" spans="1:31" x14ac:dyDescent="0.25">
      <c r="A594" s="30"/>
      <c r="B594" s="74"/>
      <c r="C594" s="82"/>
      <c r="D594" s="92"/>
      <c r="E594" s="75"/>
      <c r="F594" s="76"/>
      <c r="G594" s="83"/>
      <c r="H594" s="77"/>
      <c r="I594" s="84"/>
      <c r="J594" s="30"/>
      <c r="K594" s="25" t="str">
        <f t="shared" si="72"/>
        <v/>
      </c>
      <c r="L594" s="30"/>
      <c r="O594" s="13" t="str">
        <f t="shared" si="73"/>
        <v/>
      </c>
      <c r="P594" s="13">
        <f>SUM($E$11:$E594)</f>
        <v>30</v>
      </c>
      <c r="T594" s="22">
        <f t="shared" si="74"/>
        <v>0</v>
      </c>
      <c r="U594" s="22">
        <f t="shared" si="75"/>
        <v>0</v>
      </c>
      <c r="W594" s="13" t="str">
        <f t="shared" si="76"/>
        <v/>
      </c>
      <c r="Y594" s="41" t="str">
        <f>IF($B594="", "", IF($B594&gt;'Annual Report'!$AZ$41, 'Annual Report'!$BA$40, TEXT($B594, "mmm yyyy")))</f>
        <v/>
      </c>
      <c r="AA594" s="13" t="str">
        <f t="shared" si="77"/>
        <v/>
      </c>
      <c r="AC594" s="13" t="str">
        <f t="shared" si="78"/>
        <v xml:space="preserve"> - </v>
      </c>
      <c r="AE594" s="13" t="str">
        <f t="shared" si="79"/>
        <v/>
      </c>
    </row>
    <row r="595" spans="1:31" x14ac:dyDescent="0.25">
      <c r="A595" s="30"/>
      <c r="B595" s="74"/>
      <c r="C595" s="82"/>
      <c r="D595" s="92"/>
      <c r="E595" s="75"/>
      <c r="F595" s="76"/>
      <c r="G595" s="83"/>
      <c r="H595" s="77"/>
      <c r="I595" s="84"/>
      <c r="J595" s="30"/>
      <c r="K595" s="25" t="str">
        <f t="shared" si="72"/>
        <v/>
      </c>
      <c r="L595" s="30"/>
      <c r="O595" s="13" t="str">
        <f t="shared" si="73"/>
        <v/>
      </c>
      <c r="P595" s="13">
        <f>SUM($E$11:$E595)</f>
        <v>30</v>
      </c>
      <c r="T595" s="22">
        <f t="shared" si="74"/>
        <v>0</v>
      </c>
      <c r="U595" s="22">
        <f t="shared" si="75"/>
        <v>0</v>
      </c>
      <c r="W595" s="13" t="str">
        <f t="shared" si="76"/>
        <v/>
      </c>
      <c r="Y595" s="41" t="str">
        <f>IF($B595="", "", IF($B595&gt;'Annual Report'!$AZ$41, 'Annual Report'!$BA$40, TEXT($B595, "mmm yyyy")))</f>
        <v/>
      </c>
      <c r="AA595" s="13" t="str">
        <f t="shared" si="77"/>
        <v/>
      </c>
      <c r="AC595" s="13" t="str">
        <f t="shared" si="78"/>
        <v xml:space="preserve"> - </v>
      </c>
      <c r="AE595" s="13" t="str">
        <f t="shared" si="79"/>
        <v/>
      </c>
    </row>
    <row r="596" spans="1:31" x14ac:dyDescent="0.25">
      <c r="A596" s="30"/>
      <c r="B596" s="74"/>
      <c r="C596" s="82"/>
      <c r="D596" s="92"/>
      <c r="E596" s="75"/>
      <c r="F596" s="76"/>
      <c r="G596" s="83"/>
      <c r="H596" s="77"/>
      <c r="I596" s="84"/>
      <c r="J596" s="30"/>
      <c r="K596" s="25" t="str">
        <f t="shared" si="72"/>
        <v/>
      </c>
      <c r="L596" s="30"/>
      <c r="O596" s="13" t="str">
        <f t="shared" si="73"/>
        <v/>
      </c>
      <c r="P596" s="13">
        <f>SUM($E$11:$E596)</f>
        <v>30</v>
      </c>
      <c r="T596" s="22">
        <f t="shared" si="74"/>
        <v>0</v>
      </c>
      <c r="U596" s="22">
        <f t="shared" si="75"/>
        <v>0</v>
      </c>
      <c r="W596" s="13" t="str">
        <f t="shared" si="76"/>
        <v/>
      </c>
      <c r="Y596" s="41" t="str">
        <f>IF($B596="", "", IF($B596&gt;'Annual Report'!$AZ$41, 'Annual Report'!$BA$40, TEXT($B596, "mmm yyyy")))</f>
        <v/>
      </c>
      <c r="AA596" s="13" t="str">
        <f t="shared" si="77"/>
        <v/>
      </c>
      <c r="AC596" s="13" t="str">
        <f t="shared" si="78"/>
        <v xml:space="preserve"> - </v>
      </c>
      <c r="AE596" s="13" t="str">
        <f t="shared" si="79"/>
        <v/>
      </c>
    </row>
    <row r="597" spans="1:31" x14ac:dyDescent="0.25">
      <c r="A597" s="30"/>
      <c r="B597" s="74"/>
      <c r="C597" s="82"/>
      <c r="D597" s="92"/>
      <c r="E597" s="75"/>
      <c r="F597" s="76"/>
      <c r="G597" s="83"/>
      <c r="H597" s="77"/>
      <c r="I597" s="84"/>
      <c r="J597" s="30"/>
      <c r="K597" s="25" t="str">
        <f t="shared" si="72"/>
        <v/>
      </c>
      <c r="L597" s="30"/>
      <c r="O597" s="13" t="str">
        <f t="shared" si="73"/>
        <v/>
      </c>
      <c r="P597" s="13">
        <f>SUM($E$11:$E597)</f>
        <v>30</v>
      </c>
      <c r="T597" s="22">
        <f t="shared" si="74"/>
        <v>0</v>
      </c>
      <c r="U597" s="22">
        <f t="shared" si="75"/>
        <v>0</v>
      </c>
      <c r="W597" s="13" t="str">
        <f t="shared" si="76"/>
        <v/>
      </c>
      <c r="Y597" s="41" t="str">
        <f>IF($B597="", "", IF($B597&gt;'Annual Report'!$AZ$41, 'Annual Report'!$BA$40, TEXT($B597, "mmm yyyy")))</f>
        <v/>
      </c>
      <c r="AA597" s="13" t="str">
        <f t="shared" si="77"/>
        <v/>
      </c>
      <c r="AC597" s="13" t="str">
        <f t="shared" si="78"/>
        <v xml:space="preserve"> - </v>
      </c>
      <c r="AE597" s="13" t="str">
        <f t="shared" si="79"/>
        <v/>
      </c>
    </row>
    <row r="598" spans="1:31" x14ac:dyDescent="0.25">
      <c r="A598" s="30"/>
      <c r="B598" s="74"/>
      <c r="C598" s="82"/>
      <c r="D598" s="92"/>
      <c r="E598" s="75"/>
      <c r="F598" s="76"/>
      <c r="G598" s="83"/>
      <c r="H598" s="77"/>
      <c r="I598" s="84"/>
      <c r="J598" s="30"/>
      <c r="K598" s="25" t="str">
        <f t="shared" si="72"/>
        <v/>
      </c>
      <c r="L598" s="30"/>
      <c r="O598" s="13" t="str">
        <f t="shared" si="73"/>
        <v/>
      </c>
      <c r="P598" s="13">
        <f>SUM($E$11:$E598)</f>
        <v>30</v>
      </c>
      <c r="T598" s="22">
        <f t="shared" si="74"/>
        <v>0</v>
      </c>
      <c r="U598" s="22">
        <f t="shared" si="75"/>
        <v>0</v>
      </c>
      <c r="W598" s="13" t="str">
        <f t="shared" si="76"/>
        <v/>
      </c>
      <c r="Y598" s="41" t="str">
        <f>IF($B598="", "", IF($B598&gt;'Annual Report'!$AZ$41, 'Annual Report'!$BA$40, TEXT($B598, "mmm yyyy")))</f>
        <v/>
      </c>
      <c r="AA598" s="13" t="str">
        <f t="shared" si="77"/>
        <v/>
      </c>
      <c r="AC598" s="13" t="str">
        <f t="shared" si="78"/>
        <v xml:space="preserve"> - </v>
      </c>
      <c r="AE598" s="13" t="str">
        <f t="shared" si="79"/>
        <v/>
      </c>
    </row>
    <row r="599" spans="1:31" x14ac:dyDescent="0.25">
      <c r="A599" s="30"/>
      <c r="B599" s="74"/>
      <c r="C599" s="82"/>
      <c r="D599" s="92"/>
      <c r="E599" s="75"/>
      <c r="F599" s="76"/>
      <c r="G599" s="83"/>
      <c r="H599" s="77"/>
      <c r="I599" s="84"/>
      <c r="J599" s="30"/>
      <c r="K599" s="25" t="str">
        <f t="shared" si="72"/>
        <v/>
      </c>
      <c r="L599" s="30"/>
      <c r="O599" s="13" t="str">
        <f t="shared" si="73"/>
        <v/>
      </c>
      <c r="P599" s="13">
        <f>SUM($E$11:$E599)</f>
        <v>30</v>
      </c>
      <c r="T599" s="22">
        <f t="shared" si="74"/>
        <v>0</v>
      </c>
      <c r="U599" s="22">
        <f t="shared" si="75"/>
        <v>0</v>
      </c>
      <c r="W599" s="13" t="str">
        <f t="shared" si="76"/>
        <v/>
      </c>
      <c r="Y599" s="41" t="str">
        <f>IF($B599="", "", IF($B599&gt;'Annual Report'!$AZ$41, 'Annual Report'!$BA$40, TEXT($B599, "mmm yyyy")))</f>
        <v/>
      </c>
      <c r="AA599" s="13" t="str">
        <f t="shared" si="77"/>
        <v/>
      </c>
      <c r="AC599" s="13" t="str">
        <f t="shared" si="78"/>
        <v xml:space="preserve"> - </v>
      </c>
      <c r="AE599" s="13" t="str">
        <f t="shared" si="79"/>
        <v/>
      </c>
    </row>
    <row r="600" spans="1:31" x14ac:dyDescent="0.25">
      <c r="A600" s="30"/>
      <c r="B600" s="74"/>
      <c r="C600" s="82"/>
      <c r="D600" s="92"/>
      <c r="E600" s="75"/>
      <c r="F600" s="76"/>
      <c r="G600" s="83"/>
      <c r="H600" s="77"/>
      <c r="I600" s="84"/>
      <c r="J600" s="30"/>
      <c r="K600" s="25" t="str">
        <f t="shared" si="72"/>
        <v/>
      </c>
      <c r="L600" s="30"/>
      <c r="O600" s="13" t="str">
        <f t="shared" si="73"/>
        <v/>
      </c>
      <c r="P600" s="13">
        <f>SUM($E$11:$E600)</f>
        <v>30</v>
      </c>
      <c r="T600" s="22">
        <f t="shared" si="74"/>
        <v>0</v>
      </c>
      <c r="U600" s="22">
        <f t="shared" si="75"/>
        <v>0</v>
      </c>
      <c r="W600" s="13" t="str">
        <f t="shared" si="76"/>
        <v/>
      </c>
      <c r="Y600" s="41" t="str">
        <f>IF($B600="", "", IF($B600&gt;'Annual Report'!$AZ$41, 'Annual Report'!$BA$40, TEXT($B600, "mmm yyyy")))</f>
        <v/>
      </c>
      <c r="AA600" s="13" t="str">
        <f t="shared" si="77"/>
        <v/>
      </c>
      <c r="AC600" s="13" t="str">
        <f t="shared" si="78"/>
        <v xml:space="preserve"> - </v>
      </c>
      <c r="AE600" s="13" t="str">
        <f t="shared" si="79"/>
        <v/>
      </c>
    </row>
    <row r="601" spans="1:31" x14ac:dyDescent="0.25">
      <c r="A601" s="30"/>
      <c r="B601" s="74"/>
      <c r="C601" s="82"/>
      <c r="D601" s="92"/>
      <c r="E601" s="75"/>
      <c r="F601" s="76"/>
      <c r="G601" s="83"/>
      <c r="H601" s="77"/>
      <c r="I601" s="84"/>
      <c r="J601" s="30"/>
      <c r="K601" s="25" t="str">
        <f t="shared" si="72"/>
        <v/>
      </c>
      <c r="L601" s="30"/>
      <c r="O601" s="13" t="str">
        <f t="shared" si="73"/>
        <v/>
      </c>
      <c r="P601" s="13">
        <f>SUM($E$11:$E601)</f>
        <v>30</v>
      </c>
      <c r="T601" s="22">
        <f t="shared" si="74"/>
        <v>0</v>
      </c>
      <c r="U601" s="22">
        <f t="shared" si="75"/>
        <v>0</v>
      </c>
      <c r="W601" s="13" t="str">
        <f t="shared" si="76"/>
        <v/>
      </c>
      <c r="Y601" s="41" t="str">
        <f>IF($B601="", "", IF($B601&gt;'Annual Report'!$AZ$41, 'Annual Report'!$BA$40, TEXT($B601, "mmm yyyy")))</f>
        <v/>
      </c>
      <c r="AA601" s="13" t="str">
        <f t="shared" si="77"/>
        <v/>
      </c>
      <c r="AC601" s="13" t="str">
        <f t="shared" si="78"/>
        <v xml:space="preserve"> - </v>
      </c>
      <c r="AE601" s="13" t="str">
        <f t="shared" si="79"/>
        <v/>
      </c>
    </row>
    <row r="602" spans="1:31" x14ac:dyDescent="0.25">
      <c r="A602" s="30"/>
      <c r="B602" s="74"/>
      <c r="C602" s="82"/>
      <c r="D602" s="92"/>
      <c r="E602" s="75"/>
      <c r="F602" s="76"/>
      <c r="G602" s="83"/>
      <c r="H602" s="77"/>
      <c r="I602" s="84"/>
      <c r="J602" s="30"/>
      <c r="K602" s="25" t="str">
        <f t="shared" si="72"/>
        <v/>
      </c>
      <c r="L602" s="30"/>
      <c r="O602" s="13" t="str">
        <f t="shared" si="73"/>
        <v/>
      </c>
      <c r="P602" s="13">
        <f>SUM($E$11:$E602)</f>
        <v>30</v>
      </c>
      <c r="T602" s="22">
        <f t="shared" si="74"/>
        <v>0</v>
      </c>
      <c r="U602" s="22">
        <f t="shared" si="75"/>
        <v>0</v>
      </c>
      <c r="W602" s="13" t="str">
        <f t="shared" si="76"/>
        <v/>
      </c>
      <c r="Y602" s="41" t="str">
        <f>IF($B602="", "", IF($B602&gt;'Annual Report'!$AZ$41, 'Annual Report'!$BA$40, TEXT($B602, "mmm yyyy")))</f>
        <v/>
      </c>
      <c r="AA602" s="13" t="str">
        <f t="shared" si="77"/>
        <v/>
      </c>
      <c r="AC602" s="13" t="str">
        <f t="shared" si="78"/>
        <v xml:space="preserve"> - </v>
      </c>
      <c r="AE602" s="13" t="str">
        <f t="shared" si="79"/>
        <v/>
      </c>
    </row>
    <row r="603" spans="1:31" x14ac:dyDescent="0.25">
      <c r="A603" s="30"/>
      <c r="B603" s="74"/>
      <c r="C603" s="82"/>
      <c r="D603" s="92"/>
      <c r="E603" s="75"/>
      <c r="F603" s="76"/>
      <c r="G603" s="83"/>
      <c r="H603" s="77"/>
      <c r="I603" s="84"/>
      <c r="J603" s="30"/>
      <c r="K603" s="25" t="str">
        <f t="shared" si="72"/>
        <v/>
      </c>
      <c r="L603" s="30"/>
      <c r="O603" s="13" t="str">
        <f t="shared" si="73"/>
        <v/>
      </c>
      <c r="P603" s="13">
        <f>SUM($E$11:$E603)</f>
        <v>30</v>
      </c>
      <c r="T603" s="22">
        <f t="shared" si="74"/>
        <v>0</v>
      </c>
      <c r="U603" s="22">
        <f t="shared" si="75"/>
        <v>0</v>
      </c>
      <c r="W603" s="13" t="str">
        <f t="shared" si="76"/>
        <v/>
      </c>
      <c r="Y603" s="41" t="str">
        <f>IF($B603="", "", IF($B603&gt;'Annual Report'!$AZ$41, 'Annual Report'!$BA$40, TEXT($B603, "mmm yyyy")))</f>
        <v/>
      </c>
      <c r="AA603" s="13" t="str">
        <f t="shared" si="77"/>
        <v/>
      </c>
      <c r="AC603" s="13" t="str">
        <f t="shared" si="78"/>
        <v xml:space="preserve"> - </v>
      </c>
      <c r="AE603" s="13" t="str">
        <f t="shared" si="79"/>
        <v/>
      </c>
    </row>
    <row r="604" spans="1:31" x14ac:dyDescent="0.25">
      <c r="A604" s="30"/>
      <c r="B604" s="74"/>
      <c r="C604" s="82"/>
      <c r="D604" s="92"/>
      <c r="E604" s="75"/>
      <c r="F604" s="76"/>
      <c r="G604" s="83"/>
      <c r="H604" s="77"/>
      <c r="I604" s="84"/>
      <c r="J604" s="30"/>
      <c r="K604" s="25" t="str">
        <f t="shared" si="72"/>
        <v/>
      </c>
      <c r="L604" s="30"/>
      <c r="O604" s="13" t="str">
        <f t="shared" si="73"/>
        <v/>
      </c>
      <c r="P604" s="13">
        <f>SUM($E$11:$E604)</f>
        <v>30</v>
      </c>
      <c r="T604" s="22">
        <f t="shared" si="74"/>
        <v>0</v>
      </c>
      <c r="U604" s="22">
        <f t="shared" si="75"/>
        <v>0</v>
      </c>
      <c r="W604" s="13" t="str">
        <f t="shared" si="76"/>
        <v/>
      </c>
      <c r="Y604" s="41" t="str">
        <f>IF($B604="", "", IF($B604&gt;'Annual Report'!$AZ$41, 'Annual Report'!$BA$40, TEXT($B604, "mmm yyyy")))</f>
        <v/>
      </c>
      <c r="AA604" s="13" t="str">
        <f t="shared" si="77"/>
        <v/>
      </c>
      <c r="AC604" s="13" t="str">
        <f t="shared" si="78"/>
        <v xml:space="preserve"> - </v>
      </c>
      <c r="AE604" s="13" t="str">
        <f t="shared" si="79"/>
        <v/>
      </c>
    </row>
    <row r="605" spans="1:31" x14ac:dyDescent="0.25">
      <c r="A605" s="30"/>
      <c r="B605" s="74"/>
      <c r="C605" s="82"/>
      <c r="D605" s="92"/>
      <c r="E605" s="75"/>
      <c r="F605" s="76"/>
      <c r="G605" s="83"/>
      <c r="H605" s="77"/>
      <c r="I605" s="84"/>
      <c r="J605" s="30"/>
      <c r="K605" s="25" t="str">
        <f t="shared" si="72"/>
        <v/>
      </c>
      <c r="L605" s="30"/>
      <c r="O605" s="13" t="str">
        <f t="shared" si="73"/>
        <v/>
      </c>
      <c r="P605" s="13">
        <f>SUM($E$11:$E605)</f>
        <v>30</v>
      </c>
      <c r="T605" s="22">
        <f t="shared" si="74"/>
        <v>0</v>
      </c>
      <c r="U605" s="22">
        <f t="shared" si="75"/>
        <v>0</v>
      </c>
      <c r="W605" s="13" t="str">
        <f t="shared" si="76"/>
        <v/>
      </c>
      <c r="Y605" s="41" t="str">
        <f>IF($B605="", "", IF($B605&gt;'Annual Report'!$AZ$41, 'Annual Report'!$BA$40, TEXT($B605, "mmm yyyy")))</f>
        <v/>
      </c>
      <c r="AA605" s="13" t="str">
        <f t="shared" si="77"/>
        <v/>
      </c>
      <c r="AC605" s="13" t="str">
        <f t="shared" si="78"/>
        <v xml:space="preserve"> - </v>
      </c>
      <c r="AE605" s="13" t="str">
        <f t="shared" si="79"/>
        <v/>
      </c>
    </row>
    <row r="606" spans="1:31" x14ac:dyDescent="0.25">
      <c r="A606" s="30"/>
      <c r="B606" s="74"/>
      <c r="C606" s="82"/>
      <c r="D606" s="92"/>
      <c r="E606" s="75"/>
      <c r="F606" s="76"/>
      <c r="G606" s="83"/>
      <c r="H606" s="77"/>
      <c r="I606" s="84"/>
      <c r="J606" s="30"/>
      <c r="K606" s="25" t="str">
        <f t="shared" si="72"/>
        <v/>
      </c>
      <c r="L606" s="30"/>
      <c r="O606" s="13" t="str">
        <f t="shared" si="73"/>
        <v/>
      </c>
      <c r="P606" s="13">
        <f>SUM($E$11:$E606)</f>
        <v>30</v>
      </c>
      <c r="T606" s="22">
        <f t="shared" si="74"/>
        <v>0</v>
      </c>
      <c r="U606" s="22">
        <f t="shared" si="75"/>
        <v>0</v>
      </c>
      <c r="W606" s="13" t="str">
        <f t="shared" si="76"/>
        <v/>
      </c>
      <c r="Y606" s="41" t="str">
        <f>IF($B606="", "", IF($B606&gt;'Annual Report'!$AZ$41, 'Annual Report'!$BA$40, TEXT($B606, "mmm yyyy")))</f>
        <v/>
      </c>
      <c r="AA606" s="13" t="str">
        <f t="shared" si="77"/>
        <v/>
      </c>
      <c r="AC606" s="13" t="str">
        <f t="shared" si="78"/>
        <v xml:space="preserve"> - </v>
      </c>
      <c r="AE606" s="13" t="str">
        <f t="shared" si="79"/>
        <v/>
      </c>
    </row>
    <row r="607" spans="1:31" x14ac:dyDescent="0.25">
      <c r="A607" s="30"/>
      <c r="B607" s="74"/>
      <c r="C607" s="82"/>
      <c r="D607" s="92"/>
      <c r="E607" s="75"/>
      <c r="F607" s="76"/>
      <c r="G607" s="83"/>
      <c r="H607" s="77"/>
      <c r="I607" s="84"/>
      <c r="J607" s="30"/>
      <c r="K607" s="25" t="str">
        <f t="shared" si="72"/>
        <v/>
      </c>
      <c r="L607" s="30"/>
      <c r="O607" s="13" t="str">
        <f t="shared" si="73"/>
        <v/>
      </c>
      <c r="P607" s="13">
        <f>SUM($E$11:$E607)</f>
        <v>30</v>
      </c>
      <c r="T607" s="22">
        <f t="shared" si="74"/>
        <v>0</v>
      </c>
      <c r="U607" s="22">
        <f t="shared" si="75"/>
        <v>0</v>
      </c>
      <c r="W607" s="13" t="str">
        <f t="shared" si="76"/>
        <v/>
      </c>
      <c r="Y607" s="41" t="str">
        <f>IF($B607="", "", IF($B607&gt;'Annual Report'!$AZ$41, 'Annual Report'!$BA$40, TEXT($B607, "mmm yyyy")))</f>
        <v/>
      </c>
      <c r="AA607" s="13" t="str">
        <f t="shared" si="77"/>
        <v/>
      </c>
      <c r="AC607" s="13" t="str">
        <f t="shared" si="78"/>
        <v xml:space="preserve"> - </v>
      </c>
      <c r="AE607" s="13" t="str">
        <f t="shared" si="79"/>
        <v/>
      </c>
    </row>
    <row r="608" spans="1:31" x14ac:dyDescent="0.25">
      <c r="A608" s="30"/>
      <c r="B608" s="74"/>
      <c r="C608" s="82"/>
      <c r="D608" s="92"/>
      <c r="E608" s="75"/>
      <c r="F608" s="76"/>
      <c r="G608" s="83"/>
      <c r="H608" s="77"/>
      <c r="I608" s="84"/>
      <c r="J608" s="30"/>
      <c r="K608" s="25" t="str">
        <f t="shared" si="72"/>
        <v/>
      </c>
      <c r="L608" s="30"/>
      <c r="O608" s="13" t="str">
        <f t="shared" si="73"/>
        <v/>
      </c>
      <c r="P608" s="13">
        <f>SUM($E$11:$E608)</f>
        <v>30</v>
      </c>
      <c r="T608" s="22">
        <f t="shared" si="74"/>
        <v>0</v>
      </c>
      <c r="U608" s="22">
        <f t="shared" si="75"/>
        <v>0</v>
      </c>
      <c r="W608" s="13" t="str">
        <f t="shared" si="76"/>
        <v/>
      </c>
      <c r="Y608" s="41" t="str">
        <f>IF($B608="", "", IF($B608&gt;'Annual Report'!$AZ$41, 'Annual Report'!$BA$40, TEXT($B608, "mmm yyyy")))</f>
        <v/>
      </c>
      <c r="AA608" s="13" t="str">
        <f t="shared" si="77"/>
        <v/>
      </c>
      <c r="AC608" s="13" t="str">
        <f t="shared" si="78"/>
        <v xml:space="preserve"> - </v>
      </c>
      <c r="AE608" s="13" t="str">
        <f t="shared" si="79"/>
        <v/>
      </c>
    </row>
    <row r="609" spans="1:31" x14ac:dyDescent="0.25">
      <c r="A609" s="30"/>
      <c r="B609" s="74"/>
      <c r="C609" s="82"/>
      <c r="D609" s="92"/>
      <c r="E609" s="75"/>
      <c r="F609" s="76"/>
      <c r="G609" s="83"/>
      <c r="H609" s="77"/>
      <c r="I609" s="84"/>
      <c r="J609" s="30"/>
      <c r="K609" s="25" t="str">
        <f t="shared" si="72"/>
        <v/>
      </c>
      <c r="L609" s="30"/>
      <c r="O609" s="13" t="str">
        <f t="shared" si="73"/>
        <v/>
      </c>
      <c r="P609" s="13">
        <f>SUM($E$11:$E609)</f>
        <v>30</v>
      </c>
      <c r="T609" s="22">
        <f t="shared" si="74"/>
        <v>0</v>
      </c>
      <c r="U609" s="22">
        <f t="shared" si="75"/>
        <v>0</v>
      </c>
      <c r="W609" s="13" t="str">
        <f t="shared" si="76"/>
        <v/>
      </c>
      <c r="Y609" s="41" t="str">
        <f>IF($B609="", "", IF($B609&gt;'Annual Report'!$AZ$41, 'Annual Report'!$BA$40, TEXT($B609, "mmm yyyy")))</f>
        <v/>
      </c>
      <c r="AA609" s="13" t="str">
        <f t="shared" si="77"/>
        <v/>
      </c>
      <c r="AC609" s="13" t="str">
        <f t="shared" si="78"/>
        <v xml:space="preserve"> - </v>
      </c>
      <c r="AE609" s="13" t="str">
        <f t="shared" si="79"/>
        <v/>
      </c>
    </row>
    <row r="610" spans="1:31" x14ac:dyDescent="0.25">
      <c r="A610" s="30"/>
      <c r="B610" s="74"/>
      <c r="C610" s="82"/>
      <c r="D610" s="92"/>
      <c r="E610" s="75"/>
      <c r="F610" s="76"/>
      <c r="G610" s="83"/>
      <c r="H610" s="77"/>
      <c r="I610" s="84"/>
      <c r="J610" s="30"/>
      <c r="K610" s="25" t="str">
        <f t="shared" si="72"/>
        <v/>
      </c>
      <c r="L610" s="30"/>
      <c r="O610" s="13" t="str">
        <f t="shared" si="73"/>
        <v/>
      </c>
      <c r="P610" s="13">
        <f>SUM($E$11:$E610)</f>
        <v>30</v>
      </c>
      <c r="T610" s="22">
        <f t="shared" si="74"/>
        <v>0</v>
      </c>
      <c r="U610" s="22">
        <f t="shared" si="75"/>
        <v>0</v>
      </c>
      <c r="W610" s="13" t="str">
        <f t="shared" si="76"/>
        <v/>
      </c>
      <c r="Y610" s="41" t="str">
        <f>IF($B610="", "", IF($B610&gt;'Annual Report'!$AZ$41, 'Annual Report'!$BA$40, TEXT($B610, "mmm yyyy")))</f>
        <v/>
      </c>
      <c r="AA610" s="13" t="str">
        <f t="shared" si="77"/>
        <v/>
      </c>
      <c r="AC610" s="13" t="str">
        <f t="shared" si="78"/>
        <v xml:space="preserve"> - </v>
      </c>
      <c r="AE610" s="13" t="str">
        <f t="shared" si="79"/>
        <v/>
      </c>
    </row>
    <row r="611" spans="1:31" x14ac:dyDescent="0.25">
      <c r="A611" s="30"/>
      <c r="B611" s="74"/>
      <c r="C611" s="82"/>
      <c r="D611" s="92"/>
      <c r="E611" s="75"/>
      <c r="F611" s="76"/>
      <c r="G611" s="83"/>
      <c r="H611" s="77"/>
      <c r="I611" s="84"/>
      <c r="J611" s="30"/>
      <c r="K611" s="25" t="str">
        <f t="shared" si="72"/>
        <v/>
      </c>
      <c r="L611" s="30"/>
      <c r="O611" s="13" t="str">
        <f t="shared" si="73"/>
        <v/>
      </c>
      <c r="P611" s="13">
        <f>SUM($E$11:$E611)</f>
        <v>30</v>
      </c>
      <c r="T611" s="22">
        <f t="shared" si="74"/>
        <v>0</v>
      </c>
      <c r="U611" s="22">
        <f t="shared" si="75"/>
        <v>0</v>
      </c>
      <c r="W611" s="13" t="str">
        <f t="shared" si="76"/>
        <v/>
      </c>
      <c r="Y611" s="41" t="str">
        <f>IF($B611="", "", IF($B611&gt;'Annual Report'!$AZ$41, 'Annual Report'!$BA$40, TEXT($B611, "mmm yyyy")))</f>
        <v/>
      </c>
      <c r="AA611" s="13" t="str">
        <f t="shared" si="77"/>
        <v/>
      </c>
      <c r="AC611" s="13" t="str">
        <f t="shared" si="78"/>
        <v xml:space="preserve"> - </v>
      </c>
      <c r="AE611" s="13" t="str">
        <f t="shared" si="79"/>
        <v/>
      </c>
    </row>
    <row r="612" spans="1:31" x14ac:dyDescent="0.25">
      <c r="A612" s="30"/>
      <c r="B612" s="74"/>
      <c r="C612" s="82"/>
      <c r="D612" s="92"/>
      <c r="E612" s="75"/>
      <c r="F612" s="76"/>
      <c r="G612" s="83"/>
      <c r="H612" s="77"/>
      <c r="I612" s="84"/>
      <c r="J612" s="30"/>
      <c r="K612" s="25" t="str">
        <f t="shared" si="72"/>
        <v/>
      </c>
      <c r="L612" s="30"/>
      <c r="O612" s="13" t="str">
        <f t="shared" si="73"/>
        <v/>
      </c>
      <c r="P612" s="13">
        <f>SUM($E$11:$E612)</f>
        <v>30</v>
      </c>
      <c r="T612" s="22">
        <f t="shared" si="74"/>
        <v>0</v>
      </c>
      <c r="U612" s="22">
        <f t="shared" si="75"/>
        <v>0</v>
      </c>
      <c r="W612" s="13" t="str">
        <f t="shared" si="76"/>
        <v/>
      </c>
      <c r="Y612" s="41" t="str">
        <f>IF($B612="", "", IF($B612&gt;'Annual Report'!$AZ$41, 'Annual Report'!$BA$40, TEXT($B612, "mmm yyyy")))</f>
        <v/>
      </c>
      <c r="AA612" s="13" t="str">
        <f t="shared" si="77"/>
        <v/>
      </c>
      <c r="AC612" s="13" t="str">
        <f t="shared" si="78"/>
        <v xml:space="preserve"> - </v>
      </c>
      <c r="AE612" s="13" t="str">
        <f t="shared" si="79"/>
        <v/>
      </c>
    </row>
    <row r="613" spans="1:31" x14ac:dyDescent="0.25">
      <c r="A613" s="30"/>
      <c r="B613" s="74"/>
      <c r="C613" s="82"/>
      <c r="D613" s="92"/>
      <c r="E613" s="75"/>
      <c r="F613" s="76"/>
      <c r="G613" s="83"/>
      <c r="H613" s="77"/>
      <c r="I613" s="84"/>
      <c r="J613" s="30"/>
      <c r="K613" s="25" t="str">
        <f t="shared" si="72"/>
        <v/>
      </c>
      <c r="L613" s="30"/>
      <c r="O613" s="13" t="str">
        <f t="shared" si="73"/>
        <v/>
      </c>
      <c r="P613" s="13">
        <f>SUM($E$11:$E613)</f>
        <v>30</v>
      </c>
      <c r="T613" s="22">
        <f t="shared" si="74"/>
        <v>0</v>
      </c>
      <c r="U613" s="22">
        <f t="shared" si="75"/>
        <v>0</v>
      </c>
      <c r="W613" s="13" t="str">
        <f t="shared" si="76"/>
        <v/>
      </c>
      <c r="Y613" s="41" t="str">
        <f>IF($B613="", "", IF($B613&gt;'Annual Report'!$AZ$41, 'Annual Report'!$BA$40, TEXT($B613, "mmm yyyy")))</f>
        <v/>
      </c>
      <c r="AA613" s="13" t="str">
        <f t="shared" si="77"/>
        <v/>
      </c>
      <c r="AC613" s="13" t="str">
        <f t="shared" si="78"/>
        <v xml:space="preserve"> - </v>
      </c>
      <c r="AE613" s="13" t="str">
        <f t="shared" si="79"/>
        <v/>
      </c>
    </row>
    <row r="614" spans="1:31" x14ac:dyDescent="0.25">
      <c r="A614" s="30"/>
      <c r="B614" s="74"/>
      <c r="C614" s="82"/>
      <c r="D614" s="92"/>
      <c r="E614" s="75"/>
      <c r="F614" s="76"/>
      <c r="G614" s="83"/>
      <c r="H614" s="77"/>
      <c r="I614" s="84"/>
      <c r="J614" s="30"/>
      <c r="K614" s="25" t="str">
        <f t="shared" si="72"/>
        <v/>
      </c>
      <c r="L614" s="30"/>
      <c r="O614" s="13" t="str">
        <f t="shared" si="73"/>
        <v/>
      </c>
      <c r="P614" s="13">
        <f>SUM($E$11:$E614)</f>
        <v>30</v>
      </c>
      <c r="T614" s="22">
        <f t="shared" si="74"/>
        <v>0</v>
      </c>
      <c r="U614" s="22">
        <f t="shared" si="75"/>
        <v>0</v>
      </c>
      <c r="W614" s="13" t="str">
        <f t="shared" si="76"/>
        <v/>
      </c>
      <c r="Y614" s="41" t="str">
        <f>IF($B614="", "", IF($B614&gt;'Annual Report'!$AZ$41, 'Annual Report'!$BA$40, TEXT($B614, "mmm yyyy")))</f>
        <v/>
      </c>
      <c r="AA614" s="13" t="str">
        <f t="shared" si="77"/>
        <v/>
      </c>
      <c r="AC614" s="13" t="str">
        <f t="shared" si="78"/>
        <v xml:space="preserve"> - </v>
      </c>
      <c r="AE614" s="13" t="str">
        <f t="shared" si="79"/>
        <v/>
      </c>
    </row>
    <row r="615" spans="1:31" x14ac:dyDescent="0.25">
      <c r="A615" s="30"/>
      <c r="B615" s="74"/>
      <c r="C615" s="82"/>
      <c r="D615" s="92"/>
      <c r="E615" s="75"/>
      <c r="F615" s="76"/>
      <c r="G615" s="83"/>
      <c r="H615" s="77"/>
      <c r="I615" s="84"/>
      <c r="J615" s="30"/>
      <c r="K615" s="25" t="str">
        <f t="shared" si="72"/>
        <v/>
      </c>
      <c r="L615" s="30"/>
      <c r="O615" s="13" t="str">
        <f t="shared" si="73"/>
        <v/>
      </c>
      <c r="P615" s="13">
        <f>SUM($E$11:$E615)</f>
        <v>30</v>
      </c>
      <c r="T615" s="22">
        <f t="shared" si="74"/>
        <v>0</v>
      </c>
      <c r="U615" s="22">
        <f t="shared" si="75"/>
        <v>0</v>
      </c>
      <c r="W615" s="13" t="str">
        <f t="shared" si="76"/>
        <v/>
      </c>
      <c r="Y615" s="41" t="str">
        <f>IF($B615="", "", IF($B615&gt;'Annual Report'!$AZ$41, 'Annual Report'!$BA$40, TEXT($B615, "mmm yyyy")))</f>
        <v/>
      </c>
      <c r="AA615" s="13" t="str">
        <f t="shared" si="77"/>
        <v/>
      </c>
      <c r="AC615" s="13" t="str">
        <f t="shared" si="78"/>
        <v xml:space="preserve"> - </v>
      </c>
      <c r="AE615" s="13" t="str">
        <f t="shared" si="79"/>
        <v/>
      </c>
    </row>
    <row r="616" spans="1:31" x14ac:dyDescent="0.25">
      <c r="A616" s="30"/>
      <c r="B616" s="74"/>
      <c r="C616" s="82"/>
      <c r="D616" s="92"/>
      <c r="E616" s="75"/>
      <c r="F616" s="76"/>
      <c r="G616" s="83"/>
      <c r="H616" s="77"/>
      <c r="I616" s="84"/>
      <c r="J616" s="30"/>
      <c r="K616" s="25" t="str">
        <f t="shared" si="72"/>
        <v/>
      </c>
      <c r="L616" s="30"/>
      <c r="O616" s="13" t="str">
        <f t="shared" si="73"/>
        <v/>
      </c>
      <c r="P616" s="13">
        <f>SUM($E$11:$E616)</f>
        <v>30</v>
      </c>
      <c r="T616" s="22">
        <f t="shared" si="74"/>
        <v>0</v>
      </c>
      <c r="U616" s="22">
        <f t="shared" si="75"/>
        <v>0</v>
      </c>
      <c r="W616" s="13" t="str">
        <f t="shared" si="76"/>
        <v/>
      </c>
      <c r="Y616" s="41" t="str">
        <f>IF($B616="", "", IF($B616&gt;'Annual Report'!$AZ$41, 'Annual Report'!$BA$40, TEXT($B616, "mmm yyyy")))</f>
        <v/>
      </c>
      <c r="AA616" s="13" t="str">
        <f t="shared" si="77"/>
        <v/>
      </c>
      <c r="AC616" s="13" t="str">
        <f t="shared" si="78"/>
        <v xml:space="preserve"> - </v>
      </c>
      <c r="AE616" s="13" t="str">
        <f t="shared" si="79"/>
        <v/>
      </c>
    </row>
    <row r="617" spans="1:31" x14ac:dyDescent="0.25">
      <c r="A617" s="30"/>
      <c r="B617" s="74"/>
      <c r="C617" s="82"/>
      <c r="D617" s="92"/>
      <c r="E617" s="75"/>
      <c r="F617" s="76"/>
      <c r="G617" s="83"/>
      <c r="H617" s="77"/>
      <c r="I617" s="84"/>
      <c r="J617" s="30"/>
      <c r="K617" s="25" t="str">
        <f t="shared" si="72"/>
        <v/>
      </c>
      <c r="L617" s="30"/>
      <c r="O617" s="13" t="str">
        <f t="shared" si="73"/>
        <v/>
      </c>
      <c r="P617" s="13">
        <f>SUM($E$11:$E617)</f>
        <v>30</v>
      </c>
      <c r="T617" s="22">
        <f t="shared" si="74"/>
        <v>0</v>
      </c>
      <c r="U617" s="22">
        <f t="shared" si="75"/>
        <v>0</v>
      </c>
      <c r="W617" s="13" t="str">
        <f t="shared" si="76"/>
        <v/>
      </c>
      <c r="Y617" s="41" t="str">
        <f>IF($B617="", "", IF($B617&gt;'Annual Report'!$AZ$41, 'Annual Report'!$BA$40, TEXT($B617, "mmm yyyy")))</f>
        <v/>
      </c>
      <c r="AA617" s="13" t="str">
        <f t="shared" si="77"/>
        <v/>
      </c>
      <c r="AC617" s="13" t="str">
        <f t="shared" si="78"/>
        <v xml:space="preserve"> - </v>
      </c>
      <c r="AE617" s="13" t="str">
        <f t="shared" si="79"/>
        <v/>
      </c>
    </row>
    <row r="618" spans="1:31" x14ac:dyDescent="0.25">
      <c r="A618" s="30"/>
      <c r="B618" s="74"/>
      <c r="C618" s="82"/>
      <c r="D618" s="92"/>
      <c r="E618" s="75"/>
      <c r="F618" s="76"/>
      <c r="G618" s="83"/>
      <c r="H618" s="77"/>
      <c r="I618" s="84"/>
      <c r="J618" s="30"/>
      <c r="K618" s="25" t="str">
        <f t="shared" si="72"/>
        <v/>
      </c>
      <c r="L618" s="30"/>
      <c r="O618" s="13" t="str">
        <f t="shared" si="73"/>
        <v/>
      </c>
      <c r="P618" s="13">
        <f>SUM($E$11:$E618)</f>
        <v>30</v>
      </c>
      <c r="T618" s="22">
        <f t="shared" si="74"/>
        <v>0</v>
      </c>
      <c r="U618" s="22">
        <f t="shared" si="75"/>
        <v>0</v>
      </c>
      <c r="W618" s="13" t="str">
        <f t="shared" si="76"/>
        <v/>
      </c>
      <c r="Y618" s="41" t="str">
        <f>IF($B618="", "", IF($B618&gt;'Annual Report'!$AZ$41, 'Annual Report'!$BA$40, TEXT($B618, "mmm yyyy")))</f>
        <v/>
      </c>
      <c r="AA618" s="13" t="str">
        <f t="shared" si="77"/>
        <v/>
      </c>
      <c r="AC618" s="13" t="str">
        <f t="shared" si="78"/>
        <v xml:space="preserve"> - </v>
      </c>
      <c r="AE618" s="13" t="str">
        <f t="shared" si="79"/>
        <v/>
      </c>
    </row>
    <row r="619" spans="1:31" x14ac:dyDescent="0.25">
      <c r="A619" s="30"/>
      <c r="B619" s="74"/>
      <c r="C619" s="82"/>
      <c r="D619" s="92"/>
      <c r="E619" s="75"/>
      <c r="F619" s="76"/>
      <c r="G619" s="83"/>
      <c r="H619" s="77"/>
      <c r="I619" s="84"/>
      <c r="J619" s="30"/>
      <c r="K619" s="25" t="str">
        <f t="shared" si="72"/>
        <v/>
      </c>
      <c r="L619" s="30"/>
      <c r="O619" s="13" t="str">
        <f t="shared" si="73"/>
        <v/>
      </c>
      <c r="P619" s="13">
        <f>SUM($E$11:$E619)</f>
        <v>30</v>
      </c>
      <c r="T619" s="22">
        <f t="shared" si="74"/>
        <v>0</v>
      </c>
      <c r="U619" s="22">
        <f t="shared" si="75"/>
        <v>0</v>
      </c>
      <c r="W619" s="13" t="str">
        <f t="shared" si="76"/>
        <v/>
      </c>
      <c r="Y619" s="41" t="str">
        <f>IF($B619="", "", IF($B619&gt;'Annual Report'!$AZ$41, 'Annual Report'!$BA$40, TEXT($B619, "mmm yyyy")))</f>
        <v/>
      </c>
      <c r="AA619" s="13" t="str">
        <f t="shared" si="77"/>
        <v/>
      </c>
      <c r="AC619" s="13" t="str">
        <f t="shared" si="78"/>
        <v xml:space="preserve"> - </v>
      </c>
      <c r="AE619" s="13" t="str">
        <f t="shared" si="79"/>
        <v/>
      </c>
    </row>
    <row r="620" spans="1:31" x14ac:dyDescent="0.25">
      <c r="A620" s="30"/>
      <c r="B620" s="74"/>
      <c r="C620" s="82"/>
      <c r="D620" s="92"/>
      <c r="E620" s="75"/>
      <c r="F620" s="76"/>
      <c r="G620" s="83"/>
      <c r="H620" s="77"/>
      <c r="I620" s="84"/>
      <c r="J620" s="30"/>
      <c r="K620" s="25" t="str">
        <f t="shared" si="72"/>
        <v/>
      </c>
      <c r="L620" s="30"/>
      <c r="O620" s="13" t="str">
        <f t="shared" si="73"/>
        <v/>
      </c>
      <c r="P620" s="13">
        <f>SUM($E$11:$E620)</f>
        <v>30</v>
      </c>
      <c r="T620" s="22">
        <f t="shared" si="74"/>
        <v>0</v>
      </c>
      <c r="U620" s="22">
        <f t="shared" si="75"/>
        <v>0</v>
      </c>
      <c r="W620" s="13" t="str">
        <f t="shared" si="76"/>
        <v/>
      </c>
      <c r="Y620" s="41" t="str">
        <f>IF($B620="", "", IF($B620&gt;'Annual Report'!$AZ$41, 'Annual Report'!$BA$40, TEXT($B620, "mmm yyyy")))</f>
        <v/>
      </c>
      <c r="AA620" s="13" t="str">
        <f t="shared" si="77"/>
        <v/>
      </c>
      <c r="AC620" s="13" t="str">
        <f t="shared" si="78"/>
        <v xml:space="preserve"> - </v>
      </c>
      <c r="AE620" s="13" t="str">
        <f t="shared" si="79"/>
        <v/>
      </c>
    </row>
    <row r="621" spans="1:31" x14ac:dyDescent="0.25">
      <c r="A621" s="30"/>
      <c r="B621" s="74"/>
      <c r="C621" s="82"/>
      <c r="D621" s="92"/>
      <c r="E621" s="75"/>
      <c r="F621" s="76"/>
      <c r="G621" s="83"/>
      <c r="H621" s="77"/>
      <c r="I621" s="84"/>
      <c r="J621" s="30"/>
      <c r="K621" s="25" t="str">
        <f t="shared" si="72"/>
        <v/>
      </c>
      <c r="L621" s="30"/>
      <c r="O621" s="13" t="str">
        <f t="shared" si="73"/>
        <v/>
      </c>
      <c r="P621" s="13">
        <f>SUM($E$11:$E621)</f>
        <v>30</v>
      </c>
      <c r="T621" s="22">
        <f t="shared" si="74"/>
        <v>0</v>
      </c>
      <c r="U621" s="22">
        <f t="shared" si="75"/>
        <v>0</v>
      </c>
      <c r="W621" s="13" t="str">
        <f t="shared" si="76"/>
        <v/>
      </c>
      <c r="Y621" s="41" t="str">
        <f>IF($B621="", "", IF($B621&gt;'Annual Report'!$AZ$41, 'Annual Report'!$BA$40, TEXT($B621, "mmm yyyy")))</f>
        <v/>
      </c>
      <c r="AA621" s="13" t="str">
        <f t="shared" si="77"/>
        <v/>
      </c>
      <c r="AC621" s="13" t="str">
        <f t="shared" si="78"/>
        <v xml:space="preserve"> - </v>
      </c>
      <c r="AE621" s="13" t="str">
        <f t="shared" si="79"/>
        <v/>
      </c>
    </row>
    <row r="622" spans="1:31" x14ac:dyDescent="0.25">
      <c r="A622" s="30"/>
      <c r="B622" s="74"/>
      <c r="C622" s="82"/>
      <c r="D622" s="92"/>
      <c r="E622" s="75"/>
      <c r="F622" s="76"/>
      <c r="G622" s="83"/>
      <c r="H622" s="77"/>
      <c r="I622" s="84"/>
      <c r="J622" s="30"/>
      <c r="K622" s="25" t="str">
        <f t="shared" si="72"/>
        <v/>
      </c>
      <c r="L622" s="30"/>
      <c r="O622" s="13" t="str">
        <f t="shared" si="73"/>
        <v/>
      </c>
      <c r="P622" s="13">
        <f>SUM($E$11:$E622)</f>
        <v>30</v>
      </c>
      <c r="T622" s="22">
        <f t="shared" si="74"/>
        <v>0</v>
      </c>
      <c r="U622" s="22">
        <f t="shared" si="75"/>
        <v>0</v>
      </c>
      <c r="W622" s="13" t="str">
        <f t="shared" si="76"/>
        <v/>
      </c>
      <c r="Y622" s="41" t="str">
        <f>IF($B622="", "", IF($B622&gt;'Annual Report'!$AZ$41, 'Annual Report'!$BA$40, TEXT($B622, "mmm yyyy")))</f>
        <v/>
      </c>
      <c r="AA622" s="13" t="str">
        <f t="shared" si="77"/>
        <v/>
      </c>
      <c r="AC622" s="13" t="str">
        <f t="shared" si="78"/>
        <v xml:space="preserve"> - </v>
      </c>
      <c r="AE622" s="13" t="str">
        <f t="shared" si="79"/>
        <v/>
      </c>
    </row>
    <row r="623" spans="1:31" x14ac:dyDescent="0.25">
      <c r="A623" s="30"/>
      <c r="B623" s="74"/>
      <c r="C623" s="82"/>
      <c r="D623" s="92"/>
      <c r="E623" s="75"/>
      <c r="F623" s="76"/>
      <c r="G623" s="83"/>
      <c r="H623" s="77"/>
      <c r="I623" s="84"/>
      <c r="J623" s="30"/>
      <c r="K623" s="25" t="str">
        <f t="shared" si="72"/>
        <v/>
      </c>
      <c r="L623" s="30"/>
      <c r="O623" s="13" t="str">
        <f t="shared" si="73"/>
        <v/>
      </c>
      <c r="P623" s="13">
        <f>SUM($E$11:$E623)</f>
        <v>30</v>
      </c>
      <c r="T623" s="22">
        <f t="shared" si="74"/>
        <v>0</v>
      </c>
      <c r="U623" s="22">
        <f t="shared" si="75"/>
        <v>0</v>
      </c>
      <c r="W623" s="13" t="str">
        <f t="shared" si="76"/>
        <v/>
      </c>
      <c r="Y623" s="41" t="str">
        <f>IF($B623="", "", IF($B623&gt;'Annual Report'!$AZ$41, 'Annual Report'!$BA$40, TEXT($B623, "mmm yyyy")))</f>
        <v/>
      </c>
      <c r="AA623" s="13" t="str">
        <f t="shared" si="77"/>
        <v/>
      </c>
      <c r="AC623" s="13" t="str">
        <f t="shared" si="78"/>
        <v xml:space="preserve"> - </v>
      </c>
      <c r="AE623" s="13" t="str">
        <f t="shared" si="79"/>
        <v/>
      </c>
    </row>
    <row r="624" spans="1:31" x14ac:dyDescent="0.25">
      <c r="A624" s="30"/>
      <c r="B624" s="74"/>
      <c r="C624" s="82"/>
      <c r="D624" s="92"/>
      <c r="E624" s="75"/>
      <c r="F624" s="76"/>
      <c r="G624" s="83"/>
      <c r="H624" s="77"/>
      <c r="I624" s="84"/>
      <c r="J624" s="30"/>
      <c r="K624" s="25" t="str">
        <f t="shared" si="72"/>
        <v/>
      </c>
      <c r="L624" s="30"/>
      <c r="O624" s="13" t="str">
        <f t="shared" si="73"/>
        <v/>
      </c>
      <c r="P624" s="13">
        <f>SUM($E$11:$E624)</f>
        <v>30</v>
      </c>
      <c r="T624" s="22">
        <f t="shared" si="74"/>
        <v>0</v>
      </c>
      <c r="U624" s="22">
        <f t="shared" si="75"/>
        <v>0</v>
      </c>
      <c r="W624" s="13" t="str">
        <f t="shared" si="76"/>
        <v/>
      </c>
      <c r="Y624" s="41" t="str">
        <f>IF($B624="", "", IF($B624&gt;'Annual Report'!$AZ$41, 'Annual Report'!$BA$40, TEXT($B624, "mmm yyyy")))</f>
        <v/>
      </c>
      <c r="AA624" s="13" t="str">
        <f t="shared" si="77"/>
        <v/>
      </c>
      <c r="AC624" s="13" t="str">
        <f t="shared" si="78"/>
        <v xml:space="preserve"> - </v>
      </c>
      <c r="AE624" s="13" t="str">
        <f t="shared" si="79"/>
        <v/>
      </c>
    </row>
    <row r="625" spans="1:31" x14ac:dyDescent="0.25">
      <c r="A625" s="30"/>
      <c r="B625" s="74"/>
      <c r="C625" s="82"/>
      <c r="D625" s="92"/>
      <c r="E625" s="75"/>
      <c r="F625" s="76"/>
      <c r="G625" s="83"/>
      <c r="H625" s="77"/>
      <c r="I625" s="84"/>
      <c r="J625" s="30"/>
      <c r="K625" s="25" t="str">
        <f t="shared" si="72"/>
        <v/>
      </c>
      <c r="L625" s="30"/>
      <c r="O625" s="13" t="str">
        <f t="shared" si="73"/>
        <v/>
      </c>
      <c r="P625" s="13">
        <f>SUM($E$11:$E625)</f>
        <v>30</v>
      </c>
      <c r="T625" s="22">
        <f t="shared" si="74"/>
        <v>0</v>
      </c>
      <c r="U625" s="22">
        <f t="shared" si="75"/>
        <v>0</v>
      </c>
      <c r="W625" s="13" t="str">
        <f t="shared" si="76"/>
        <v/>
      </c>
      <c r="Y625" s="41" t="str">
        <f>IF($B625="", "", IF($B625&gt;'Annual Report'!$AZ$41, 'Annual Report'!$BA$40, TEXT($B625, "mmm yyyy")))</f>
        <v/>
      </c>
      <c r="AA625" s="13" t="str">
        <f t="shared" si="77"/>
        <v/>
      </c>
      <c r="AC625" s="13" t="str">
        <f t="shared" si="78"/>
        <v xml:space="preserve"> - </v>
      </c>
      <c r="AE625" s="13" t="str">
        <f t="shared" si="79"/>
        <v/>
      </c>
    </row>
    <row r="626" spans="1:31" x14ac:dyDescent="0.25">
      <c r="A626" s="30"/>
      <c r="B626" s="74"/>
      <c r="C626" s="82"/>
      <c r="D626" s="92"/>
      <c r="E626" s="75"/>
      <c r="F626" s="76"/>
      <c r="G626" s="83"/>
      <c r="H626" s="77"/>
      <c r="I626" s="84"/>
      <c r="J626" s="30"/>
      <c r="K626" s="25" t="str">
        <f t="shared" si="72"/>
        <v/>
      </c>
      <c r="L626" s="30"/>
      <c r="O626" s="13" t="str">
        <f t="shared" si="73"/>
        <v/>
      </c>
      <c r="P626" s="13">
        <f>SUM($E$11:$E626)</f>
        <v>30</v>
      </c>
      <c r="T626" s="22">
        <f t="shared" si="74"/>
        <v>0</v>
      </c>
      <c r="U626" s="22">
        <f t="shared" si="75"/>
        <v>0</v>
      </c>
      <c r="W626" s="13" t="str">
        <f t="shared" si="76"/>
        <v/>
      </c>
      <c r="Y626" s="41" t="str">
        <f>IF($B626="", "", IF($B626&gt;'Annual Report'!$AZ$41, 'Annual Report'!$BA$40, TEXT($B626, "mmm yyyy")))</f>
        <v/>
      </c>
      <c r="AA626" s="13" t="str">
        <f t="shared" si="77"/>
        <v/>
      </c>
      <c r="AC626" s="13" t="str">
        <f t="shared" si="78"/>
        <v xml:space="preserve"> - </v>
      </c>
      <c r="AE626" s="13" t="str">
        <f t="shared" si="79"/>
        <v/>
      </c>
    </row>
    <row r="627" spans="1:31" x14ac:dyDescent="0.25">
      <c r="A627" s="30"/>
      <c r="B627" s="74"/>
      <c r="C627" s="82"/>
      <c r="D627" s="92"/>
      <c r="E627" s="75"/>
      <c r="F627" s="76"/>
      <c r="G627" s="83"/>
      <c r="H627" s="77"/>
      <c r="I627" s="84"/>
      <c r="J627" s="30"/>
      <c r="K627" s="25" t="str">
        <f t="shared" si="72"/>
        <v/>
      </c>
      <c r="L627" s="30"/>
      <c r="O627" s="13" t="str">
        <f t="shared" si="73"/>
        <v/>
      </c>
      <c r="P627" s="13">
        <f>SUM($E$11:$E627)</f>
        <v>30</v>
      </c>
      <c r="T627" s="22">
        <f t="shared" si="74"/>
        <v>0</v>
      </c>
      <c r="U627" s="22">
        <f t="shared" si="75"/>
        <v>0</v>
      </c>
      <c r="W627" s="13" t="str">
        <f t="shared" si="76"/>
        <v/>
      </c>
      <c r="Y627" s="41" t="str">
        <f>IF($B627="", "", IF($B627&gt;'Annual Report'!$AZ$41, 'Annual Report'!$BA$40, TEXT($B627, "mmm yyyy")))</f>
        <v/>
      </c>
      <c r="AA627" s="13" t="str">
        <f t="shared" si="77"/>
        <v/>
      </c>
      <c r="AC627" s="13" t="str">
        <f t="shared" si="78"/>
        <v xml:space="preserve"> - </v>
      </c>
      <c r="AE627" s="13" t="str">
        <f t="shared" si="79"/>
        <v/>
      </c>
    </row>
    <row r="628" spans="1:31" x14ac:dyDescent="0.25">
      <c r="A628" s="30"/>
      <c r="B628" s="74"/>
      <c r="C628" s="82"/>
      <c r="D628" s="92"/>
      <c r="E628" s="75"/>
      <c r="F628" s="76"/>
      <c r="G628" s="83"/>
      <c r="H628" s="77"/>
      <c r="I628" s="84"/>
      <c r="J628" s="30"/>
      <c r="K628" s="25" t="str">
        <f t="shared" si="72"/>
        <v/>
      </c>
      <c r="L628" s="30"/>
      <c r="O628" s="13" t="str">
        <f t="shared" si="73"/>
        <v/>
      </c>
      <c r="P628" s="13">
        <f>SUM($E$11:$E628)</f>
        <v>30</v>
      </c>
      <c r="T628" s="22">
        <f t="shared" si="74"/>
        <v>0</v>
      </c>
      <c r="U628" s="22">
        <f t="shared" si="75"/>
        <v>0</v>
      </c>
      <c r="W628" s="13" t="str">
        <f t="shared" si="76"/>
        <v/>
      </c>
      <c r="Y628" s="41" t="str">
        <f>IF($B628="", "", IF($B628&gt;'Annual Report'!$AZ$41, 'Annual Report'!$BA$40, TEXT($B628, "mmm yyyy")))</f>
        <v/>
      </c>
      <c r="AA628" s="13" t="str">
        <f t="shared" si="77"/>
        <v/>
      </c>
      <c r="AC628" s="13" t="str">
        <f t="shared" si="78"/>
        <v xml:space="preserve"> - </v>
      </c>
      <c r="AE628" s="13" t="str">
        <f t="shared" si="79"/>
        <v/>
      </c>
    </row>
    <row r="629" spans="1:31" x14ac:dyDescent="0.25">
      <c r="A629" s="30"/>
      <c r="B629" s="74"/>
      <c r="C629" s="82"/>
      <c r="D629" s="92"/>
      <c r="E629" s="75"/>
      <c r="F629" s="76"/>
      <c r="G629" s="83"/>
      <c r="H629" s="77"/>
      <c r="I629" s="84"/>
      <c r="J629" s="30"/>
      <c r="K629" s="25" t="str">
        <f t="shared" si="72"/>
        <v/>
      </c>
      <c r="L629" s="30"/>
      <c r="O629" s="13" t="str">
        <f t="shared" si="73"/>
        <v/>
      </c>
      <c r="P629" s="13">
        <f>SUM($E$11:$E629)</f>
        <v>30</v>
      </c>
      <c r="T629" s="22">
        <f t="shared" si="74"/>
        <v>0</v>
      </c>
      <c r="U629" s="22">
        <f t="shared" si="75"/>
        <v>0</v>
      </c>
      <c r="W629" s="13" t="str">
        <f t="shared" si="76"/>
        <v/>
      </c>
      <c r="Y629" s="41" t="str">
        <f>IF($B629="", "", IF($B629&gt;'Annual Report'!$AZ$41, 'Annual Report'!$BA$40, TEXT($B629, "mmm yyyy")))</f>
        <v/>
      </c>
      <c r="AA629" s="13" t="str">
        <f t="shared" si="77"/>
        <v/>
      </c>
      <c r="AC629" s="13" t="str">
        <f t="shared" si="78"/>
        <v xml:space="preserve"> - </v>
      </c>
      <c r="AE629" s="13" t="str">
        <f t="shared" si="79"/>
        <v/>
      </c>
    </row>
    <row r="630" spans="1:31" x14ac:dyDescent="0.25">
      <c r="A630" s="30"/>
      <c r="B630" s="74"/>
      <c r="C630" s="82"/>
      <c r="D630" s="92"/>
      <c r="E630" s="75"/>
      <c r="F630" s="76"/>
      <c r="G630" s="83"/>
      <c r="H630" s="77"/>
      <c r="I630" s="84"/>
      <c r="J630" s="30"/>
      <c r="K630" s="25" t="str">
        <f t="shared" si="72"/>
        <v/>
      </c>
      <c r="L630" s="30"/>
      <c r="O630" s="13" t="str">
        <f t="shared" si="73"/>
        <v/>
      </c>
      <c r="P630" s="13">
        <f>SUM($E$11:$E630)</f>
        <v>30</v>
      </c>
      <c r="T630" s="22">
        <f t="shared" si="74"/>
        <v>0</v>
      </c>
      <c r="U630" s="22">
        <f t="shared" si="75"/>
        <v>0</v>
      </c>
      <c r="W630" s="13" t="str">
        <f t="shared" si="76"/>
        <v/>
      </c>
      <c r="Y630" s="41" t="str">
        <f>IF($B630="", "", IF($B630&gt;'Annual Report'!$AZ$41, 'Annual Report'!$BA$40, TEXT($B630, "mmm yyyy")))</f>
        <v/>
      </c>
      <c r="AA630" s="13" t="str">
        <f t="shared" si="77"/>
        <v/>
      </c>
      <c r="AC630" s="13" t="str">
        <f t="shared" si="78"/>
        <v xml:space="preserve"> - </v>
      </c>
      <c r="AE630" s="13" t="str">
        <f t="shared" si="79"/>
        <v/>
      </c>
    </row>
    <row r="631" spans="1:31" x14ac:dyDescent="0.25">
      <c r="A631" s="30"/>
      <c r="B631" s="74"/>
      <c r="C631" s="82"/>
      <c r="D631" s="92"/>
      <c r="E631" s="75"/>
      <c r="F631" s="76"/>
      <c r="G631" s="83"/>
      <c r="H631" s="77"/>
      <c r="I631" s="84"/>
      <c r="J631" s="30"/>
      <c r="K631" s="25" t="str">
        <f t="shared" si="72"/>
        <v/>
      </c>
      <c r="L631" s="30"/>
      <c r="O631" s="13" t="str">
        <f t="shared" si="73"/>
        <v/>
      </c>
      <c r="P631" s="13">
        <f>SUM($E$11:$E631)</f>
        <v>30</v>
      </c>
      <c r="T631" s="22">
        <f t="shared" si="74"/>
        <v>0</v>
      </c>
      <c r="U631" s="22">
        <f t="shared" si="75"/>
        <v>0</v>
      </c>
      <c r="W631" s="13" t="str">
        <f t="shared" si="76"/>
        <v/>
      </c>
      <c r="Y631" s="41" t="str">
        <f>IF($B631="", "", IF($B631&gt;'Annual Report'!$AZ$41, 'Annual Report'!$BA$40, TEXT($B631, "mmm yyyy")))</f>
        <v/>
      </c>
      <c r="AA631" s="13" t="str">
        <f t="shared" si="77"/>
        <v/>
      </c>
      <c r="AC631" s="13" t="str">
        <f t="shared" si="78"/>
        <v xml:space="preserve"> - </v>
      </c>
      <c r="AE631" s="13" t="str">
        <f t="shared" si="79"/>
        <v/>
      </c>
    </row>
    <row r="632" spans="1:31" x14ac:dyDescent="0.25">
      <c r="A632" s="30"/>
      <c r="B632" s="74"/>
      <c r="C632" s="82"/>
      <c r="D632" s="92"/>
      <c r="E632" s="75"/>
      <c r="F632" s="76"/>
      <c r="G632" s="83"/>
      <c r="H632" s="77"/>
      <c r="I632" s="84"/>
      <c r="J632" s="30"/>
      <c r="K632" s="25" t="str">
        <f t="shared" si="72"/>
        <v/>
      </c>
      <c r="L632" s="30"/>
      <c r="O632" s="13" t="str">
        <f t="shared" si="73"/>
        <v/>
      </c>
      <c r="P632" s="13">
        <f>SUM($E$11:$E632)</f>
        <v>30</v>
      </c>
      <c r="T632" s="22">
        <f t="shared" si="74"/>
        <v>0</v>
      </c>
      <c r="U632" s="22">
        <f t="shared" si="75"/>
        <v>0</v>
      </c>
      <c r="W632" s="13" t="str">
        <f t="shared" si="76"/>
        <v/>
      </c>
      <c r="Y632" s="41" t="str">
        <f>IF($B632="", "", IF($B632&gt;'Annual Report'!$AZ$41, 'Annual Report'!$BA$40, TEXT($B632, "mmm yyyy")))</f>
        <v/>
      </c>
      <c r="AA632" s="13" t="str">
        <f t="shared" si="77"/>
        <v/>
      </c>
      <c r="AC632" s="13" t="str">
        <f t="shared" si="78"/>
        <v xml:space="preserve"> - </v>
      </c>
      <c r="AE632" s="13" t="str">
        <f t="shared" si="79"/>
        <v/>
      </c>
    </row>
    <row r="633" spans="1:31" x14ac:dyDescent="0.25">
      <c r="A633" s="30"/>
      <c r="B633" s="74"/>
      <c r="C633" s="82"/>
      <c r="D633" s="92"/>
      <c r="E633" s="75"/>
      <c r="F633" s="76"/>
      <c r="G633" s="83"/>
      <c r="H633" s="77"/>
      <c r="I633" s="84"/>
      <c r="J633" s="30"/>
      <c r="K633" s="25" t="str">
        <f t="shared" si="72"/>
        <v/>
      </c>
      <c r="L633" s="30"/>
      <c r="O633" s="13" t="str">
        <f t="shared" si="73"/>
        <v/>
      </c>
      <c r="P633" s="13">
        <f>SUM($E$11:$E633)</f>
        <v>30</v>
      </c>
      <c r="T633" s="22">
        <f t="shared" si="74"/>
        <v>0</v>
      </c>
      <c r="U633" s="22">
        <f t="shared" si="75"/>
        <v>0</v>
      </c>
      <c r="W633" s="13" t="str">
        <f t="shared" si="76"/>
        <v/>
      </c>
      <c r="Y633" s="41" t="str">
        <f>IF($B633="", "", IF($B633&gt;'Annual Report'!$AZ$41, 'Annual Report'!$BA$40, TEXT($B633, "mmm yyyy")))</f>
        <v/>
      </c>
      <c r="AA633" s="13" t="str">
        <f t="shared" si="77"/>
        <v/>
      </c>
      <c r="AC633" s="13" t="str">
        <f t="shared" si="78"/>
        <v xml:space="preserve"> - </v>
      </c>
      <c r="AE633" s="13" t="str">
        <f t="shared" si="79"/>
        <v/>
      </c>
    </row>
    <row r="634" spans="1:31" x14ac:dyDescent="0.25">
      <c r="A634" s="30"/>
      <c r="B634" s="74"/>
      <c r="C634" s="82"/>
      <c r="D634" s="92"/>
      <c r="E634" s="75"/>
      <c r="F634" s="76"/>
      <c r="G634" s="83"/>
      <c r="H634" s="77"/>
      <c r="I634" s="84"/>
      <c r="J634" s="30"/>
      <c r="K634" s="25" t="str">
        <f t="shared" si="72"/>
        <v/>
      </c>
      <c r="L634" s="30"/>
      <c r="O634" s="13" t="str">
        <f t="shared" si="73"/>
        <v/>
      </c>
      <c r="P634" s="13">
        <f>SUM($E$11:$E634)</f>
        <v>30</v>
      </c>
      <c r="T634" s="22">
        <f t="shared" si="74"/>
        <v>0</v>
      </c>
      <c r="U634" s="22">
        <f t="shared" si="75"/>
        <v>0</v>
      </c>
      <c r="W634" s="13" t="str">
        <f t="shared" si="76"/>
        <v/>
      </c>
      <c r="Y634" s="41" t="str">
        <f>IF($B634="", "", IF($B634&gt;'Annual Report'!$AZ$41, 'Annual Report'!$BA$40, TEXT($B634, "mmm yyyy")))</f>
        <v/>
      </c>
      <c r="AA634" s="13" t="str">
        <f t="shared" si="77"/>
        <v/>
      </c>
      <c r="AC634" s="13" t="str">
        <f t="shared" si="78"/>
        <v xml:space="preserve"> - </v>
      </c>
      <c r="AE634" s="13" t="str">
        <f t="shared" si="79"/>
        <v/>
      </c>
    </row>
    <row r="635" spans="1:31" x14ac:dyDescent="0.25">
      <c r="A635" s="30"/>
      <c r="B635" s="74"/>
      <c r="C635" s="82"/>
      <c r="D635" s="92"/>
      <c r="E635" s="75"/>
      <c r="F635" s="76"/>
      <c r="G635" s="83"/>
      <c r="H635" s="77"/>
      <c r="I635" s="84"/>
      <c r="J635" s="30"/>
      <c r="K635" s="25" t="str">
        <f t="shared" si="72"/>
        <v/>
      </c>
      <c r="L635" s="30"/>
      <c r="O635" s="13" t="str">
        <f t="shared" si="73"/>
        <v/>
      </c>
      <c r="P635" s="13">
        <f>SUM($E$11:$E635)</f>
        <v>30</v>
      </c>
      <c r="T635" s="22">
        <f t="shared" si="74"/>
        <v>0</v>
      </c>
      <c r="U635" s="22">
        <f t="shared" si="75"/>
        <v>0</v>
      </c>
      <c r="W635" s="13" t="str">
        <f t="shared" si="76"/>
        <v/>
      </c>
      <c r="Y635" s="41" t="str">
        <f>IF($B635="", "", IF($B635&gt;'Annual Report'!$AZ$41, 'Annual Report'!$BA$40, TEXT($B635, "mmm yyyy")))</f>
        <v/>
      </c>
      <c r="AA635" s="13" t="str">
        <f t="shared" si="77"/>
        <v/>
      </c>
      <c r="AC635" s="13" t="str">
        <f t="shared" si="78"/>
        <v xml:space="preserve"> - </v>
      </c>
      <c r="AE635" s="13" t="str">
        <f t="shared" si="79"/>
        <v/>
      </c>
    </row>
    <row r="636" spans="1:31" x14ac:dyDescent="0.25">
      <c r="A636" s="30"/>
      <c r="B636" s="74"/>
      <c r="C636" s="82"/>
      <c r="D636" s="92"/>
      <c r="E636" s="75"/>
      <c r="F636" s="76"/>
      <c r="G636" s="83"/>
      <c r="H636" s="77"/>
      <c r="I636" s="84"/>
      <c r="J636" s="30"/>
      <c r="K636" s="25" t="str">
        <f t="shared" si="72"/>
        <v/>
      </c>
      <c r="L636" s="30"/>
      <c r="O636" s="13" t="str">
        <f t="shared" si="73"/>
        <v/>
      </c>
      <c r="P636" s="13">
        <f>SUM($E$11:$E636)</f>
        <v>30</v>
      </c>
      <c r="T636" s="22">
        <f t="shared" si="74"/>
        <v>0</v>
      </c>
      <c r="U636" s="22">
        <f t="shared" si="75"/>
        <v>0</v>
      </c>
      <c r="W636" s="13" t="str">
        <f t="shared" si="76"/>
        <v/>
      </c>
      <c r="Y636" s="41" t="str">
        <f>IF($B636="", "", IF($B636&gt;'Annual Report'!$AZ$41, 'Annual Report'!$BA$40, TEXT($B636, "mmm yyyy")))</f>
        <v/>
      </c>
      <c r="AA636" s="13" t="str">
        <f t="shared" si="77"/>
        <v/>
      </c>
      <c r="AC636" s="13" t="str">
        <f t="shared" si="78"/>
        <v xml:space="preserve"> - </v>
      </c>
      <c r="AE636" s="13" t="str">
        <f t="shared" si="79"/>
        <v/>
      </c>
    </row>
    <row r="637" spans="1:31" x14ac:dyDescent="0.25">
      <c r="A637" s="30"/>
      <c r="B637" s="74"/>
      <c r="C637" s="82"/>
      <c r="D637" s="92"/>
      <c r="E637" s="75"/>
      <c r="F637" s="76"/>
      <c r="G637" s="83"/>
      <c r="H637" s="77"/>
      <c r="I637" s="84"/>
      <c r="J637" s="30"/>
      <c r="K637" s="25" t="str">
        <f t="shared" si="72"/>
        <v/>
      </c>
      <c r="L637" s="30"/>
      <c r="O637" s="13" t="str">
        <f t="shared" si="73"/>
        <v/>
      </c>
      <c r="P637" s="13">
        <f>SUM($E$11:$E637)</f>
        <v>30</v>
      </c>
      <c r="T637" s="22">
        <f t="shared" si="74"/>
        <v>0</v>
      </c>
      <c r="U637" s="22">
        <f t="shared" si="75"/>
        <v>0</v>
      </c>
      <c r="W637" s="13" t="str">
        <f t="shared" si="76"/>
        <v/>
      </c>
      <c r="Y637" s="41" t="str">
        <f>IF($B637="", "", IF($B637&gt;'Annual Report'!$AZ$41, 'Annual Report'!$BA$40, TEXT($B637, "mmm yyyy")))</f>
        <v/>
      </c>
      <c r="AA637" s="13" t="str">
        <f t="shared" si="77"/>
        <v/>
      </c>
      <c r="AC637" s="13" t="str">
        <f t="shared" si="78"/>
        <v xml:space="preserve"> - </v>
      </c>
      <c r="AE637" s="13" t="str">
        <f t="shared" si="79"/>
        <v/>
      </c>
    </row>
    <row r="638" spans="1:31" x14ac:dyDescent="0.25">
      <c r="A638" s="30"/>
      <c r="B638" s="74"/>
      <c r="C638" s="82"/>
      <c r="D638" s="92"/>
      <c r="E638" s="75"/>
      <c r="F638" s="76"/>
      <c r="G638" s="83"/>
      <c r="H638" s="77"/>
      <c r="I638" s="84"/>
      <c r="J638" s="30"/>
      <c r="K638" s="25" t="str">
        <f t="shared" si="72"/>
        <v/>
      </c>
      <c r="L638" s="30"/>
      <c r="O638" s="13" t="str">
        <f t="shared" si="73"/>
        <v/>
      </c>
      <c r="P638" s="13">
        <f>SUM($E$11:$E638)</f>
        <v>30</v>
      </c>
      <c r="T638" s="22">
        <f t="shared" si="74"/>
        <v>0</v>
      </c>
      <c r="U638" s="22">
        <f t="shared" si="75"/>
        <v>0</v>
      </c>
      <c r="W638" s="13" t="str">
        <f t="shared" si="76"/>
        <v/>
      </c>
      <c r="Y638" s="41" t="str">
        <f>IF($B638="", "", IF($B638&gt;'Annual Report'!$AZ$41, 'Annual Report'!$BA$40, TEXT($B638, "mmm yyyy")))</f>
        <v/>
      </c>
      <c r="AA638" s="13" t="str">
        <f t="shared" si="77"/>
        <v/>
      </c>
      <c r="AC638" s="13" t="str">
        <f t="shared" si="78"/>
        <v xml:space="preserve"> - </v>
      </c>
      <c r="AE638" s="13" t="str">
        <f t="shared" si="79"/>
        <v/>
      </c>
    </row>
    <row r="639" spans="1:31" x14ac:dyDescent="0.25">
      <c r="A639" s="30"/>
      <c r="B639" s="74"/>
      <c r="C639" s="82"/>
      <c r="D639" s="92"/>
      <c r="E639" s="75"/>
      <c r="F639" s="76"/>
      <c r="G639" s="83"/>
      <c r="H639" s="77"/>
      <c r="I639" s="84"/>
      <c r="J639" s="30"/>
      <c r="K639" s="25" t="str">
        <f t="shared" si="72"/>
        <v/>
      </c>
      <c r="L639" s="30"/>
      <c r="O639" s="13" t="str">
        <f t="shared" si="73"/>
        <v/>
      </c>
      <c r="P639" s="13">
        <f>SUM($E$11:$E639)</f>
        <v>30</v>
      </c>
      <c r="T639" s="22">
        <f t="shared" si="74"/>
        <v>0</v>
      </c>
      <c r="U639" s="22">
        <f t="shared" si="75"/>
        <v>0</v>
      </c>
      <c r="W639" s="13" t="str">
        <f t="shared" si="76"/>
        <v/>
      </c>
      <c r="Y639" s="41" t="str">
        <f>IF($B639="", "", IF($B639&gt;'Annual Report'!$AZ$41, 'Annual Report'!$BA$40, TEXT($B639, "mmm yyyy")))</f>
        <v/>
      </c>
      <c r="AA639" s="13" t="str">
        <f t="shared" si="77"/>
        <v/>
      </c>
      <c r="AC639" s="13" t="str">
        <f t="shared" si="78"/>
        <v xml:space="preserve"> - </v>
      </c>
      <c r="AE639" s="13" t="str">
        <f t="shared" si="79"/>
        <v/>
      </c>
    </row>
    <row r="640" spans="1:31" x14ac:dyDescent="0.25">
      <c r="A640" s="30"/>
      <c r="B640" s="74"/>
      <c r="C640" s="82"/>
      <c r="D640" s="92"/>
      <c r="E640" s="75"/>
      <c r="F640" s="76"/>
      <c r="G640" s="83"/>
      <c r="H640" s="77"/>
      <c r="I640" s="84"/>
      <c r="J640" s="30"/>
      <c r="K640" s="25" t="str">
        <f t="shared" si="72"/>
        <v/>
      </c>
      <c r="L640" s="30"/>
      <c r="O640" s="13" t="str">
        <f t="shared" si="73"/>
        <v/>
      </c>
      <c r="P640" s="13">
        <f>SUM($E$11:$E640)</f>
        <v>30</v>
      </c>
      <c r="T640" s="22">
        <f t="shared" si="74"/>
        <v>0</v>
      </c>
      <c r="U640" s="22">
        <f t="shared" si="75"/>
        <v>0</v>
      </c>
      <c r="W640" s="13" t="str">
        <f t="shared" si="76"/>
        <v/>
      </c>
      <c r="Y640" s="41" t="str">
        <f>IF($B640="", "", IF($B640&gt;'Annual Report'!$AZ$41, 'Annual Report'!$BA$40, TEXT($B640, "mmm yyyy")))</f>
        <v/>
      </c>
      <c r="AA640" s="13" t="str">
        <f t="shared" si="77"/>
        <v/>
      </c>
      <c r="AC640" s="13" t="str">
        <f t="shared" si="78"/>
        <v xml:space="preserve"> - </v>
      </c>
      <c r="AE640" s="13" t="str">
        <f t="shared" si="79"/>
        <v/>
      </c>
    </row>
    <row r="641" spans="1:31" x14ac:dyDescent="0.25">
      <c r="A641" s="30"/>
      <c r="B641" s="74"/>
      <c r="C641" s="82"/>
      <c r="D641" s="92"/>
      <c r="E641" s="75"/>
      <c r="F641" s="76"/>
      <c r="G641" s="83"/>
      <c r="H641" s="77"/>
      <c r="I641" s="84"/>
      <c r="J641" s="30"/>
      <c r="K641" s="25" t="str">
        <f t="shared" si="72"/>
        <v/>
      </c>
      <c r="L641" s="30"/>
      <c r="O641" s="13" t="str">
        <f t="shared" si="73"/>
        <v/>
      </c>
      <c r="P641" s="13">
        <f>SUM($E$11:$E641)</f>
        <v>30</v>
      </c>
      <c r="T641" s="22">
        <f t="shared" si="74"/>
        <v>0</v>
      </c>
      <c r="U641" s="22">
        <f t="shared" si="75"/>
        <v>0</v>
      </c>
      <c r="W641" s="13" t="str">
        <f t="shared" si="76"/>
        <v/>
      </c>
      <c r="Y641" s="41" t="str">
        <f>IF($B641="", "", IF($B641&gt;'Annual Report'!$AZ$41, 'Annual Report'!$BA$40, TEXT($B641, "mmm yyyy")))</f>
        <v/>
      </c>
      <c r="AA641" s="13" t="str">
        <f t="shared" si="77"/>
        <v/>
      </c>
      <c r="AC641" s="13" t="str">
        <f t="shared" si="78"/>
        <v xml:space="preserve"> - </v>
      </c>
      <c r="AE641" s="13" t="str">
        <f t="shared" si="79"/>
        <v/>
      </c>
    </row>
    <row r="642" spans="1:31" x14ac:dyDescent="0.25">
      <c r="A642" s="30"/>
      <c r="B642" s="74"/>
      <c r="C642" s="82"/>
      <c r="D642" s="92"/>
      <c r="E642" s="75"/>
      <c r="F642" s="76"/>
      <c r="G642" s="83"/>
      <c r="H642" s="77"/>
      <c r="I642" s="84"/>
      <c r="J642" s="30"/>
      <c r="K642" s="25" t="str">
        <f t="shared" si="72"/>
        <v/>
      </c>
      <c r="L642" s="30"/>
      <c r="O642" s="13" t="str">
        <f t="shared" si="73"/>
        <v/>
      </c>
      <c r="P642" s="13">
        <f>SUM($E$11:$E642)</f>
        <v>30</v>
      </c>
      <c r="T642" s="22">
        <f t="shared" si="74"/>
        <v>0</v>
      </c>
      <c r="U642" s="22">
        <f t="shared" si="75"/>
        <v>0</v>
      </c>
      <c r="W642" s="13" t="str">
        <f t="shared" si="76"/>
        <v/>
      </c>
      <c r="Y642" s="41" t="str">
        <f>IF($B642="", "", IF($B642&gt;'Annual Report'!$AZ$41, 'Annual Report'!$BA$40, TEXT($B642, "mmm yyyy")))</f>
        <v/>
      </c>
      <c r="AA642" s="13" t="str">
        <f t="shared" si="77"/>
        <v/>
      </c>
      <c r="AC642" s="13" t="str">
        <f t="shared" si="78"/>
        <v xml:space="preserve"> - </v>
      </c>
      <c r="AE642" s="13" t="str">
        <f t="shared" si="79"/>
        <v/>
      </c>
    </row>
    <row r="643" spans="1:31" x14ac:dyDescent="0.25">
      <c r="A643" s="30"/>
      <c r="B643" s="74"/>
      <c r="C643" s="82"/>
      <c r="D643" s="92"/>
      <c r="E643" s="75"/>
      <c r="F643" s="76"/>
      <c r="G643" s="83"/>
      <c r="H643" s="77"/>
      <c r="I643" s="84"/>
      <c r="J643" s="30"/>
      <c r="K643" s="25" t="str">
        <f t="shared" si="72"/>
        <v/>
      </c>
      <c r="L643" s="30"/>
      <c r="O643" s="13" t="str">
        <f t="shared" si="73"/>
        <v/>
      </c>
      <c r="P643" s="13">
        <f>SUM($E$11:$E643)</f>
        <v>30</v>
      </c>
      <c r="T643" s="22">
        <f t="shared" si="74"/>
        <v>0</v>
      </c>
      <c r="U643" s="22">
        <f t="shared" si="75"/>
        <v>0</v>
      </c>
      <c r="W643" s="13" t="str">
        <f t="shared" si="76"/>
        <v/>
      </c>
      <c r="Y643" s="41" t="str">
        <f>IF($B643="", "", IF($B643&gt;'Annual Report'!$AZ$41, 'Annual Report'!$BA$40, TEXT($B643, "mmm yyyy")))</f>
        <v/>
      </c>
      <c r="AA643" s="13" t="str">
        <f t="shared" si="77"/>
        <v/>
      </c>
      <c r="AC643" s="13" t="str">
        <f t="shared" si="78"/>
        <v xml:space="preserve"> - </v>
      </c>
      <c r="AE643" s="13" t="str">
        <f t="shared" si="79"/>
        <v/>
      </c>
    </row>
    <row r="644" spans="1:31" x14ac:dyDescent="0.25">
      <c r="A644" s="30"/>
      <c r="B644" s="74"/>
      <c r="C644" s="82"/>
      <c r="D644" s="92"/>
      <c r="E644" s="75"/>
      <c r="F644" s="76"/>
      <c r="G644" s="83"/>
      <c r="H644" s="77"/>
      <c r="I644" s="84"/>
      <c r="J644" s="30"/>
      <c r="K644" s="25" t="str">
        <f t="shared" si="72"/>
        <v/>
      </c>
      <c r="L644" s="30"/>
      <c r="O644" s="13" t="str">
        <f t="shared" si="73"/>
        <v/>
      </c>
      <c r="P644" s="13">
        <f>SUM($E$11:$E644)</f>
        <v>30</v>
      </c>
      <c r="T644" s="22">
        <f t="shared" si="74"/>
        <v>0</v>
      </c>
      <c r="U644" s="22">
        <f t="shared" si="75"/>
        <v>0</v>
      </c>
      <c r="W644" s="13" t="str">
        <f t="shared" si="76"/>
        <v/>
      </c>
      <c r="Y644" s="41" t="str">
        <f>IF($B644="", "", IF($B644&gt;'Annual Report'!$AZ$41, 'Annual Report'!$BA$40, TEXT($B644, "mmm yyyy")))</f>
        <v/>
      </c>
      <c r="AA644" s="13" t="str">
        <f t="shared" si="77"/>
        <v/>
      </c>
      <c r="AC644" s="13" t="str">
        <f t="shared" si="78"/>
        <v xml:space="preserve"> - </v>
      </c>
      <c r="AE644" s="13" t="str">
        <f t="shared" si="79"/>
        <v/>
      </c>
    </row>
    <row r="645" spans="1:31" x14ac:dyDescent="0.25">
      <c r="A645" s="30"/>
      <c r="B645" s="74"/>
      <c r="C645" s="82"/>
      <c r="D645" s="92"/>
      <c r="E645" s="75"/>
      <c r="F645" s="76"/>
      <c r="G645" s="83"/>
      <c r="H645" s="77"/>
      <c r="I645" s="84"/>
      <c r="J645" s="30"/>
      <c r="K645" s="25" t="str">
        <f t="shared" si="72"/>
        <v/>
      </c>
      <c r="L645" s="30"/>
      <c r="O645" s="13" t="str">
        <f t="shared" si="73"/>
        <v/>
      </c>
      <c r="P645" s="13">
        <f>SUM($E$11:$E645)</f>
        <v>30</v>
      </c>
      <c r="T645" s="22">
        <f t="shared" si="74"/>
        <v>0</v>
      </c>
      <c r="U645" s="22">
        <f t="shared" si="75"/>
        <v>0</v>
      </c>
      <c r="W645" s="13" t="str">
        <f t="shared" si="76"/>
        <v/>
      </c>
      <c r="Y645" s="41" t="str">
        <f>IF($B645="", "", IF($B645&gt;'Annual Report'!$AZ$41, 'Annual Report'!$BA$40, TEXT($B645, "mmm yyyy")))</f>
        <v/>
      </c>
      <c r="AA645" s="13" t="str">
        <f t="shared" si="77"/>
        <v/>
      </c>
      <c r="AC645" s="13" t="str">
        <f t="shared" si="78"/>
        <v xml:space="preserve"> - </v>
      </c>
      <c r="AE645" s="13" t="str">
        <f t="shared" si="79"/>
        <v/>
      </c>
    </row>
    <row r="646" spans="1:31" x14ac:dyDescent="0.25">
      <c r="A646" s="30"/>
      <c r="B646" s="74"/>
      <c r="C646" s="82"/>
      <c r="D646" s="92"/>
      <c r="E646" s="75"/>
      <c r="F646" s="76"/>
      <c r="G646" s="83"/>
      <c r="H646" s="77"/>
      <c r="I646" s="84"/>
      <c r="J646" s="30"/>
      <c r="K646" s="25" t="str">
        <f t="shared" si="72"/>
        <v/>
      </c>
      <c r="L646" s="30"/>
      <c r="O646" s="13" t="str">
        <f t="shared" si="73"/>
        <v/>
      </c>
      <c r="P646" s="13">
        <f>SUM($E$11:$E646)</f>
        <v>30</v>
      </c>
      <c r="T646" s="22">
        <f t="shared" si="74"/>
        <v>0</v>
      </c>
      <c r="U646" s="22">
        <f t="shared" si="75"/>
        <v>0</v>
      </c>
      <c r="W646" s="13" t="str">
        <f t="shared" si="76"/>
        <v/>
      </c>
      <c r="Y646" s="41" t="str">
        <f>IF($B646="", "", IF($B646&gt;'Annual Report'!$AZ$41, 'Annual Report'!$BA$40, TEXT($B646, "mmm yyyy")))</f>
        <v/>
      </c>
      <c r="AA646" s="13" t="str">
        <f t="shared" si="77"/>
        <v/>
      </c>
      <c r="AC646" s="13" t="str">
        <f t="shared" si="78"/>
        <v xml:space="preserve"> - </v>
      </c>
      <c r="AE646" s="13" t="str">
        <f t="shared" si="79"/>
        <v/>
      </c>
    </row>
    <row r="647" spans="1:31" x14ac:dyDescent="0.25">
      <c r="A647" s="30"/>
      <c r="B647" s="74"/>
      <c r="C647" s="82"/>
      <c r="D647" s="92"/>
      <c r="E647" s="75"/>
      <c r="F647" s="76"/>
      <c r="G647" s="83"/>
      <c r="H647" s="77"/>
      <c r="I647" s="84"/>
      <c r="J647" s="30"/>
      <c r="K647" s="25" t="str">
        <f t="shared" si="72"/>
        <v/>
      </c>
      <c r="L647" s="30"/>
      <c r="O647" s="13" t="str">
        <f t="shared" si="73"/>
        <v/>
      </c>
      <c r="P647" s="13">
        <f>SUM($E$11:$E647)</f>
        <v>30</v>
      </c>
      <c r="T647" s="22">
        <f t="shared" si="74"/>
        <v>0</v>
      </c>
      <c r="U647" s="22">
        <f t="shared" si="75"/>
        <v>0</v>
      </c>
      <c r="W647" s="13" t="str">
        <f t="shared" si="76"/>
        <v/>
      </c>
      <c r="Y647" s="41" t="str">
        <f>IF($B647="", "", IF($B647&gt;'Annual Report'!$AZ$41, 'Annual Report'!$BA$40, TEXT($B647, "mmm yyyy")))</f>
        <v/>
      </c>
      <c r="AA647" s="13" t="str">
        <f t="shared" si="77"/>
        <v/>
      </c>
      <c r="AC647" s="13" t="str">
        <f t="shared" si="78"/>
        <v xml:space="preserve"> - </v>
      </c>
      <c r="AE647" s="13" t="str">
        <f t="shared" si="79"/>
        <v/>
      </c>
    </row>
    <row r="648" spans="1:31" x14ac:dyDescent="0.25">
      <c r="A648" s="30"/>
      <c r="B648" s="74"/>
      <c r="C648" s="82"/>
      <c r="D648" s="92"/>
      <c r="E648" s="75"/>
      <c r="F648" s="76"/>
      <c r="G648" s="83"/>
      <c r="H648" s="77"/>
      <c r="I648" s="84"/>
      <c r="J648" s="30"/>
      <c r="K648" s="25" t="str">
        <f t="shared" si="72"/>
        <v/>
      </c>
      <c r="L648" s="30"/>
      <c r="O648" s="13" t="str">
        <f t="shared" si="73"/>
        <v/>
      </c>
      <c r="P648" s="13">
        <f>SUM($E$11:$E648)</f>
        <v>30</v>
      </c>
      <c r="T648" s="22">
        <f t="shared" si="74"/>
        <v>0</v>
      </c>
      <c r="U648" s="22">
        <f t="shared" si="75"/>
        <v>0</v>
      </c>
      <c r="W648" s="13" t="str">
        <f t="shared" si="76"/>
        <v/>
      </c>
      <c r="Y648" s="41" t="str">
        <f>IF($B648="", "", IF($B648&gt;'Annual Report'!$AZ$41, 'Annual Report'!$BA$40, TEXT($B648, "mmm yyyy")))</f>
        <v/>
      </c>
      <c r="AA648" s="13" t="str">
        <f t="shared" si="77"/>
        <v/>
      </c>
      <c r="AC648" s="13" t="str">
        <f t="shared" si="78"/>
        <v xml:space="preserve"> - </v>
      </c>
      <c r="AE648" s="13" t="str">
        <f t="shared" si="79"/>
        <v/>
      </c>
    </row>
    <row r="649" spans="1:31" x14ac:dyDescent="0.25">
      <c r="A649" s="30"/>
      <c r="B649" s="74"/>
      <c r="C649" s="82"/>
      <c r="D649" s="92"/>
      <c r="E649" s="75"/>
      <c r="F649" s="76"/>
      <c r="G649" s="83"/>
      <c r="H649" s="77"/>
      <c r="I649" s="84"/>
      <c r="J649" s="30"/>
      <c r="K649" s="25" t="str">
        <f t="shared" si="72"/>
        <v/>
      </c>
      <c r="L649" s="30"/>
      <c r="O649" s="13" t="str">
        <f t="shared" si="73"/>
        <v/>
      </c>
      <c r="P649" s="13">
        <f>SUM($E$11:$E649)</f>
        <v>30</v>
      </c>
      <c r="T649" s="22">
        <f t="shared" si="74"/>
        <v>0</v>
      </c>
      <c r="U649" s="22">
        <f t="shared" si="75"/>
        <v>0</v>
      </c>
      <c r="W649" s="13" t="str">
        <f t="shared" si="76"/>
        <v/>
      </c>
      <c r="Y649" s="41" t="str">
        <f>IF($B649="", "", IF($B649&gt;'Annual Report'!$AZ$41, 'Annual Report'!$BA$40, TEXT($B649, "mmm yyyy")))</f>
        <v/>
      </c>
      <c r="AA649" s="13" t="str">
        <f t="shared" si="77"/>
        <v/>
      </c>
      <c r="AC649" s="13" t="str">
        <f t="shared" si="78"/>
        <v xml:space="preserve"> - </v>
      </c>
      <c r="AE649" s="13" t="str">
        <f t="shared" si="79"/>
        <v/>
      </c>
    </row>
    <row r="650" spans="1:31" x14ac:dyDescent="0.25">
      <c r="A650" s="30"/>
      <c r="B650" s="74"/>
      <c r="C650" s="82"/>
      <c r="D650" s="92"/>
      <c r="E650" s="75"/>
      <c r="F650" s="76"/>
      <c r="G650" s="83"/>
      <c r="H650" s="77"/>
      <c r="I650" s="84"/>
      <c r="J650" s="30"/>
      <c r="K650" s="25" t="str">
        <f t="shared" si="72"/>
        <v/>
      </c>
      <c r="L650" s="30"/>
      <c r="O650" s="13" t="str">
        <f t="shared" si="73"/>
        <v/>
      </c>
      <c r="P650" s="13">
        <f>SUM($E$11:$E650)</f>
        <v>30</v>
      </c>
      <c r="T650" s="22">
        <f t="shared" si="74"/>
        <v>0</v>
      </c>
      <c r="U650" s="22">
        <f t="shared" si="75"/>
        <v>0</v>
      </c>
      <c r="W650" s="13" t="str">
        <f t="shared" si="76"/>
        <v/>
      </c>
      <c r="Y650" s="41" t="str">
        <f>IF($B650="", "", IF($B650&gt;'Annual Report'!$AZ$41, 'Annual Report'!$BA$40, TEXT($B650, "mmm yyyy")))</f>
        <v/>
      </c>
      <c r="AA650" s="13" t="str">
        <f t="shared" si="77"/>
        <v/>
      </c>
      <c r="AC650" s="13" t="str">
        <f t="shared" si="78"/>
        <v xml:space="preserve"> - </v>
      </c>
      <c r="AE650" s="13" t="str">
        <f t="shared" si="79"/>
        <v/>
      </c>
    </row>
    <row r="651" spans="1:31" x14ac:dyDescent="0.25">
      <c r="A651" s="30"/>
      <c r="B651" s="74"/>
      <c r="C651" s="82"/>
      <c r="D651" s="92"/>
      <c r="E651" s="75"/>
      <c r="F651" s="76"/>
      <c r="G651" s="83"/>
      <c r="H651" s="77"/>
      <c r="I651" s="84"/>
      <c r="J651" s="30"/>
      <c r="K651" s="25" t="str">
        <f t="shared" si="72"/>
        <v/>
      </c>
      <c r="L651" s="30"/>
      <c r="O651" s="13" t="str">
        <f t="shared" si="73"/>
        <v/>
      </c>
      <c r="P651" s="13">
        <f>SUM($E$11:$E651)</f>
        <v>30</v>
      </c>
      <c r="T651" s="22">
        <f t="shared" si="74"/>
        <v>0</v>
      </c>
      <c r="U651" s="22">
        <f t="shared" si="75"/>
        <v>0</v>
      </c>
      <c r="W651" s="13" t="str">
        <f t="shared" si="76"/>
        <v/>
      </c>
      <c r="Y651" s="41" t="str">
        <f>IF($B651="", "", IF($B651&gt;'Annual Report'!$AZ$41, 'Annual Report'!$BA$40, TEXT($B651, "mmm yyyy")))</f>
        <v/>
      </c>
      <c r="AA651" s="13" t="str">
        <f t="shared" si="77"/>
        <v/>
      </c>
      <c r="AC651" s="13" t="str">
        <f t="shared" si="78"/>
        <v xml:space="preserve"> - </v>
      </c>
      <c r="AE651" s="13" t="str">
        <f t="shared" si="79"/>
        <v/>
      </c>
    </row>
    <row r="652" spans="1:31" x14ac:dyDescent="0.25">
      <c r="A652" s="30"/>
      <c r="B652" s="74"/>
      <c r="C652" s="82"/>
      <c r="D652" s="92"/>
      <c r="E652" s="75"/>
      <c r="F652" s="76"/>
      <c r="G652" s="83"/>
      <c r="H652" s="77"/>
      <c r="I652" s="84"/>
      <c r="J652" s="30"/>
      <c r="K652" s="25" t="str">
        <f t="shared" ref="K652:K715" si="80">IF($B652="", "", $G652+$H652-$F652-$U652-$T652)</f>
        <v/>
      </c>
      <c r="L652" s="30"/>
      <c r="O652" s="13" t="str">
        <f t="shared" ref="O652:O715" si="81">IF($B652="", "", IF(OR($B652&lt;$R$3, $B652&gt;$R$4), "X", ""))</f>
        <v/>
      </c>
      <c r="P652" s="13">
        <f>SUM($E$11:$E652)</f>
        <v>30</v>
      </c>
      <c r="T652" s="22">
        <f t="shared" ref="T652:T715" si="82">ROUND($D652*$P$4*24, 2)</f>
        <v>0</v>
      </c>
      <c r="U652" s="22">
        <f t="shared" ref="U652:U715" si="83">ROUND(IF(AND($P652&gt;$O$6, $P651&lt;$O$6), (($P652-$O$6)*$P$7)+(($O$6-$P651)*$P$6), IF($P651&gt;$O$6, $E652*$P$7, $E652*$P$6)), 2)</f>
        <v>0</v>
      </c>
      <c r="W652" s="13" t="str">
        <f t="shared" ref="W652:W715" si="84">IF($I652="", "", IF(COUNTIF($R$11:$R$20, $I652)&gt;0, "", "X"))</f>
        <v/>
      </c>
      <c r="Y652" s="41" t="str">
        <f>IF($B652="", "", IF($B652&gt;'Annual Report'!$AZ$41, 'Annual Report'!$BA$40, TEXT($B652, "mmm yyyy")))</f>
        <v/>
      </c>
      <c r="AA652" s="13" t="str">
        <f t="shared" ref="AA652:AA715" si="85">IF(AND(NOT($F652=""), $I652=""), "X", "")</f>
        <v/>
      </c>
      <c r="AC652" s="13" t="str">
        <f t="shared" ref="AC652:AC715" si="86">_xlfn.CONCAT(Y652, " - ", $I652)</f>
        <v xml:space="preserve"> - </v>
      </c>
      <c r="AE652" s="13" t="str">
        <f t="shared" ref="AE652:AE715" si="87">IF($AA652="", "", $Y652)</f>
        <v/>
      </c>
    </row>
    <row r="653" spans="1:31" x14ac:dyDescent="0.25">
      <c r="A653" s="30"/>
      <c r="B653" s="74"/>
      <c r="C653" s="82"/>
      <c r="D653" s="92"/>
      <c r="E653" s="75"/>
      <c r="F653" s="76"/>
      <c r="G653" s="83"/>
      <c r="H653" s="77"/>
      <c r="I653" s="84"/>
      <c r="J653" s="30"/>
      <c r="K653" s="25" t="str">
        <f t="shared" si="80"/>
        <v/>
      </c>
      <c r="L653" s="30"/>
      <c r="O653" s="13" t="str">
        <f t="shared" si="81"/>
        <v/>
      </c>
      <c r="P653" s="13">
        <f>SUM($E$11:$E653)</f>
        <v>30</v>
      </c>
      <c r="T653" s="22">
        <f t="shared" si="82"/>
        <v>0</v>
      </c>
      <c r="U653" s="22">
        <f t="shared" si="83"/>
        <v>0</v>
      </c>
      <c r="W653" s="13" t="str">
        <f t="shared" si="84"/>
        <v/>
      </c>
      <c r="Y653" s="41" t="str">
        <f>IF($B653="", "", IF($B653&gt;'Annual Report'!$AZ$41, 'Annual Report'!$BA$40, TEXT($B653, "mmm yyyy")))</f>
        <v/>
      </c>
      <c r="AA653" s="13" t="str">
        <f t="shared" si="85"/>
        <v/>
      </c>
      <c r="AC653" s="13" t="str">
        <f t="shared" si="86"/>
        <v xml:space="preserve"> - </v>
      </c>
      <c r="AE653" s="13" t="str">
        <f t="shared" si="87"/>
        <v/>
      </c>
    </row>
    <row r="654" spans="1:31" x14ac:dyDescent="0.25">
      <c r="A654" s="30"/>
      <c r="B654" s="74"/>
      <c r="C654" s="82"/>
      <c r="D654" s="92"/>
      <c r="E654" s="75"/>
      <c r="F654" s="76"/>
      <c r="G654" s="83"/>
      <c r="H654" s="77"/>
      <c r="I654" s="84"/>
      <c r="J654" s="30"/>
      <c r="K654" s="25" t="str">
        <f t="shared" si="80"/>
        <v/>
      </c>
      <c r="L654" s="30"/>
      <c r="O654" s="13" t="str">
        <f t="shared" si="81"/>
        <v/>
      </c>
      <c r="P654" s="13">
        <f>SUM($E$11:$E654)</f>
        <v>30</v>
      </c>
      <c r="T654" s="22">
        <f t="shared" si="82"/>
        <v>0</v>
      </c>
      <c r="U654" s="22">
        <f t="shared" si="83"/>
        <v>0</v>
      </c>
      <c r="W654" s="13" t="str">
        <f t="shared" si="84"/>
        <v/>
      </c>
      <c r="Y654" s="41" t="str">
        <f>IF($B654="", "", IF($B654&gt;'Annual Report'!$AZ$41, 'Annual Report'!$BA$40, TEXT($B654, "mmm yyyy")))</f>
        <v/>
      </c>
      <c r="AA654" s="13" t="str">
        <f t="shared" si="85"/>
        <v/>
      </c>
      <c r="AC654" s="13" t="str">
        <f t="shared" si="86"/>
        <v xml:space="preserve"> - </v>
      </c>
      <c r="AE654" s="13" t="str">
        <f t="shared" si="87"/>
        <v/>
      </c>
    </row>
    <row r="655" spans="1:31" x14ac:dyDescent="0.25">
      <c r="A655" s="30"/>
      <c r="B655" s="74"/>
      <c r="C655" s="82"/>
      <c r="D655" s="92"/>
      <c r="E655" s="75"/>
      <c r="F655" s="76"/>
      <c r="G655" s="83"/>
      <c r="H655" s="77"/>
      <c r="I655" s="84"/>
      <c r="J655" s="30"/>
      <c r="K655" s="25" t="str">
        <f t="shared" si="80"/>
        <v/>
      </c>
      <c r="L655" s="30"/>
      <c r="O655" s="13" t="str">
        <f t="shared" si="81"/>
        <v/>
      </c>
      <c r="P655" s="13">
        <f>SUM($E$11:$E655)</f>
        <v>30</v>
      </c>
      <c r="T655" s="22">
        <f t="shared" si="82"/>
        <v>0</v>
      </c>
      <c r="U655" s="22">
        <f t="shared" si="83"/>
        <v>0</v>
      </c>
      <c r="W655" s="13" t="str">
        <f t="shared" si="84"/>
        <v/>
      </c>
      <c r="Y655" s="41" t="str">
        <f>IF($B655="", "", IF($B655&gt;'Annual Report'!$AZ$41, 'Annual Report'!$BA$40, TEXT($B655, "mmm yyyy")))</f>
        <v/>
      </c>
      <c r="AA655" s="13" t="str">
        <f t="shared" si="85"/>
        <v/>
      </c>
      <c r="AC655" s="13" t="str">
        <f t="shared" si="86"/>
        <v xml:space="preserve"> - </v>
      </c>
      <c r="AE655" s="13" t="str">
        <f t="shared" si="87"/>
        <v/>
      </c>
    </row>
    <row r="656" spans="1:31" x14ac:dyDescent="0.25">
      <c r="A656" s="30"/>
      <c r="B656" s="74"/>
      <c r="C656" s="82"/>
      <c r="D656" s="92"/>
      <c r="E656" s="75"/>
      <c r="F656" s="76"/>
      <c r="G656" s="83"/>
      <c r="H656" s="77"/>
      <c r="I656" s="84"/>
      <c r="J656" s="30"/>
      <c r="K656" s="25" t="str">
        <f t="shared" si="80"/>
        <v/>
      </c>
      <c r="L656" s="30"/>
      <c r="O656" s="13" t="str">
        <f t="shared" si="81"/>
        <v/>
      </c>
      <c r="P656" s="13">
        <f>SUM($E$11:$E656)</f>
        <v>30</v>
      </c>
      <c r="T656" s="22">
        <f t="shared" si="82"/>
        <v>0</v>
      </c>
      <c r="U656" s="22">
        <f t="shared" si="83"/>
        <v>0</v>
      </c>
      <c r="W656" s="13" t="str">
        <f t="shared" si="84"/>
        <v/>
      </c>
      <c r="Y656" s="41" t="str">
        <f>IF($B656="", "", IF($B656&gt;'Annual Report'!$AZ$41, 'Annual Report'!$BA$40, TEXT($B656, "mmm yyyy")))</f>
        <v/>
      </c>
      <c r="AA656" s="13" t="str">
        <f t="shared" si="85"/>
        <v/>
      </c>
      <c r="AC656" s="13" t="str">
        <f t="shared" si="86"/>
        <v xml:space="preserve"> - </v>
      </c>
      <c r="AE656" s="13" t="str">
        <f t="shared" si="87"/>
        <v/>
      </c>
    </row>
    <row r="657" spans="1:31" x14ac:dyDescent="0.25">
      <c r="A657" s="30"/>
      <c r="B657" s="74"/>
      <c r="C657" s="82"/>
      <c r="D657" s="92"/>
      <c r="E657" s="75"/>
      <c r="F657" s="76"/>
      <c r="G657" s="83"/>
      <c r="H657" s="77"/>
      <c r="I657" s="84"/>
      <c r="J657" s="30"/>
      <c r="K657" s="25" t="str">
        <f t="shared" si="80"/>
        <v/>
      </c>
      <c r="L657" s="30"/>
      <c r="O657" s="13" t="str">
        <f t="shared" si="81"/>
        <v/>
      </c>
      <c r="P657" s="13">
        <f>SUM($E$11:$E657)</f>
        <v>30</v>
      </c>
      <c r="T657" s="22">
        <f t="shared" si="82"/>
        <v>0</v>
      </c>
      <c r="U657" s="22">
        <f t="shared" si="83"/>
        <v>0</v>
      </c>
      <c r="W657" s="13" t="str">
        <f t="shared" si="84"/>
        <v/>
      </c>
      <c r="Y657" s="41" t="str">
        <f>IF($B657="", "", IF($B657&gt;'Annual Report'!$AZ$41, 'Annual Report'!$BA$40, TEXT($B657, "mmm yyyy")))</f>
        <v/>
      </c>
      <c r="AA657" s="13" t="str">
        <f t="shared" si="85"/>
        <v/>
      </c>
      <c r="AC657" s="13" t="str">
        <f t="shared" si="86"/>
        <v xml:space="preserve"> - </v>
      </c>
      <c r="AE657" s="13" t="str">
        <f t="shared" si="87"/>
        <v/>
      </c>
    </row>
    <row r="658" spans="1:31" x14ac:dyDescent="0.25">
      <c r="A658" s="30"/>
      <c r="B658" s="74"/>
      <c r="C658" s="82"/>
      <c r="D658" s="92"/>
      <c r="E658" s="75"/>
      <c r="F658" s="76"/>
      <c r="G658" s="83"/>
      <c r="H658" s="77"/>
      <c r="I658" s="84"/>
      <c r="J658" s="30"/>
      <c r="K658" s="25" t="str">
        <f t="shared" si="80"/>
        <v/>
      </c>
      <c r="L658" s="30"/>
      <c r="O658" s="13" t="str">
        <f t="shared" si="81"/>
        <v/>
      </c>
      <c r="P658" s="13">
        <f>SUM($E$11:$E658)</f>
        <v>30</v>
      </c>
      <c r="T658" s="22">
        <f t="shared" si="82"/>
        <v>0</v>
      </c>
      <c r="U658" s="22">
        <f t="shared" si="83"/>
        <v>0</v>
      </c>
      <c r="W658" s="13" t="str">
        <f t="shared" si="84"/>
        <v/>
      </c>
      <c r="Y658" s="41" t="str">
        <f>IF($B658="", "", IF($B658&gt;'Annual Report'!$AZ$41, 'Annual Report'!$BA$40, TEXT($B658, "mmm yyyy")))</f>
        <v/>
      </c>
      <c r="AA658" s="13" t="str">
        <f t="shared" si="85"/>
        <v/>
      </c>
      <c r="AC658" s="13" t="str">
        <f t="shared" si="86"/>
        <v xml:space="preserve"> - </v>
      </c>
      <c r="AE658" s="13" t="str">
        <f t="shared" si="87"/>
        <v/>
      </c>
    </row>
    <row r="659" spans="1:31" x14ac:dyDescent="0.25">
      <c r="A659" s="30"/>
      <c r="B659" s="74"/>
      <c r="C659" s="82"/>
      <c r="D659" s="92"/>
      <c r="E659" s="75"/>
      <c r="F659" s="76"/>
      <c r="G659" s="83"/>
      <c r="H659" s="77"/>
      <c r="I659" s="84"/>
      <c r="J659" s="30"/>
      <c r="K659" s="25" t="str">
        <f t="shared" si="80"/>
        <v/>
      </c>
      <c r="L659" s="30"/>
      <c r="O659" s="13" t="str">
        <f t="shared" si="81"/>
        <v/>
      </c>
      <c r="P659" s="13">
        <f>SUM($E$11:$E659)</f>
        <v>30</v>
      </c>
      <c r="T659" s="22">
        <f t="shared" si="82"/>
        <v>0</v>
      </c>
      <c r="U659" s="22">
        <f t="shared" si="83"/>
        <v>0</v>
      </c>
      <c r="W659" s="13" t="str">
        <f t="shared" si="84"/>
        <v/>
      </c>
      <c r="Y659" s="41" t="str">
        <f>IF($B659="", "", IF($B659&gt;'Annual Report'!$AZ$41, 'Annual Report'!$BA$40, TEXT($B659, "mmm yyyy")))</f>
        <v/>
      </c>
      <c r="AA659" s="13" t="str">
        <f t="shared" si="85"/>
        <v/>
      </c>
      <c r="AC659" s="13" t="str">
        <f t="shared" si="86"/>
        <v xml:space="preserve"> - </v>
      </c>
      <c r="AE659" s="13" t="str">
        <f t="shared" si="87"/>
        <v/>
      </c>
    </row>
    <row r="660" spans="1:31" x14ac:dyDescent="0.25">
      <c r="A660" s="30"/>
      <c r="B660" s="74"/>
      <c r="C660" s="82"/>
      <c r="D660" s="92"/>
      <c r="E660" s="75"/>
      <c r="F660" s="76"/>
      <c r="G660" s="83"/>
      <c r="H660" s="77"/>
      <c r="I660" s="84"/>
      <c r="J660" s="30"/>
      <c r="K660" s="25" t="str">
        <f t="shared" si="80"/>
        <v/>
      </c>
      <c r="L660" s="30"/>
      <c r="O660" s="13" t="str">
        <f t="shared" si="81"/>
        <v/>
      </c>
      <c r="P660" s="13">
        <f>SUM($E$11:$E660)</f>
        <v>30</v>
      </c>
      <c r="T660" s="22">
        <f t="shared" si="82"/>
        <v>0</v>
      </c>
      <c r="U660" s="22">
        <f t="shared" si="83"/>
        <v>0</v>
      </c>
      <c r="W660" s="13" t="str">
        <f t="shared" si="84"/>
        <v/>
      </c>
      <c r="Y660" s="41" t="str">
        <f>IF($B660="", "", IF($B660&gt;'Annual Report'!$AZ$41, 'Annual Report'!$BA$40, TEXT($B660, "mmm yyyy")))</f>
        <v/>
      </c>
      <c r="AA660" s="13" t="str">
        <f t="shared" si="85"/>
        <v/>
      </c>
      <c r="AC660" s="13" t="str">
        <f t="shared" si="86"/>
        <v xml:space="preserve"> - </v>
      </c>
      <c r="AE660" s="13" t="str">
        <f t="shared" si="87"/>
        <v/>
      </c>
    </row>
    <row r="661" spans="1:31" x14ac:dyDescent="0.25">
      <c r="A661" s="30"/>
      <c r="B661" s="74"/>
      <c r="C661" s="82"/>
      <c r="D661" s="92"/>
      <c r="E661" s="75"/>
      <c r="F661" s="76"/>
      <c r="G661" s="83"/>
      <c r="H661" s="77"/>
      <c r="I661" s="84"/>
      <c r="J661" s="30"/>
      <c r="K661" s="25" t="str">
        <f t="shared" si="80"/>
        <v/>
      </c>
      <c r="L661" s="30"/>
      <c r="O661" s="13" t="str">
        <f t="shared" si="81"/>
        <v/>
      </c>
      <c r="P661" s="13">
        <f>SUM($E$11:$E661)</f>
        <v>30</v>
      </c>
      <c r="T661" s="22">
        <f t="shared" si="82"/>
        <v>0</v>
      </c>
      <c r="U661" s="22">
        <f t="shared" si="83"/>
        <v>0</v>
      </c>
      <c r="W661" s="13" t="str">
        <f t="shared" si="84"/>
        <v/>
      </c>
      <c r="Y661" s="41" t="str">
        <f>IF($B661="", "", IF($B661&gt;'Annual Report'!$AZ$41, 'Annual Report'!$BA$40, TEXT($B661, "mmm yyyy")))</f>
        <v/>
      </c>
      <c r="AA661" s="13" t="str">
        <f t="shared" si="85"/>
        <v/>
      </c>
      <c r="AC661" s="13" t="str">
        <f t="shared" si="86"/>
        <v xml:space="preserve"> - </v>
      </c>
      <c r="AE661" s="13" t="str">
        <f t="shared" si="87"/>
        <v/>
      </c>
    </row>
    <row r="662" spans="1:31" x14ac:dyDescent="0.25">
      <c r="A662" s="30"/>
      <c r="B662" s="74"/>
      <c r="C662" s="82"/>
      <c r="D662" s="92"/>
      <c r="E662" s="75"/>
      <c r="F662" s="76"/>
      <c r="G662" s="83"/>
      <c r="H662" s="77"/>
      <c r="I662" s="84"/>
      <c r="J662" s="30"/>
      <c r="K662" s="25" t="str">
        <f t="shared" si="80"/>
        <v/>
      </c>
      <c r="L662" s="30"/>
      <c r="O662" s="13" t="str">
        <f t="shared" si="81"/>
        <v/>
      </c>
      <c r="P662" s="13">
        <f>SUM($E$11:$E662)</f>
        <v>30</v>
      </c>
      <c r="T662" s="22">
        <f t="shared" si="82"/>
        <v>0</v>
      </c>
      <c r="U662" s="22">
        <f t="shared" si="83"/>
        <v>0</v>
      </c>
      <c r="W662" s="13" t="str">
        <f t="shared" si="84"/>
        <v/>
      </c>
      <c r="Y662" s="41" t="str">
        <f>IF($B662="", "", IF($B662&gt;'Annual Report'!$AZ$41, 'Annual Report'!$BA$40, TEXT($B662, "mmm yyyy")))</f>
        <v/>
      </c>
      <c r="AA662" s="13" t="str">
        <f t="shared" si="85"/>
        <v/>
      </c>
      <c r="AC662" s="13" t="str">
        <f t="shared" si="86"/>
        <v xml:space="preserve"> - </v>
      </c>
      <c r="AE662" s="13" t="str">
        <f t="shared" si="87"/>
        <v/>
      </c>
    </row>
    <row r="663" spans="1:31" x14ac:dyDescent="0.25">
      <c r="A663" s="30"/>
      <c r="B663" s="74"/>
      <c r="C663" s="82"/>
      <c r="D663" s="92"/>
      <c r="E663" s="75"/>
      <c r="F663" s="76"/>
      <c r="G663" s="83"/>
      <c r="H663" s="77"/>
      <c r="I663" s="84"/>
      <c r="J663" s="30"/>
      <c r="K663" s="25" t="str">
        <f t="shared" si="80"/>
        <v/>
      </c>
      <c r="L663" s="30"/>
      <c r="O663" s="13" t="str">
        <f t="shared" si="81"/>
        <v/>
      </c>
      <c r="P663" s="13">
        <f>SUM($E$11:$E663)</f>
        <v>30</v>
      </c>
      <c r="T663" s="22">
        <f t="shared" si="82"/>
        <v>0</v>
      </c>
      <c r="U663" s="22">
        <f t="shared" si="83"/>
        <v>0</v>
      </c>
      <c r="W663" s="13" t="str">
        <f t="shared" si="84"/>
        <v/>
      </c>
      <c r="Y663" s="41" t="str">
        <f>IF($B663="", "", IF($B663&gt;'Annual Report'!$AZ$41, 'Annual Report'!$BA$40, TEXT($B663, "mmm yyyy")))</f>
        <v/>
      </c>
      <c r="AA663" s="13" t="str">
        <f t="shared" si="85"/>
        <v/>
      </c>
      <c r="AC663" s="13" t="str">
        <f t="shared" si="86"/>
        <v xml:space="preserve"> - </v>
      </c>
      <c r="AE663" s="13" t="str">
        <f t="shared" si="87"/>
        <v/>
      </c>
    </row>
    <row r="664" spans="1:31" x14ac:dyDescent="0.25">
      <c r="A664" s="30"/>
      <c r="B664" s="74"/>
      <c r="C664" s="82"/>
      <c r="D664" s="92"/>
      <c r="E664" s="75"/>
      <c r="F664" s="76"/>
      <c r="G664" s="83"/>
      <c r="H664" s="77"/>
      <c r="I664" s="84"/>
      <c r="J664" s="30"/>
      <c r="K664" s="25" t="str">
        <f t="shared" si="80"/>
        <v/>
      </c>
      <c r="L664" s="30"/>
      <c r="O664" s="13" t="str">
        <f t="shared" si="81"/>
        <v/>
      </c>
      <c r="P664" s="13">
        <f>SUM($E$11:$E664)</f>
        <v>30</v>
      </c>
      <c r="T664" s="22">
        <f t="shared" si="82"/>
        <v>0</v>
      </c>
      <c r="U664" s="22">
        <f t="shared" si="83"/>
        <v>0</v>
      </c>
      <c r="W664" s="13" t="str">
        <f t="shared" si="84"/>
        <v/>
      </c>
      <c r="Y664" s="41" t="str">
        <f>IF($B664="", "", IF($B664&gt;'Annual Report'!$AZ$41, 'Annual Report'!$BA$40, TEXT($B664, "mmm yyyy")))</f>
        <v/>
      </c>
      <c r="AA664" s="13" t="str">
        <f t="shared" si="85"/>
        <v/>
      </c>
      <c r="AC664" s="13" t="str">
        <f t="shared" si="86"/>
        <v xml:space="preserve"> - </v>
      </c>
      <c r="AE664" s="13" t="str">
        <f t="shared" si="87"/>
        <v/>
      </c>
    </row>
    <row r="665" spans="1:31" x14ac:dyDescent="0.25">
      <c r="A665" s="30"/>
      <c r="B665" s="74"/>
      <c r="C665" s="82"/>
      <c r="D665" s="92"/>
      <c r="E665" s="75"/>
      <c r="F665" s="76"/>
      <c r="G665" s="83"/>
      <c r="H665" s="77"/>
      <c r="I665" s="84"/>
      <c r="J665" s="30"/>
      <c r="K665" s="25" t="str">
        <f t="shared" si="80"/>
        <v/>
      </c>
      <c r="L665" s="30"/>
      <c r="O665" s="13" t="str">
        <f t="shared" si="81"/>
        <v/>
      </c>
      <c r="P665" s="13">
        <f>SUM($E$11:$E665)</f>
        <v>30</v>
      </c>
      <c r="T665" s="22">
        <f t="shared" si="82"/>
        <v>0</v>
      </c>
      <c r="U665" s="22">
        <f t="shared" si="83"/>
        <v>0</v>
      </c>
      <c r="W665" s="13" t="str">
        <f t="shared" si="84"/>
        <v/>
      </c>
      <c r="Y665" s="41" t="str">
        <f>IF($B665="", "", IF($B665&gt;'Annual Report'!$AZ$41, 'Annual Report'!$BA$40, TEXT($B665, "mmm yyyy")))</f>
        <v/>
      </c>
      <c r="AA665" s="13" t="str">
        <f t="shared" si="85"/>
        <v/>
      </c>
      <c r="AC665" s="13" t="str">
        <f t="shared" si="86"/>
        <v xml:space="preserve"> - </v>
      </c>
      <c r="AE665" s="13" t="str">
        <f t="shared" si="87"/>
        <v/>
      </c>
    </row>
    <row r="666" spans="1:31" x14ac:dyDescent="0.25">
      <c r="A666" s="30"/>
      <c r="B666" s="74"/>
      <c r="C666" s="82"/>
      <c r="D666" s="92"/>
      <c r="E666" s="75"/>
      <c r="F666" s="76"/>
      <c r="G666" s="83"/>
      <c r="H666" s="77"/>
      <c r="I666" s="84"/>
      <c r="J666" s="30"/>
      <c r="K666" s="25" t="str">
        <f t="shared" si="80"/>
        <v/>
      </c>
      <c r="L666" s="30"/>
      <c r="O666" s="13" t="str">
        <f t="shared" si="81"/>
        <v/>
      </c>
      <c r="P666" s="13">
        <f>SUM($E$11:$E666)</f>
        <v>30</v>
      </c>
      <c r="T666" s="22">
        <f t="shared" si="82"/>
        <v>0</v>
      </c>
      <c r="U666" s="22">
        <f t="shared" si="83"/>
        <v>0</v>
      </c>
      <c r="W666" s="13" t="str">
        <f t="shared" si="84"/>
        <v/>
      </c>
      <c r="Y666" s="41" t="str">
        <f>IF($B666="", "", IF($B666&gt;'Annual Report'!$AZ$41, 'Annual Report'!$BA$40, TEXT($B666, "mmm yyyy")))</f>
        <v/>
      </c>
      <c r="AA666" s="13" t="str">
        <f t="shared" si="85"/>
        <v/>
      </c>
      <c r="AC666" s="13" t="str">
        <f t="shared" si="86"/>
        <v xml:space="preserve"> - </v>
      </c>
      <c r="AE666" s="13" t="str">
        <f t="shared" si="87"/>
        <v/>
      </c>
    </row>
    <row r="667" spans="1:31" x14ac:dyDescent="0.25">
      <c r="A667" s="30"/>
      <c r="B667" s="74"/>
      <c r="C667" s="82"/>
      <c r="D667" s="92"/>
      <c r="E667" s="75"/>
      <c r="F667" s="76"/>
      <c r="G667" s="83"/>
      <c r="H667" s="77"/>
      <c r="I667" s="84"/>
      <c r="J667" s="30"/>
      <c r="K667" s="25" t="str">
        <f t="shared" si="80"/>
        <v/>
      </c>
      <c r="L667" s="30"/>
      <c r="O667" s="13" t="str">
        <f t="shared" si="81"/>
        <v/>
      </c>
      <c r="P667" s="13">
        <f>SUM($E$11:$E667)</f>
        <v>30</v>
      </c>
      <c r="T667" s="22">
        <f t="shared" si="82"/>
        <v>0</v>
      </c>
      <c r="U667" s="22">
        <f t="shared" si="83"/>
        <v>0</v>
      </c>
      <c r="W667" s="13" t="str">
        <f t="shared" si="84"/>
        <v/>
      </c>
      <c r="Y667" s="41" t="str">
        <f>IF($B667="", "", IF($B667&gt;'Annual Report'!$AZ$41, 'Annual Report'!$BA$40, TEXT($B667, "mmm yyyy")))</f>
        <v/>
      </c>
      <c r="AA667" s="13" t="str">
        <f t="shared" si="85"/>
        <v/>
      </c>
      <c r="AC667" s="13" t="str">
        <f t="shared" si="86"/>
        <v xml:space="preserve"> - </v>
      </c>
      <c r="AE667" s="13" t="str">
        <f t="shared" si="87"/>
        <v/>
      </c>
    </row>
    <row r="668" spans="1:31" x14ac:dyDescent="0.25">
      <c r="A668" s="30"/>
      <c r="B668" s="74"/>
      <c r="C668" s="82"/>
      <c r="D668" s="92"/>
      <c r="E668" s="75"/>
      <c r="F668" s="76"/>
      <c r="G668" s="83"/>
      <c r="H668" s="77"/>
      <c r="I668" s="84"/>
      <c r="J668" s="30"/>
      <c r="K668" s="25" t="str">
        <f t="shared" si="80"/>
        <v/>
      </c>
      <c r="L668" s="30"/>
      <c r="O668" s="13" t="str">
        <f t="shared" si="81"/>
        <v/>
      </c>
      <c r="P668" s="13">
        <f>SUM($E$11:$E668)</f>
        <v>30</v>
      </c>
      <c r="T668" s="22">
        <f t="shared" si="82"/>
        <v>0</v>
      </c>
      <c r="U668" s="22">
        <f t="shared" si="83"/>
        <v>0</v>
      </c>
      <c r="W668" s="13" t="str">
        <f t="shared" si="84"/>
        <v/>
      </c>
      <c r="Y668" s="41" t="str">
        <f>IF($B668="", "", IF($B668&gt;'Annual Report'!$AZ$41, 'Annual Report'!$BA$40, TEXT($B668, "mmm yyyy")))</f>
        <v/>
      </c>
      <c r="AA668" s="13" t="str">
        <f t="shared" si="85"/>
        <v/>
      </c>
      <c r="AC668" s="13" t="str">
        <f t="shared" si="86"/>
        <v xml:space="preserve"> - </v>
      </c>
      <c r="AE668" s="13" t="str">
        <f t="shared" si="87"/>
        <v/>
      </c>
    </row>
    <row r="669" spans="1:31" x14ac:dyDescent="0.25">
      <c r="A669" s="30"/>
      <c r="B669" s="74"/>
      <c r="C669" s="82"/>
      <c r="D669" s="92"/>
      <c r="E669" s="75"/>
      <c r="F669" s="76"/>
      <c r="G669" s="83"/>
      <c r="H669" s="77"/>
      <c r="I669" s="84"/>
      <c r="J669" s="30"/>
      <c r="K669" s="25" t="str">
        <f t="shared" si="80"/>
        <v/>
      </c>
      <c r="L669" s="30"/>
      <c r="O669" s="13" t="str">
        <f t="shared" si="81"/>
        <v/>
      </c>
      <c r="P669" s="13">
        <f>SUM($E$11:$E669)</f>
        <v>30</v>
      </c>
      <c r="T669" s="22">
        <f t="shared" si="82"/>
        <v>0</v>
      </c>
      <c r="U669" s="22">
        <f t="shared" si="83"/>
        <v>0</v>
      </c>
      <c r="W669" s="13" t="str">
        <f t="shared" si="84"/>
        <v/>
      </c>
      <c r="Y669" s="41" t="str">
        <f>IF($B669="", "", IF($B669&gt;'Annual Report'!$AZ$41, 'Annual Report'!$BA$40, TEXT($B669, "mmm yyyy")))</f>
        <v/>
      </c>
      <c r="AA669" s="13" t="str">
        <f t="shared" si="85"/>
        <v/>
      </c>
      <c r="AC669" s="13" t="str">
        <f t="shared" si="86"/>
        <v xml:space="preserve"> - </v>
      </c>
      <c r="AE669" s="13" t="str">
        <f t="shared" si="87"/>
        <v/>
      </c>
    </row>
    <row r="670" spans="1:31" x14ac:dyDescent="0.25">
      <c r="A670" s="30"/>
      <c r="B670" s="74"/>
      <c r="C670" s="82"/>
      <c r="D670" s="92"/>
      <c r="E670" s="75"/>
      <c r="F670" s="76"/>
      <c r="G670" s="83"/>
      <c r="H670" s="77"/>
      <c r="I670" s="84"/>
      <c r="J670" s="30"/>
      <c r="K670" s="25" t="str">
        <f t="shared" si="80"/>
        <v/>
      </c>
      <c r="L670" s="30"/>
      <c r="O670" s="13" t="str">
        <f t="shared" si="81"/>
        <v/>
      </c>
      <c r="P670" s="13">
        <f>SUM($E$11:$E670)</f>
        <v>30</v>
      </c>
      <c r="T670" s="22">
        <f t="shared" si="82"/>
        <v>0</v>
      </c>
      <c r="U670" s="22">
        <f t="shared" si="83"/>
        <v>0</v>
      </c>
      <c r="W670" s="13" t="str">
        <f t="shared" si="84"/>
        <v/>
      </c>
      <c r="Y670" s="41" t="str">
        <f>IF($B670="", "", IF($B670&gt;'Annual Report'!$AZ$41, 'Annual Report'!$BA$40, TEXT($B670, "mmm yyyy")))</f>
        <v/>
      </c>
      <c r="AA670" s="13" t="str">
        <f t="shared" si="85"/>
        <v/>
      </c>
      <c r="AC670" s="13" t="str">
        <f t="shared" si="86"/>
        <v xml:space="preserve"> - </v>
      </c>
      <c r="AE670" s="13" t="str">
        <f t="shared" si="87"/>
        <v/>
      </c>
    </row>
    <row r="671" spans="1:31" x14ac:dyDescent="0.25">
      <c r="A671" s="30"/>
      <c r="B671" s="74"/>
      <c r="C671" s="82"/>
      <c r="D671" s="92"/>
      <c r="E671" s="75"/>
      <c r="F671" s="76"/>
      <c r="G671" s="83"/>
      <c r="H671" s="77"/>
      <c r="I671" s="84"/>
      <c r="J671" s="30"/>
      <c r="K671" s="25" t="str">
        <f t="shared" si="80"/>
        <v/>
      </c>
      <c r="L671" s="30"/>
      <c r="O671" s="13" t="str">
        <f t="shared" si="81"/>
        <v/>
      </c>
      <c r="P671" s="13">
        <f>SUM($E$11:$E671)</f>
        <v>30</v>
      </c>
      <c r="T671" s="22">
        <f t="shared" si="82"/>
        <v>0</v>
      </c>
      <c r="U671" s="22">
        <f t="shared" si="83"/>
        <v>0</v>
      </c>
      <c r="W671" s="13" t="str">
        <f t="shared" si="84"/>
        <v/>
      </c>
      <c r="Y671" s="41" t="str">
        <f>IF($B671="", "", IF($B671&gt;'Annual Report'!$AZ$41, 'Annual Report'!$BA$40, TEXT($B671, "mmm yyyy")))</f>
        <v/>
      </c>
      <c r="AA671" s="13" t="str">
        <f t="shared" si="85"/>
        <v/>
      </c>
      <c r="AC671" s="13" t="str">
        <f t="shared" si="86"/>
        <v xml:space="preserve"> - </v>
      </c>
      <c r="AE671" s="13" t="str">
        <f t="shared" si="87"/>
        <v/>
      </c>
    </row>
    <row r="672" spans="1:31" x14ac:dyDescent="0.25">
      <c r="A672" s="30"/>
      <c r="B672" s="74"/>
      <c r="C672" s="82"/>
      <c r="D672" s="92"/>
      <c r="E672" s="75"/>
      <c r="F672" s="76"/>
      <c r="G672" s="83"/>
      <c r="H672" s="77"/>
      <c r="I672" s="84"/>
      <c r="J672" s="30"/>
      <c r="K672" s="25" t="str">
        <f t="shared" si="80"/>
        <v/>
      </c>
      <c r="L672" s="30"/>
      <c r="O672" s="13" t="str">
        <f t="shared" si="81"/>
        <v/>
      </c>
      <c r="P672" s="13">
        <f>SUM($E$11:$E672)</f>
        <v>30</v>
      </c>
      <c r="T672" s="22">
        <f t="shared" si="82"/>
        <v>0</v>
      </c>
      <c r="U672" s="22">
        <f t="shared" si="83"/>
        <v>0</v>
      </c>
      <c r="W672" s="13" t="str">
        <f t="shared" si="84"/>
        <v/>
      </c>
      <c r="Y672" s="41" t="str">
        <f>IF($B672="", "", IF($B672&gt;'Annual Report'!$AZ$41, 'Annual Report'!$BA$40, TEXT($B672, "mmm yyyy")))</f>
        <v/>
      </c>
      <c r="AA672" s="13" t="str">
        <f t="shared" si="85"/>
        <v/>
      </c>
      <c r="AC672" s="13" t="str">
        <f t="shared" si="86"/>
        <v xml:space="preserve"> - </v>
      </c>
      <c r="AE672" s="13" t="str">
        <f t="shared" si="87"/>
        <v/>
      </c>
    </row>
    <row r="673" spans="1:31" x14ac:dyDescent="0.25">
      <c r="A673" s="30"/>
      <c r="B673" s="74"/>
      <c r="C673" s="82"/>
      <c r="D673" s="92"/>
      <c r="E673" s="75"/>
      <c r="F673" s="76"/>
      <c r="G673" s="83"/>
      <c r="H673" s="77"/>
      <c r="I673" s="84"/>
      <c r="J673" s="30"/>
      <c r="K673" s="25" t="str">
        <f t="shared" si="80"/>
        <v/>
      </c>
      <c r="L673" s="30"/>
      <c r="O673" s="13" t="str">
        <f t="shared" si="81"/>
        <v/>
      </c>
      <c r="P673" s="13">
        <f>SUM($E$11:$E673)</f>
        <v>30</v>
      </c>
      <c r="T673" s="22">
        <f t="shared" si="82"/>
        <v>0</v>
      </c>
      <c r="U673" s="22">
        <f t="shared" si="83"/>
        <v>0</v>
      </c>
      <c r="W673" s="13" t="str">
        <f t="shared" si="84"/>
        <v/>
      </c>
      <c r="Y673" s="41" t="str">
        <f>IF($B673="", "", IF($B673&gt;'Annual Report'!$AZ$41, 'Annual Report'!$BA$40, TEXT($B673, "mmm yyyy")))</f>
        <v/>
      </c>
      <c r="AA673" s="13" t="str">
        <f t="shared" si="85"/>
        <v/>
      </c>
      <c r="AC673" s="13" t="str">
        <f t="shared" si="86"/>
        <v xml:space="preserve"> - </v>
      </c>
      <c r="AE673" s="13" t="str">
        <f t="shared" si="87"/>
        <v/>
      </c>
    </row>
    <row r="674" spans="1:31" x14ac:dyDescent="0.25">
      <c r="A674" s="30"/>
      <c r="B674" s="74"/>
      <c r="C674" s="82"/>
      <c r="D674" s="92"/>
      <c r="E674" s="75"/>
      <c r="F674" s="76"/>
      <c r="G674" s="83"/>
      <c r="H674" s="77"/>
      <c r="I674" s="84"/>
      <c r="J674" s="30"/>
      <c r="K674" s="25" t="str">
        <f t="shared" si="80"/>
        <v/>
      </c>
      <c r="L674" s="30"/>
      <c r="O674" s="13" t="str">
        <f t="shared" si="81"/>
        <v/>
      </c>
      <c r="P674" s="13">
        <f>SUM($E$11:$E674)</f>
        <v>30</v>
      </c>
      <c r="T674" s="22">
        <f t="shared" si="82"/>
        <v>0</v>
      </c>
      <c r="U674" s="22">
        <f t="shared" si="83"/>
        <v>0</v>
      </c>
      <c r="W674" s="13" t="str">
        <f t="shared" si="84"/>
        <v/>
      </c>
      <c r="Y674" s="41" t="str">
        <f>IF($B674="", "", IF($B674&gt;'Annual Report'!$AZ$41, 'Annual Report'!$BA$40, TEXT($B674, "mmm yyyy")))</f>
        <v/>
      </c>
      <c r="AA674" s="13" t="str">
        <f t="shared" si="85"/>
        <v/>
      </c>
      <c r="AC674" s="13" t="str">
        <f t="shared" si="86"/>
        <v xml:space="preserve"> - </v>
      </c>
      <c r="AE674" s="13" t="str">
        <f t="shared" si="87"/>
        <v/>
      </c>
    </row>
    <row r="675" spans="1:31" x14ac:dyDescent="0.25">
      <c r="A675" s="30"/>
      <c r="B675" s="74"/>
      <c r="C675" s="82"/>
      <c r="D675" s="92"/>
      <c r="E675" s="75"/>
      <c r="F675" s="76"/>
      <c r="G675" s="83"/>
      <c r="H675" s="77"/>
      <c r="I675" s="84"/>
      <c r="J675" s="30"/>
      <c r="K675" s="25" t="str">
        <f t="shared" si="80"/>
        <v/>
      </c>
      <c r="L675" s="30"/>
      <c r="O675" s="13" t="str">
        <f t="shared" si="81"/>
        <v/>
      </c>
      <c r="P675" s="13">
        <f>SUM($E$11:$E675)</f>
        <v>30</v>
      </c>
      <c r="T675" s="22">
        <f t="shared" si="82"/>
        <v>0</v>
      </c>
      <c r="U675" s="22">
        <f t="shared" si="83"/>
        <v>0</v>
      </c>
      <c r="W675" s="13" t="str">
        <f t="shared" si="84"/>
        <v/>
      </c>
      <c r="Y675" s="41" t="str">
        <f>IF($B675="", "", IF($B675&gt;'Annual Report'!$AZ$41, 'Annual Report'!$BA$40, TEXT($B675, "mmm yyyy")))</f>
        <v/>
      </c>
      <c r="AA675" s="13" t="str">
        <f t="shared" si="85"/>
        <v/>
      </c>
      <c r="AC675" s="13" t="str">
        <f t="shared" si="86"/>
        <v xml:space="preserve"> - </v>
      </c>
      <c r="AE675" s="13" t="str">
        <f t="shared" si="87"/>
        <v/>
      </c>
    </row>
    <row r="676" spans="1:31" x14ac:dyDescent="0.25">
      <c r="A676" s="30"/>
      <c r="B676" s="74"/>
      <c r="C676" s="82"/>
      <c r="D676" s="92"/>
      <c r="E676" s="75"/>
      <c r="F676" s="76"/>
      <c r="G676" s="83"/>
      <c r="H676" s="77"/>
      <c r="I676" s="84"/>
      <c r="J676" s="30"/>
      <c r="K676" s="25" t="str">
        <f t="shared" si="80"/>
        <v/>
      </c>
      <c r="L676" s="30"/>
      <c r="O676" s="13" t="str">
        <f t="shared" si="81"/>
        <v/>
      </c>
      <c r="P676" s="13">
        <f>SUM($E$11:$E676)</f>
        <v>30</v>
      </c>
      <c r="T676" s="22">
        <f t="shared" si="82"/>
        <v>0</v>
      </c>
      <c r="U676" s="22">
        <f t="shared" si="83"/>
        <v>0</v>
      </c>
      <c r="W676" s="13" t="str">
        <f t="shared" si="84"/>
        <v/>
      </c>
      <c r="Y676" s="41" t="str">
        <f>IF($B676="", "", IF($B676&gt;'Annual Report'!$AZ$41, 'Annual Report'!$BA$40, TEXT($B676, "mmm yyyy")))</f>
        <v/>
      </c>
      <c r="AA676" s="13" t="str">
        <f t="shared" si="85"/>
        <v/>
      </c>
      <c r="AC676" s="13" t="str">
        <f t="shared" si="86"/>
        <v xml:space="preserve"> - </v>
      </c>
      <c r="AE676" s="13" t="str">
        <f t="shared" si="87"/>
        <v/>
      </c>
    </row>
    <row r="677" spans="1:31" x14ac:dyDescent="0.25">
      <c r="A677" s="30"/>
      <c r="B677" s="74"/>
      <c r="C677" s="82"/>
      <c r="D677" s="92"/>
      <c r="E677" s="75"/>
      <c r="F677" s="76"/>
      <c r="G677" s="83"/>
      <c r="H677" s="77"/>
      <c r="I677" s="84"/>
      <c r="J677" s="30"/>
      <c r="K677" s="25" t="str">
        <f t="shared" si="80"/>
        <v/>
      </c>
      <c r="L677" s="30"/>
      <c r="O677" s="13" t="str">
        <f t="shared" si="81"/>
        <v/>
      </c>
      <c r="P677" s="13">
        <f>SUM($E$11:$E677)</f>
        <v>30</v>
      </c>
      <c r="T677" s="22">
        <f t="shared" si="82"/>
        <v>0</v>
      </c>
      <c r="U677" s="22">
        <f t="shared" si="83"/>
        <v>0</v>
      </c>
      <c r="W677" s="13" t="str">
        <f t="shared" si="84"/>
        <v/>
      </c>
      <c r="Y677" s="41" t="str">
        <f>IF($B677="", "", IF($B677&gt;'Annual Report'!$AZ$41, 'Annual Report'!$BA$40, TEXT($B677, "mmm yyyy")))</f>
        <v/>
      </c>
      <c r="AA677" s="13" t="str">
        <f t="shared" si="85"/>
        <v/>
      </c>
      <c r="AC677" s="13" t="str">
        <f t="shared" si="86"/>
        <v xml:space="preserve"> - </v>
      </c>
      <c r="AE677" s="13" t="str">
        <f t="shared" si="87"/>
        <v/>
      </c>
    </row>
    <row r="678" spans="1:31" x14ac:dyDescent="0.25">
      <c r="A678" s="30"/>
      <c r="B678" s="74"/>
      <c r="C678" s="82"/>
      <c r="D678" s="92"/>
      <c r="E678" s="75"/>
      <c r="F678" s="76"/>
      <c r="G678" s="83"/>
      <c r="H678" s="77"/>
      <c r="I678" s="84"/>
      <c r="J678" s="30"/>
      <c r="K678" s="25" t="str">
        <f t="shared" si="80"/>
        <v/>
      </c>
      <c r="L678" s="30"/>
      <c r="O678" s="13" t="str">
        <f t="shared" si="81"/>
        <v/>
      </c>
      <c r="P678" s="13">
        <f>SUM($E$11:$E678)</f>
        <v>30</v>
      </c>
      <c r="T678" s="22">
        <f t="shared" si="82"/>
        <v>0</v>
      </c>
      <c r="U678" s="22">
        <f t="shared" si="83"/>
        <v>0</v>
      </c>
      <c r="W678" s="13" t="str">
        <f t="shared" si="84"/>
        <v/>
      </c>
      <c r="Y678" s="41" t="str">
        <f>IF($B678="", "", IF($B678&gt;'Annual Report'!$AZ$41, 'Annual Report'!$BA$40, TEXT($B678, "mmm yyyy")))</f>
        <v/>
      </c>
      <c r="AA678" s="13" t="str">
        <f t="shared" si="85"/>
        <v/>
      </c>
      <c r="AC678" s="13" t="str">
        <f t="shared" si="86"/>
        <v xml:space="preserve"> - </v>
      </c>
      <c r="AE678" s="13" t="str">
        <f t="shared" si="87"/>
        <v/>
      </c>
    </row>
    <row r="679" spans="1:31" x14ac:dyDescent="0.25">
      <c r="A679" s="30"/>
      <c r="B679" s="74"/>
      <c r="C679" s="82"/>
      <c r="D679" s="92"/>
      <c r="E679" s="75"/>
      <c r="F679" s="76"/>
      <c r="G679" s="83"/>
      <c r="H679" s="77"/>
      <c r="I679" s="84"/>
      <c r="J679" s="30"/>
      <c r="K679" s="25" t="str">
        <f t="shared" si="80"/>
        <v/>
      </c>
      <c r="L679" s="30"/>
      <c r="O679" s="13" t="str">
        <f t="shared" si="81"/>
        <v/>
      </c>
      <c r="P679" s="13">
        <f>SUM($E$11:$E679)</f>
        <v>30</v>
      </c>
      <c r="T679" s="22">
        <f t="shared" si="82"/>
        <v>0</v>
      </c>
      <c r="U679" s="22">
        <f t="shared" si="83"/>
        <v>0</v>
      </c>
      <c r="W679" s="13" t="str">
        <f t="shared" si="84"/>
        <v/>
      </c>
      <c r="Y679" s="41" t="str">
        <f>IF($B679="", "", IF($B679&gt;'Annual Report'!$AZ$41, 'Annual Report'!$BA$40, TEXT($B679, "mmm yyyy")))</f>
        <v/>
      </c>
      <c r="AA679" s="13" t="str">
        <f t="shared" si="85"/>
        <v/>
      </c>
      <c r="AC679" s="13" t="str">
        <f t="shared" si="86"/>
        <v xml:space="preserve"> - </v>
      </c>
      <c r="AE679" s="13" t="str">
        <f t="shared" si="87"/>
        <v/>
      </c>
    </row>
    <row r="680" spans="1:31" x14ac:dyDescent="0.25">
      <c r="A680" s="30"/>
      <c r="B680" s="74"/>
      <c r="C680" s="82"/>
      <c r="D680" s="92"/>
      <c r="E680" s="75"/>
      <c r="F680" s="76"/>
      <c r="G680" s="83"/>
      <c r="H680" s="77"/>
      <c r="I680" s="84"/>
      <c r="J680" s="30"/>
      <c r="K680" s="25" t="str">
        <f t="shared" si="80"/>
        <v/>
      </c>
      <c r="L680" s="30"/>
      <c r="O680" s="13" t="str">
        <f t="shared" si="81"/>
        <v/>
      </c>
      <c r="P680" s="13">
        <f>SUM($E$11:$E680)</f>
        <v>30</v>
      </c>
      <c r="T680" s="22">
        <f t="shared" si="82"/>
        <v>0</v>
      </c>
      <c r="U680" s="22">
        <f t="shared" si="83"/>
        <v>0</v>
      </c>
      <c r="W680" s="13" t="str">
        <f t="shared" si="84"/>
        <v/>
      </c>
      <c r="Y680" s="41" t="str">
        <f>IF($B680="", "", IF($B680&gt;'Annual Report'!$AZ$41, 'Annual Report'!$BA$40, TEXT($B680, "mmm yyyy")))</f>
        <v/>
      </c>
      <c r="AA680" s="13" t="str">
        <f t="shared" si="85"/>
        <v/>
      </c>
      <c r="AC680" s="13" t="str">
        <f t="shared" si="86"/>
        <v xml:space="preserve"> - </v>
      </c>
      <c r="AE680" s="13" t="str">
        <f t="shared" si="87"/>
        <v/>
      </c>
    </row>
    <row r="681" spans="1:31" x14ac:dyDescent="0.25">
      <c r="A681" s="30"/>
      <c r="B681" s="74"/>
      <c r="C681" s="82"/>
      <c r="D681" s="92"/>
      <c r="E681" s="75"/>
      <c r="F681" s="76"/>
      <c r="G681" s="83"/>
      <c r="H681" s="77"/>
      <c r="I681" s="84"/>
      <c r="J681" s="30"/>
      <c r="K681" s="25" t="str">
        <f t="shared" si="80"/>
        <v/>
      </c>
      <c r="L681" s="30"/>
      <c r="O681" s="13" t="str">
        <f t="shared" si="81"/>
        <v/>
      </c>
      <c r="P681" s="13">
        <f>SUM($E$11:$E681)</f>
        <v>30</v>
      </c>
      <c r="T681" s="22">
        <f t="shared" si="82"/>
        <v>0</v>
      </c>
      <c r="U681" s="22">
        <f t="shared" si="83"/>
        <v>0</v>
      </c>
      <c r="W681" s="13" t="str">
        <f t="shared" si="84"/>
        <v/>
      </c>
      <c r="Y681" s="41" t="str">
        <f>IF($B681="", "", IF($B681&gt;'Annual Report'!$AZ$41, 'Annual Report'!$BA$40, TEXT($B681, "mmm yyyy")))</f>
        <v/>
      </c>
      <c r="AA681" s="13" t="str">
        <f t="shared" si="85"/>
        <v/>
      </c>
      <c r="AC681" s="13" t="str">
        <f t="shared" si="86"/>
        <v xml:space="preserve"> - </v>
      </c>
      <c r="AE681" s="13" t="str">
        <f t="shared" si="87"/>
        <v/>
      </c>
    </row>
    <row r="682" spans="1:31" x14ac:dyDescent="0.25">
      <c r="A682" s="30"/>
      <c r="B682" s="74"/>
      <c r="C682" s="82"/>
      <c r="D682" s="92"/>
      <c r="E682" s="75"/>
      <c r="F682" s="76"/>
      <c r="G682" s="83"/>
      <c r="H682" s="77"/>
      <c r="I682" s="84"/>
      <c r="J682" s="30"/>
      <c r="K682" s="25" t="str">
        <f t="shared" si="80"/>
        <v/>
      </c>
      <c r="L682" s="30"/>
      <c r="O682" s="13" t="str">
        <f t="shared" si="81"/>
        <v/>
      </c>
      <c r="P682" s="13">
        <f>SUM($E$11:$E682)</f>
        <v>30</v>
      </c>
      <c r="T682" s="22">
        <f t="shared" si="82"/>
        <v>0</v>
      </c>
      <c r="U682" s="22">
        <f t="shared" si="83"/>
        <v>0</v>
      </c>
      <c r="W682" s="13" t="str">
        <f t="shared" si="84"/>
        <v/>
      </c>
      <c r="Y682" s="41" t="str">
        <f>IF($B682="", "", IF($B682&gt;'Annual Report'!$AZ$41, 'Annual Report'!$BA$40, TEXT($B682, "mmm yyyy")))</f>
        <v/>
      </c>
      <c r="AA682" s="13" t="str">
        <f t="shared" si="85"/>
        <v/>
      </c>
      <c r="AC682" s="13" t="str">
        <f t="shared" si="86"/>
        <v xml:space="preserve"> - </v>
      </c>
      <c r="AE682" s="13" t="str">
        <f t="shared" si="87"/>
        <v/>
      </c>
    </row>
    <row r="683" spans="1:31" x14ac:dyDescent="0.25">
      <c r="A683" s="30"/>
      <c r="B683" s="74"/>
      <c r="C683" s="82"/>
      <c r="D683" s="92"/>
      <c r="E683" s="75"/>
      <c r="F683" s="76"/>
      <c r="G683" s="83"/>
      <c r="H683" s="77"/>
      <c r="I683" s="84"/>
      <c r="J683" s="30"/>
      <c r="K683" s="25" t="str">
        <f t="shared" si="80"/>
        <v/>
      </c>
      <c r="L683" s="30"/>
      <c r="O683" s="13" t="str">
        <f t="shared" si="81"/>
        <v/>
      </c>
      <c r="P683" s="13">
        <f>SUM($E$11:$E683)</f>
        <v>30</v>
      </c>
      <c r="T683" s="22">
        <f t="shared" si="82"/>
        <v>0</v>
      </c>
      <c r="U683" s="22">
        <f t="shared" si="83"/>
        <v>0</v>
      </c>
      <c r="W683" s="13" t="str">
        <f t="shared" si="84"/>
        <v/>
      </c>
      <c r="Y683" s="41" t="str">
        <f>IF($B683="", "", IF($B683&gt;'Annual Report'!$AZ$41, 'Annual Report'!$BA$40, TEXT($B683, "mmm yyyy")))</f>
        <v/>
      </c>
      <c r="AA683" s="13" t="str">
        <f t="shared" si="85"/>
        <v/>
      </c>
      <c r="AC683" s="13" t="str">
        <f t="shared" si="86"/>
        <v xml:space="preserve"> - </v>
      </c>
      <c r="AE683" s="13" t="str">
        <f t="shared" si="87"/>
        <v/>
      </c>
    </row>
    <row r="684" spans="1:31" x14ac:dyDescent="0.25">
      <c r="A684" s="30"/>
      <c r="B684" s="74"/>
      <c r="C684" s="82"/>
      <c r="D684" s="92"/>
      <c r="E684" s="75"/>
      <c r="F684" s="76"/>
      <c r="G684" s="83"/>
      <c r="H684" s="77"/>
      <c r="I684" s="84"/>
      <c r="J684" s="30"/>
      <c r="K684" s="25" t="str">
        <f t="shared" si="80"/>
        <v/>
      </c>
      <c r="L684" s="30"/>
      <c r="O684" s="13" t="str">
        <f t="shared" si="81"/>
        <v/>
      </c>
      <c r="P684" s="13">
        <f>SUM($E$11:$E684)</f>
        <v>30</v>
      </c>
      <c r="T684" s="22">
        <f t="shared" si="82"/>
        <v>0</v>
      </c>
      <c r="U684" s="22">
        <f t="shared" si="83"/>
        <v>0</v>
      </c>
      <c r="W684" s="13" t="str">
        <f t="shared" si="84"/>
        <v/>
      </c>
      <c r="Y684" s="41" t="str">
        <f>IF($B684="", "", IF($B684&gt;'Annual Report'!$AZ$41, 'Annual Report'!$BA$40, TEXT($B684, "mmm yyyy")))</f>
        <v/>
      </c>
      <c r="AA684" s="13" t="str">
        <f t="shared" si="85"/>
        <v/>
      </c>
      <c r="AC684" s="13" t="str">
        <f t="shared" si="86"/>
        <v xml:space="preserve"> - </v>
      </c>
      <c r="AE684" s="13" t="str">
        <f t="shared" si="87"/>
        <v/>
      </c>
    </row>
    <row r="685" spans="1:31" x14ac:dyDescent="0.25">
      <c r="A685" s="30"/>
      <c r="B685" s="74"/>
      <c r="C685" s="82"/>
      <c r="D685" s="92"/>
      <c r="E685" s="75"/>
      <c r="F685" s="76"/>
      <c r="G685" s="83"/>
      <c r="H685" s="77"/>
      <c r="I685" s="84"/>
      <c r="J685" s="30"/>
      <c r="K685" s="25" t="str">
        <f t="shared" si="80"/>
        <v/>
      </c>
      <c r="L685" s="30"/>
      <c r="O685" s="13" t="str">
        <f t="shared" si="81"/>
        <v/>
      </c>
      <c r="P685" s="13">
        <f>SUM($E$11:$E685)</f>
        <v>30</v>
      </c>
      <c r="T685" s="22">
        <f t="shared" si="82"/>
        <v>0</v>
      </c>
      <c r="U685" s="22">
        <f t="shared" si="83"/>
        <v>0</v>
      </c>
      <c r="W685" s="13" t="str">
        <f t="shared" si="84"/>
        <v/>
      </c>
      <c r="Y685" s="41" t="str">
        <f>IF($B685="", "", IF($B685&gt;'Annual Report'!$AZ$41, 'Annual Report'!$BA$40, TEXT($B685, "mmm yyyy")))</f>
        <v/>
      </c>
      <c r="AA685" s="13" t="str">
        <f t="shared" si="85"/>
        <v/>
      </c>
      <c r="AC685" s="13" t="str">
        <f t="shared" si="86"/>
        <v xml:space="preserve"> - </v>
      </c>
      <c r="AE685" s="13" t="str">
        <f t="shared" si="87"/>
        <v/>
      </c>
    </row>
    <row r="686" spans="1:31" x14ac:dyDescent="0.25">
      <c r="A686" s="30"/>
      <c r="B686" s="74"/>
      <c r="C686" s="82"/>
      <c r="D686" s="92"/>
      <c r="E686" s="75"/>
      <c r="F686" s="76"/>
      <c r="G686" s="83"/>
      <c r="H686" s="77"/>
      <c r="I686" s="84"/>
      <c r="J686" s="30"/>
      <c r="K686" s="25" t="str">
        <f t="shared" si="80"/>
        <v/>
      </c>
      <c r="L686" s="30"/>
      <c r="O686" s="13" t="str">
        <f t="shared" si="81"/>
        <v/>
      </c>
      <c r="P686" s="13">
        <f>SUM($E$11:$E686)</f>
        <v>30</v>
      </c>
      <c r="T686" s="22">
        <f t="shared" si="82"/>
        <v>0</v>
      </c>
      <c r="U686" s="22">
        <f t="shared" si="83"/>
        <v>0</v>
      </c>
      <c r="W686" s="13" t="str">
        <f t="shared" si="84"/>
        <v/>
      </c>
      <c r="Y686" s="41" t="str">
        <f>IF($B686="", "", IF($B686&gt;'Annual Report'!$AZ$41, 'Annual Report'!$BA$40, TEXT($B686, "mmm yyyy")))</f>
        <v/>
      </c>
      <c r="AA686" s="13" t="str">
        <f t="shared" si="85"/>
        <v/>
      </c>
      <c r="AC686" s="13" t="str">
        <f t="shared" si="86"/>
        <v xml:space="preserve"> - </v>
      </c>
      <c r="AE686" s="13" t="str">
        <f t="shared" si="87"/>
        <v/>
      </c>
    </row>
    <row r="687" spans="1:31" x14ac:dyDescent="0.25">
      <c r="A687" s="30"/>
      <c r="B687" s="74"/>
      <c r="C687" s="82"/>
      <c r="D687" s="92"/>
      <c r="E687" s="75"/>
      <c r="F687" s="76"/>
      <c r="G687" s="83"/>
      <c r="H687" s="77"/>
      <c r="I687" s="84"/>
      <c r="J687" s="30"/>
      <c r="K687" s="25" t="str">
        <f t="shared" si="80"/>
        <v/>
      </c>
      <c r="L687" s="30"/>
      <c r="O687" s="13" t="str">
        <f t="shared" si="81"/>
        <v/>
      </c>
      <c r="P687" s="13">
        <f>SUM($E$11:$E687)</f>
        <v>30</v>
      </c>
      <c r="T687" s="22">
        <f t="shared" si="82"/>
        <v>0</v>
      </c>
      <c r="U687" s="22">
        <f t="shared" si="83"/>
        <v>0</v>
      </c>
      <c r="W687" s="13" t="str">
        <f t="shared" si="84"/>
        <v/>
      </c>
      <c r="Y687" s="41" t="str">
        <f>IF($B687="", "", IF($B687&gt;'Annual Report'!$AZ$41, 'Annual Report'!$BA$40, TEXT($B687, "mmm yyyy")))</f>
        <v/>
      </c>
      <c r="AA687" s="13" t="str">
        <f t="shared" si="85"/>
        <v/>
      </c>
      <c r="AC687" s="13" t="str">
        <f t="shared" si="86"/>
        <v xml:space="preserve"> - </v>
      </c>
      <c r="AE687" s="13" t="str">
        <f t="shared" si="87"/>
        <v/>
      </c>
    </row>
    <row r="688" spans="1:31" x14ac:dyDescent="0.25">
      <c r="A688" s="30"/>
      <c r="B688" s="74"/>
      <c r="C688" s="82"/>
      <c r="D688" s="92"/>
      <c r="E688" s="75"/>
      <c r="F688" s="76"/>
      <c r="G688" s="83"/>
      <c r="H688" s="77"/>
      <c r="I688" s="84"/>
      <c r="J688" s="30"/>
      <c r="K688" s="25" t="str">
        <f t="shared" si="80"/>
        <v/>
      </c>
      <c r="L688" s="30"/>
      <c r="O688" s="13" t="str">
        <f t="shared" si="81"/>
        <v/>
      </c>
      <c r="P688" s="13">
        <f>SUM($E$11:$E688)</f>
        <v>30</v>
      </c>
      <c r="T688" s="22">
        <f t="shared" si="82"/>
        <v>0</v>
      </c>
      <c r="U688" s="22">
        <f t="shared" si="83"/>
        <v>0</v>
      </c>
      <c r="W688" s="13" t="str">
        <f t="shared" si="84"/>
        <v/>
      </c>
      <c r="Y688" s="41" t="str">
        <f>IF($B688="", "", IF($B688&gt;'Annual Report'!$AZ$41, 'Annual Report'!$BA$40, TEXT($B688, "mmm yyyy")))</f>
        <v/>
      </c>
      <c r="AA688" s="13" t="str">
        <f t="shared" si="85"/>
        <v/>
      </c>
      <c r="AC688" s="13" t="str">
        <f t="shared" si="86"/>
        <v xml:space="preserve"> - </v>
      </c>
      <c r="AE688" s="13" t="str">
        <f t="shared" si="87"/>
        <v/>
      </c>
    </row>
    <row r="689" spans="1:31" x14ac:dyDescent="0.25">
      <c r="A689" s="30"/>
      <c r="B689" s="74"/>
      <c r="C689" s="82"/>
      <c r="D689" s="92"/>
      <c r="E689" s="75"/>
      <c r="F689" s="76"/>
      <c r="G689" s="83"/>
      <c r="H689" s="77"/>
      <c r="I689" s="84"/>
      <c r="J689" s="30"/>
      <c r="K689" s="25" t="str">
        <f t="shared" si="80"/>
        <v/>
      </c>
      <c r="L689" s="30"/>
      <c r="O689" s="13" t="str">
        <f t="shared" si="81"/>
        <v/>
      </c>
      <c r="P689" s="13">
        <f>SUM($E$11:$E689)</f>
        <v>30</v>
      </c>
      <c r="T689" s="22">
        <f t="shared" si="82"/>
        <v>0</v>
      </c>
      <c r="U689" s="22">
        <f t="shared" si="83"/>
        <v>0</v>
      </c>
      <c r="W689" s="13" t="str">
        <f t="shared" si="84"/>
        <v/>
      </c>
      <c r="Y689" s="41" t="str">
        <f>IF($B689="", "", IF($B689&gt;'Annual Report'!$AZ$41, 'Annual Report'!$BA$40, TEXT($B689, "mmm yyyy")))</f>
        <v/>
      </c>
      <c r="AA689" s="13" t="str">
        <f t="shared" si="85"/>
        <v/>
      </c>
      <c r="AC689" s="13" t="str">
        <f t="shared" si="86"/>
        <v xml:space="preserve"> - </v>
      </c>
      <c r="AE689" s="13" t="str">
        <f t="shared" si="87"/>
        <v/>
      </c>
    </row>
    <row r="690" spans="1:31" x14ac:dyDescent="0.25">
      <c r="A690" s="30"/>
      <c r="B690" s="74"/>
      <c r="C690" s="82"/>
      <c r="D690" s="92"/>
      <c r="E690" s="75"/>
      <c r="F690" s="76"/>
      <c r="G690" s="83"/>
      <c r="H690" s="77"/>
      <c r="I690" s="84"/>
      <c r="J690" s="30"/>
      <c r="K690" s="25" t="str">
        <f t="shared" si="80"/>
        <v/>
      </c>
      <c r="L690" s="30"/>
      <c r="O690" s="13" t="str">
        <f t="shared" si="81"/>
        <v/>
      </c>
      <c r="P690" s="13">
        <f>SUM($E$11:$E690)</f>
        <v>30</v>
      </c>
      <c r="T690" s="22">
        <f t="shared" si="82"/>
        <v>0</v>
      </c>
      <c r="U690" s="22">
        <f t="shared" si="83"/>
        <v>0</v>
      </c>
      <c r="W690" s="13" t="str">
        <f t="shared" si="84"/>
        <v/>
      </c>
      <c r="Y690" s="41" t="str">
        <f>IF($B690="", "", IF($B690&gt;'Annual Report'!$AZ$41, 'Annual Report'!$BA$40, TEXT($B690, "mmm yyyy")))</f>
        <v/>
      </c>
      <c r="AA690" s="13" t="str">
        <f t="shared" si="85"/>
        <v/>
      </c>
      <c r="AC690" s="13" t="str">
        <f t="shared" si="86"/>
        <v xml:space="preserve"> - </v>
      </c>
      <c r="AE690" s="13" t="str">
        <f t="shared" si="87"/>
        <v/>
      </c>
    </row>
    <row r="691" spans="1:31" x14ac:dyDescent="0.25">
      <c r="A691" s="30"/>
      <c r="B691" s="74"/>
      <c r="C691" s="82"/>
      <c r="D691" s="92"/>
      <c r="E691" s="75"/>
      <c r="F691" s="76"/>
      <c r="G691" s="83"/>
      <c r="H691" s="77"/>
      <c r="I691" s="84"/>
      <c r="J691" s="30"/>
      <c r="K691" s="25" t="str">
        <f t="shared" si="80"/>
        <v/>
      </c>
      <c r="L691" s="30"/>
      <c r="O691" s="13" t="str">
        <f t="shared" si="81"/>
        <v/>
      </c>
      <c r="P691" s="13">
        <f>SUM($E$11:$E691)</f>
        <v>30</v>
      </c>
      <c r="T691" s="22">
        <f t="shared" si="82"/>
        <v>0</v>
      </c>
      <c r="U691" s="22">
        <f t="shared" si="83"/>
        <v>0</v>
      </c>
      <c r="W691" s="13" t="str">
        <f t="shared" si="84"/>
        <v/>
      </c>
      <c r="Y691" s="41" t="str">
        <f>IF($B691="", "", IF($B691&gt;'Annual Report'!$AZ$41, 'Annual Report'!$BA$40, TEXT($B691, "mmm yyyy")))</f>
        <v/>
      </c>
      <c r="AA691" s="13" t="str">
        <f t="shared" si="85"/>
        <v/>
      </c>
      <c r="AC691" s="13" t="str">
        <f t="shared" si="86"/>
        <v xml:space="preserve"> - </v>
      </c>
      <c r="AE691" s="13" t="str">
        <f t="shared" si="87"/>
        <v/>
      </c>
    </row>
    <row r="692" spans="1:31" x14ac:dyDescent="0.25">
      <c r="A692" s="30"/>
      <c r="B692" s="74"/>
      <c r="C692" s="82"/>
      <c r="D692" s="92"/>
      <c r="E692" s="75"/>
      <c r="F692" s="76"/>
      <c r="G692" s="83"/>
      <c r="H692" s="77"/>
      <c r="I692" s="84"/>
      <c r="J692" s="30"/>
      <c r="K692" s="25" t="str">
        <f t="shared" si="80"/>
        <v/>
      </c>
      <c r="L692" s="30"/>
      <c r="O692" s="13" t="str">
        <f t="shared" si="81"/>
        <v/>
      </c>
      <c r="P692" s="13">
        <f>SUM($E$11:$E692)</f>
        <v>30</v>
      </c>
      <c r="T692" s="22">
        <f t="shared" si="82"/>
        <v>0</v>
      </c>
      <c r="U692" s="22">
        <f t="shared" si="83"/>
        <v>0</v>
      </c>
      <c r="W692" s="13" t="str">
        <f t="shared" si="84"/>
        <v/>
      </c>
      <c r="Y692" s="41" t="str">
        <f>IF($B692="", "", IF($B692&gt;'Annual Report'!$AZ$41, 'Annual Report'!$BA$40, TEXT($B692, "mmm yyyy")))</f>
        <v/>
      </c>
      <c r="AA692" s="13" t="str">
        <f t="shared" si="85"/>
        <v/>
      </c>
      <c r="AC692" s="13" t="str">
        <f t="shared" si="86"/>
        <v xml:space="preserve"> - </v>
      </c>
      <c r="AE692" s="13" t="str">
        <f t="shared" si="87"/>
        <v/>
      </c>
    </row>
    <row r="693" spans="1:31" x14ac:dyDescent="0.25">
      <c r="A693" s="30"/>
      <c r="B693" s="74"/>
      <c r="C693" s="82"/>
      <c r="D693" s="92"/>
      <c r="E693" s="75"/>
      <c r="F693" s="76"/>
      <c r="G693" s="83"/>
      <c r="H693" s="77"/>
      <c r="I693" s="84"/>
      <c r="J693" s="30"/>
      <c r="K693" s="25" t="str">
        <f t="shared" si="80"/>
        <v/>
      </c>
      <c r="L693" s="30"/>
      <c r="O693" s="13" t="str">
        <f t="shared" si="81"/>
        <v/>
      </c>
      <c r="P693" s="13">
        <f>SUM($E$11:$E693)</f>
        <v>30</v>
      </c>
      <c r="T693" s="22">
        <f t="shared" si="82"/>
        <v>0</v>
      </c>
      <c r="U693" s="22">
        <f t="shared" si="83"/>
        <v>0</v>
      </c>
      <c r="W693" s="13" t="str">
        <f t="shared" si="84"/>
        <v/>
      </c>
      <c r="Y693" s="41" t="str">
        <f>IF($B693="", "", IF($B693&gt;'Annual Report'!$AZ$41, 'Annual Report'!$BA$40, TEXT($B693, "mmm yyyy")))</f>
        <v/>
      </c>
      <c r="AA693" s="13" t="str">
        <f t="shared" si="85"/>
        <v/>
      </c>
      <c r="AC693" s="13" t="str">
        <f t="shared" si="86"/>
        <v xml:space="preserve"> - </v>
      </c>
      <c r="AE693" s="13" t="str">
        <f t="shared" si="87"/>
        <v/>
      </c>
    </row>
    <row r="694" spans="1:31" x14ac:dyDescent="0.25">
      <c r="A694" s="30"/>
      <c r="B694" s="74"/>
      <c r="C694" s="82"/>
      <c r="D694" s="92"/>
      <c r="E694" s="75"/>
      <c r="F694" s="76"/>
      <c r="G694" s="83"/>
      <c r="H694" s="77"/>
      <c r="I694" s="84"/>
      <c r="J694" s="30"/>
      <c r="K694" s="25" t="str">
        <f t="shared" si="80"/>
        <v/>
      </c>
      <c r="L694" s="30"/>
      <c r="O694" s="13" t="str">
        <f t="shared" si="81"/>
        <v/>
      </c>
      <c r="P694" s="13">
        <f>SUM($E$11:$E694)</f>
        <v>30</v>
      </c>
      <c r="T694" s="22">
        <f t="shared" si="82"/>
        <v>0</v>
      </c>
      <c r="U694" s="22">
        <f t="shared" si="83"/>
        <v>0</v>
      </c>
      <c r="W694" s="13" t="str">
        <f t="shared" si="84"/>
        <v/>
      </c>
      <c r="Y694" s="41" t="str">
        <f>IF($B694="", "", IF($B694&gt;'Annual Report'!$AZ$41, 'Annual Report'!$BA$40, TEXT($B694, "mmm yyyy")))</f>
        <v/>
      </c>
      <c r="AA694" s="13" t="str">
        <f t="shared" si="85"/>
        <v/>
      </c>
      <c r="AC694" s="13" t="str">
        <f t="shared" si="86"/>
        <v xml:space="preserve"> - </v>
      </c>
      <c r="AE694" s="13" t="str">
        <f t="shared" si="87"/>
        <v/>
      </c>
    </row>
    <row r="695" spans="1:31" x14ac:dyDescent="0.25">
      <c r="A695" s="30"/>
      <c r="B695" s="74"/>
      <c r="C695" s="82"/>
      <c r="D695" s="92"/>
      <c r="E695" s="75"/>
      <c r="F695" s="76"/>
      <c r="G695" s="83"/>
      <c r="H695" s="77"/>
      <c r="I695" s="84"/>
      <c r="J695" s="30"/>
      <c r="K695" s="25" t="str">
        <f t="shared" si="80"/>
        <v/>
      </c>
      <c r="L695" s="30"/>
      <c r="O695" s="13" t="str">
        <f t="shared" si="81"/>
        <v/>
      </c>
      <c r="P695" s="13">
        <f>SUM($E$11:$E695)</f>
        <v>30</v>
      </c>
      <c r="T695" s="22">
        <f t="shared" si="82"/>
        <v>0</v>
      </c>
      <c r="U695" s="22">
        <f t="shared" si="83"/>
        <v>0</v>
      </c>
      <c r="W695" s="13" t="str">
        <f t="shared" si="84"/>
        <v/>
      </c>
      <c r="Y695" s="41" t="str">
        <f>IF($B695="", "", IF($B695&gt;'Annual Report'!$AZ$41, 'Annual Report'!$BA$40, TEXT($B695, "mmm yyyy")))</f>
        <v/>
      </c>
      <c r="AA695" s="13" t="str">
        <f t="shared" si="85"/>
        <v/>
      </c>
      <c r="AC695" s="13" t="str">
        <f t="shared" si="86"/>
        <v xml:space="preserve"> - </v>
      </c>
      <c r="AE695" s="13" t="str">
        <f t="shared" si="87"/>
        <v/>
      </c>
    </row>
    <row r="696" spans="1:31" x14ac:dyDescent="0.25">
      <c r="A696" s="30"/>
      <c r="B696" s="74"/>
      <c r="C696" s="82"/>
      <c r="D696" s="92"/>
      <c r="E696" s="75"/>
      <c r="F696" s="76"/>
      <c r="G696" s="83"/>
      <c r="H696" s="77"/>
      <c r="I696" s="84"/>
      <c r="J696" s="30"/>
      <c r="K696" s="25" t="str">
        <f t="shared" si="80"/>
        <v/>
      </c>
      <c r="L696" s="30"/>
      <c r="O696" s="13" t="str">
        <f t="shared" si="81"/>
        <v/>
      </c>
      <c r="P696" s="13">
        <f>SUM($E$11:$E696)</f>
        <v>30</v>
      </c>
      <c r="T696" s="22">
        <f t="shared" si="82"/>
        <v>0</v>
      </c>
      <c r="U696" s="22">
        <f t="shared" si="83"/>
        <v>0</v>
      </c>
      <c r="W696" s="13" t="str">
        <f t="shared" si="84"/>
        <v/>
      </c>
      <c r="Y696" s="41" t="str">
        <f>IF($B696="", "", IF($B696&gt;'Annual Report'!$AZ$41, 'Annual Report'!$BA$40, TEXT($B696, "mmm yyyy")))</f>
        <v/>
      </c>
      <c r="AA696" s="13" t="str">
        <f t="shared" si="85"/>
        <v/>
      </c>
      <c r="AC696" s="13" t="str">
        <f t="shared" si="86"/>
        <v xml:space="preserve"> - </v>
      </c>
      <c r="AE696" s="13" t="str">
        <f t="shared" si="87"/>
        <v/>
      </c>
    </row>
    <row r="697" spans="1:31" x14ac:dyDescent="0.25">
      <c r="A697" s="30"/>
      <c r="B697" s="74"/>
      <c r="C697" s="82"/>
      <c r="D697" s="92"/>
      <c r="E697" s="75"/>
      <c r="F697" s="76"/>
      <c r="G697" s="83"/>
      <c r="H697" s="77"/>
      <c r="I697" s="84"/>
      <c r="J697" s="30"/>
      <c r="K697" s="25" t="str">
        <f t="shared" si="80"/>
        <v/>
      </c>
      <c r="L697" s="30"/>
      <c r="O697" s="13" t="str">
        <f t="shared" si="81"/>
        <v/>
      </c>
      <c r="P697" s="13">
        <f>SUM($E$11:$E697)</f>
        <v>30</v>
      </c>
      <c r="T697" s="22">
        <f t="shared" si="82"/>
        <v>0</v>
      </c>
      <c r="U697" s="22">
        <f t="shared" si="83"/>
        <v>0</v>
      </c>
      <c r="W697" s="13" t="str">
        <f t="shared" si="84"/>
        <v/>
      </c>
      <c r="Y697" s="41" t="str">
        <f>IF($B697="", "", IF($B697&gt;'Annual Report'!$AZ$41, 'Annual Report'!$BA$40, TEXT($B697, "mmm yyyy")))</f>
        <v/>
      </c>
      <c r="AA697" s="13" t="str">
        <f t="shared" si="85"/>
        <v/>
      </c>
      <c r="AC697" s="13" t="str">
        <f t="shared" si="86"/>
        <v xml:space="preserve"> - </v>
      </c>
      <c r="AE697" s="13" t="str">
        <f t="shared" si="87"/>
        <v/>
      </c>
    </row>
    <row r="698" spans="1:31" x14ac:dyDescent="0.25">
      <c r="A698" s="30"/>
      <c r="B698" s="74"/>
      <c r="C698" s="82"/>
      <c r="D698" s="92"/>
      <c r="E698" s="75"/>
      <c r="F698" s="76"/>
      <c r="G698" s="83"/>
      <c r="H698" s="77"/>
      <c r="I698" s="84"/>
      <c r="J698" s="30"/>
      <c r="K698" s="25" t="str">
        <f t="shared" si="80"/>
        <v/>
      </c>
      <c r="L698" s="30"/>
      <c r="O698" s="13" t="str">
        <f t="shared" si="81"/>
        <v/>
      </c>
      <c r="P698" s="13">
        <f>SUM($E$11:$E698)</f>
        <v>30</v>
      </c>
      <c r="T698" s="22">
        <f t="shared" si="82"/>
        <v>0</v>
      </c>
      <c r="U698" s="22">
        <f t="shared" si="83"/>
        <v>0</v>
      </c>
      <c r="W698" s="13" t="str">
        <f t="shared" si="84"/>
        <v/>
      </c>
      <c r="Y698" s="41" t="str">
        <f>IF($B698="", "", IF($B698&gt;'Annual Report'!$AZ$41, 'Annual Report'!$BA$40, TEXT($B698, "mmm yyyy")))</f>
        <v/>
      </c>
      <c r="AA698" s="13" t="str">
        <f t="shared" si="85"/>
        <v/>
      </c>
      <c r="AC698" s="13" t="str">
        <f t="shared" si="86"/>
        <v xml:space="preserve"> - </v>
      </c>
      <c r="AE698" s="13" t="str">
        <f t="shared" si="87"/>
        <v/>
      </c>
    </row>
    <row r="699" spans="1:31" x14ac:dyDescent="0.25">
      <c r="A699" s="30"/>
      <c r="B699" s="74"/>
      <c r="C699" s="82"/>
      <c r="D699" s="92"/>
      <c r="E699" s="75"/>
      <c r="F699" s="76"/>
      <c r="G699" s="83"/>
      <c r="H699" s="77"/>
      <c r="I699" s="84"/>
      <c r="J699" s="30"/>
      <c r="K699" s="25" t="str">
        <f t="shared" si="80"/>
        <v/>
      </c>
      <c r="L699" s="30"/>
      <c r="O699" s="13" t="str">
        <f t="shared" si="81"/>
        <v/>
      </c>
      <c r="P699" s="13">
        <f>SUM($E$11:$E699)</f>
        <v>30</v>
      </c>
      <c r="T699" s="22">
        <f t="shared" si="82"/>
        <v>0</v>
      </c>
      <c r="U699" s="22">
        <f t="shared" si="83"/>
        <v>0</v>
      </c>
      <c r="W699" s="13" t="str">
        <f t="shared" si="84"/>
        <v/>
      </c>
      <c r="Y699" s="41" t="str">
        <f>IF($B699="", "", IF($B699&gt;'Annual Report'!$AZ$41, 'Annual Report'!$BA$40, TEXT($B699, "mmm yyyy")))</f>
        <v/>
      </c>
      <c r="AA699" s="13" t="str">
        <f t="shared" si="85"/>
        <v/>
      </c>
      <c r="AC699" s="13" t="str">
        <f t="shared" si="86"/>
        <v xml:space="preserve"> - </v>
      </c>
      <c r="AE699" s="13" t="str">
        <f t="shared" si="87"/>
        <v/>
      </c>
    </row>
    <row r="700" spans="1:31" x14ac:dyDescent="0.25">
      <c r="A700" s="30"/>
      <c r="B700" s="74"/>
      <c r="C700" s="82"/>
      <c r="D700" s="92"/>
      <c r="E700" s="75"/>
      <c r="F700" s="76"/>
      <c r="G700" s="83"/>
      <c r="H700" s="77"/>
      <c r="I700" s="84"/>
      <c r="J700" s="30"/>
      <c r="K700" s="25" t="str">
        <f t="shared" si="80"/>
        <v/>
      </c>
      <c r="L700" s="30"/>
      <c r="O700" s="13" t="str">
        <f t="shared" si="81"/>
        <v/>
      </c>
      <c r="P700" s="13">
        <f>SUM($E$11:$E700)</f>
        <v>30</v>
      </c>
      <c r="T700" s="22">
        <f t="shared" si="82"/>
        <v>0</v>
      </c>
      <c r="U700" s="22">
        <f t="shared" si="83"/>
        <v>0</v>
      </c>
      <c r="W700" s="13" t="str">
        <f t="shared" si="84"/>
        <v/>
      </c>
      <c r="Y700" s="41" t="str">
        <f>IF($B700="", "", IF($B700&gt;'Annual Report'!$AZ$41, 'Annual Report'!$BA$40, TEXT($B700, "mmm yyyy")))</f>
        <v/>
      </c>
      <c r="AA700" s="13" t="str">
        <f t="shared" si="85"/>
        <v/>
      </c>
      <c r="AC700" s="13" t="str">
        <f t="shared" si="86"/>
        <v xml:space="preserve"> - </v>
      </c>
      <c r="AE700" s="13" t="str">
        <f t="shared" si="87"/>
        <v/>
      </c>
    </row>
    <row r="701" spans="1:31" x14ac:dyDescent="0.25">
      <c r="A701" s="30"/>
      <c r="B701" s="74"/>
      <c r="C701" s="82"/>
      <c r="D701" s="92"/>
      <c r="E701" s="75"/>
      <c r="F701" s="76"/>
      <c r="G701" s="83"/>
      <c r="H701" s="77"/>
      <c r="I701" s="84"/>
      <c r="J701" s="30"/>
      <c r="K701" s="25" t="str">
        <f t="shared" si="80"/>
        <v/>
      </c>
      <c r="L701" s="30"/>
      <c r="O701" s="13" t="str">
        <f t="shared" si="81"/>
        <v/>
      </c>
      <c r="P701" s="13">
        <f>SUM($E$11:$E701)</f>
        <v>30</v>
      </c>
      <c r="T701" s="22">
        <f t="shared" si="82"/>
        <v>0</v>
      </c>
      <c r="U701" s="22">
        <f t="shared" si="83"/>
        <v>0</v>
      </c>
      <c r="W701" s="13" t="str">
        <f t="shared" si="84"/>
        <v/>
      </c>
      <c r="Y701" s="41" t="str">
        <f>IF($B701="", "", IF($B701&gt;'Annual Report'!$AZ$41, 'Annual Report'!$BA$40, TEXT($B701, "mmm yyyy")))</f>
        <v/>
      </c>
      <c r="AA701" s="13" t="str">
        <f t="shared" si="85"/>
        <v/>
      </c>
      <c r="AC701" s="13" t="str">
        <f t="shared" si="86"/>
        <v xml:space="preserve"> - </v>
      </c>
      <c r="AE701" s="13" t="str">
        <f t="shared" si="87"/>
        <v/>
      </c>
    </row>
    <row r="702" spans="1:31" x14ac:dyDescent="0.25">
      <c r="A702" s="30"/>
      <c r="B702" s="74"/>
      <c r="C702" s="82"/>
      <c r="D702" s="92"/>
      <c r="E702" s="75"/>
      <c r="F702" s="76"/>
      <c r="G702" s="83"/>
      <c r="H702" s="77"/>
      <c r="I702" s="84"/>
      <c r="J702" s="30"/>
      <c r="K702" s="25" t="str">
        <f t="shared" si="80"/>
        <v/>
      </c>
      <c r="L702" s="30"/>
      <c r="O702" s="13" t="str">
        <f t="shared" si="81"/>
        <v/>
      </c>
      <c r="P702" s="13">
        <f>SUM($E$11:$E702)</f>
        <v>30</v>
      </c>
      <c r="T702" s="22">
        <f t="shared" si="82"/>
        <v>0</v>
      </c>
      <c r="U702" s="22">
        <f t="shared" si="83"/>
        <v>0</v>
      </c>
      <c r="W702" s="13" t="str">
        <f t="shared" si="84"/>
        <v/>
      </c>
      <c r="Y702" s="41" t="str">
        <f>IF($B702="", "", IF($B702&gt;'Annual Report'!$AZ$41, 'Annual Report'!$BA$40, TEXT($B702, "mmm yyyy")))</f>
        <v/>
      </c>
      <c r="AA702" s="13" t="str">
        <f t="shared" si="85"/>
        <v/>
      </c>
      <c r="AC702" s="13" t="str">
        <f t="shared" si="86"/>
        <v xml:space="preserve"> - </v>
      </c>
      <c r="AE702" s="13" t="str">
        <f t="shared" si="87"/>
        <v/>
      </c>
    </row>
    <row r="703" spans="1:31" x14ac:dyDescent="0.25">
      <c r="A703" s="30"/>
      <c r="B703" s="74"/>
      <c r="C703" s="82"/>
      <c r="D703" s="92"/>
      <c r="E703" s="75"/>
      <c r="F703" s="76"/>
      <c r="G703" s="83"/>
      <c r="H703" s="77"/>
      <c r="I703" s="84"/>
      <c r="J703" s="30"/>
      <c r="K703" s="25" t="str">
        <f t="shared" si="80"/>
        <v/>
      </c>
      <c r="L703" s="30"/>
      <c r="O703" s="13" t="str">
        <f t="shared" si="81"/>
        <v/>
      </c>
      <c r="P703" s="13">
        <f>SUM($E$11:$E703)</f>
        <v>30</v>
      </c>
      <c r="T703" s="22">
        <f t="shared" si="82"/>
        <v>0</v>
      </c>
      <c r="U703" s="22">
        <f t="shared" si="83"/>
        <v>0</v>
      </c>
      <c r="W703" s="13" t="str">
        <f t="shared" si="84"/>
        <v/>
      </c>
      <c r="Y703" s="41" t="str">
        <f>IF($B703="", "", IF($B703&gt;'Annual Report'!$AZ$41, 'Annual Report'!$BA$40, TEXT($B703, "mmm yyyy")))</f>
        <v/>
      </c>
      <c r="AA703" s="13" t="str">
        <f t="shared" si="85"/>
        <v/>
      </c>
      <c r="AC703" s="13" t="str">
        <f t="shared" si="86"/>
        <v xml:space="preserve"> - </v>
      </c>
      <c r="AE703" s="13" t="str">
        <f t="shared" si="87"/>
        <v/>
      </c>
    </row>
    <row r="704" spans="1:31" x14ac:dyDescent="0.25">
      <c r="A704" s="30"/>
      <c r="B704" s="74"/>
      <c r="C704" s="82"/>
      <c r="D704" s="92"/>
      <c r="E704" s="75"/>
      <c r="F704" s="76"/>
      <c r="G704" s="83"/>
      <c r="H704" s="77"/>
      <c r="I704" s="84"/>
      <c r="J704" s="30"/>
      <c r="K704" s="25" t="str">
        <f t="shared" si="80"/>
        <v/>
      </c>
      <c r="L704" s="30"/>
      <c r="O704" s="13" t="str">
        <f t="shared" si="81"/>
        <v/>
      </c>
      <c r="P704" s="13">
        <f>SUM($E$11:$E704)</f>
        <v>30</v>
      </c>
      <c r="T704" s="22">
        <f t="shared" si="82"/>
        <v>0</v>
      </c>
      <c r="U704" s="22">
        <f t="shared" si="83"/>
        <v>0</v>
      </c>
      <c r="W704" s="13" t="str">
        <f t="shared" si="84"/>
        <v/>
      </c>
      <c r="Y704" s="41" t="str">
        <f>IF($B704="", "", IF($B704&gt;'Annual Report'!$AZ$41, 'Annual Report'!$BA$40, TEXT($B704, "mmm yyyy")))</f>
        <v/>
      </c>
      <c r="AA704" s="13" t="str">
        <f t="shared" si="85"/>
        <v/>
      </c>
      <c r="AC704" s="13" t="str">
        <f t="shared" si="86"/>
        <v xml:space="preserve"> - </v>
      </c>
      <c r="AE704" s="13" t="str">
        <f t="shared" si="87"/>
        <v/>
      </c>
    </row>
    <row r="705" spans="1:31" x14ac:dyDescent="0.25">
      <c r="A705" s="30"/>
      <c r="B705" s="74"/>
      <c r="C705" s="82"/>
      <c r="D705" s="92"/>
      <c r="E705" s="75"/>
      <c r="F705" s="76"/>
      <c r="G705" s="83"/>
      <c r="H705" s="77"/>
      <c r="I705" s="84"/>
      <c r="J705" s="30"/>
      <c r="K705" s="25" t="str">
        <f t="shared" si="80"/>
        <v/>
      </c>
      <c r="L705" s="30"/>
      <c r="O705" s="13" t="str">
        <f t="shared" si="81"/>
        <v/>
      </c>
      <c r="P705" s="13">
        <f>SUM($E$11:$E705)</f>
        <v>30</v>
      </c>
      <c r="T705" s="22">
        <f t="shared" si="82"/>
        <v>0</v>
      </c>
      <c r="U705" s="22">
        <f t="shared" si="83"/>
        <v>0</v>
      </c>
      <c r="W705" s="13" t="str">
        <f t="shared" si="84"/>
        <v/>
      </c>
      <c r="Y705" s="41" t="str">
        <f>IF($B705="", "", IF($B705&gt;'Annual Report'!$AZ$41, 'Annual Report'!$BA$40, TEXT($B705, "mmm yyyy")))</f>
        <v/>
      </c>
      <c r="AA705" s="13" t="str">
        <f t="shared" si="85"/>
        <v/>
      </c>
      <c r="AC705" s="13" t="str">
        <f t="shared" si="86"/>
        <v xml:space="preserve"> - </v>
      </c>
      <c r="AE705" s="13" t="str">
        <f t="shared" si="87"/>
        <v/>
      </c>
    </row>
    <row r="706" spans="1:31" x14ac:dyDescent="0.25">
      <c r="A706" s="30"/>
      <c r="B706" s="74"/>
      <c r="C706" s="82"/>
      <c r="D706" s="92"/>
      <c r="E706" s="75"/>
      <c r="F706" s="76"/>
      <c r="G706" s="83"/>
      <c r="H706" s="77"/>
      <c r="I706" s="84"/>
      <c r="J706" s="30"/>
      <c r="K706" s="25" t="str">
        <f t="shared" si="80"/>
        <v/>
      </c>
      <c r="L706" s="30"/>
      <c r="O706" s="13" t="str">
        <f t="shared" si="81"/>
        <v/>
      </c>
      <c r="P706" s="13">
        <f>SUM($E$11:$E706)</f>
        <v>30</v>
      </c>
      <c r="T706" s="22">
        <f t="shared" si="82"/>
        <v>0</v>
      </c>
      <c r="U706" s="22">
        <f t="shared" si="83"/>
        <v>0</v>
      </c>
      <c r="W706" s="13" t="str">
        <f t="shared" si="84"/>
        <v/>
      </c>
      <c r="Y706" s="41" t="str">
        <f>IF($B706="", "", IF($B706&gt;'Annual Report'!$AZ$41, 'Annual Report'!$BA$40, TEXT($B706, "mmm yyyy")))</f>
        <v/>
      </c>
      <c r="AA706" s="13" t="str">
        <f t="shared" si="85"/>
        <v/>
      </c>
      <c r="AC706" s="13" t="str">
        <f t="shared" si="86"/>
        <v xml:space="preserve"> - </v>
      </c>
      <c r="AE706" s="13" t="str">
        <f t="shared" si="87"/>
        <v/>
      </c>
    </row>
    <row r="707" spans="1:31" x14ac:dyDescent="0.25">
      <c r="A707" s="30"/>
      <c r="B707" s="74"/>
      <c r="C707" s="82"/>
      <c r="D707" s="92"/>
      <c r="E707" s="75"/>
      <c r="F707" s="76"/>
      <c r="G707" s="83"/>
      <c r="H707" s="77"/>
      <c r="I707" s="84"/>
      <c r="J707" s="30"/>
      <c r="K707" s="25" t="str">
        <f t="shared" si="80"/>
        <v/>
      </c>
      <c r="L707" s="30"/>
      <c r="O707" s="13" t="str">
        <f t="shared" si="81"/>
        <v/>
      </c>
      <c r="P707" s="13">
        <f>SUM($E$11:$E707)</f>
        <v>30</v>
      </c>
      <c r="T707" s="22">
        <f t="shared" si="82"/>
        <v>0</v>
      </c>
      <c r="U707" s="22">
        <f t="shared" si="83"/>
        <v>0</v>
      </c>
      <c r="W707" s="13" t="str">
        <f t="shared" si="84"/>
        <v/>
      </c>
      <c r="Y707" s="41" t="str">
        <f>IF($B707="", "", IF($B707&gt;'Annual Report'!$AZ$41, 'Annual Report'!$BA$40, TEXT($B707, "mmm yyyy")))</f>
        <v/>
      </c>
      <c r="AA707" s="13" t="str">
        <f t="shared" si="85"/>
        <v/>
      </c>
      <c r="AC707" s="13" t="str">
        <f t="shared" si="86"/>
        <v xml:space="preserve"> - </v>
      </c>
      <c r="AE707" s="13" t="str">
        <f t="shared" si="87"/>
        <v/>
      </c>
    </row>
    <row r="708" spans="1:31" x14ac:dyDescent="0.25">
      <c r="A708" s="30"/>
      <c r="B708" s="74"/>
      <c r="C708" s="82"/>
      <c r="D708" s="92"/>
      <c r="E708" s="75"/>
      <c r="F708" s="76"/>
      <c r="G708" s="83"/>
      <c r="H708" s="77"/>
      <c r="I708" s="84"/>
      <c r="J708" s="30"/>
      <c r="K708" s="25" t="str">
        <f t="shared" si="80"/>
        <v/>
      </c>
      <c r="L708" s="30"/>
      <c r="O708" s="13" t="str">
        <f t="shared" si="81"/>
        <v/>
      </c>
      <c r="P708" s="13">
        <f>SUM($E$11:$E708)</f>
        <v>30</v>
      </c>
      <c r="T708" s="22">
        <f t="shared" si="82"/>
        <v>0</v>
      </c>
      <c r="U708" s="22">
        <f t="shared" si="83"/>
        <v>0</v>
      </c>
      <c r="W708" s="13" t="str">
        <f t="shared" si="84"/>
        <v/>
      </c>
      <c r="Y708" s="41" t="str">
        <f>IF($B708="", "", IF($B708&gt;'Annual Report'!$AZ$41, 'Annual Report'!$BA$40, TEXT($B708, "mmm yyyy")))</f>
        <v/>
      </c>
      <c r="AA708" s="13" t="str">
        <f t="shared" si="85"/>
        <v/>
      </c>
      <c r="AC708" s="13" t="str">
        <f t="shared" si="86"/>
        <v xml:space="preserve"> - </v>
      </c>
      <c r="AE708" s="13" t="str">
        <f t="shared" si="87"/>
        <v/>
      </c>
    </row>
    <row r="709" spans="1:31" x14ac:dyDescent="0.25">
      <c r="A709" s="30"/>
      <c r="B709" s="74"/>
      <c r="C709" s="82"/>
      <c r="D709" s="92"/>
      <c r="E709" s="75"/>
      <c r="F709" s="76"/>
      <c r="G709" s="83"/>
      <c r="H709" s="77"/>
      <c r="I709" s="84"/>
      <c r="J709" s="30"/>
      <c r="K709" s="25" t="str">
        <f t="shared" si="80"/>
        <v/>
      </c>
      <c r="L709" s="30"/>
      <c r="O709" s="13" t="str">
        <f t="shared" si="81"/>
        <v/>
      </c>
      <c r="P709" s="13">
        <f>SUM($E$11:$E709)</f>
        <v>30</v>
      </c>
      <c r="T709" s="22">
        <f t="shared" si="82"/>
        <v>0</v>
      </c>
      <c r="U709" s="22">
        <f t="shared" si="83"/>
        <v>0</v>
      </c>
      <c r="W709" s="13" t="str">
        <f t="shared" si="84"/>
        <v/>
      </c>
      <c r="Y709" s="41" t="str">
        <f>IF($B709="", "", IF($B709&gt;'Annual Report'!$AZ$41, 'Annual Report'!$BA$40, TEXT($B709, "mmm yyyy")))</f>
        <v/>
      </c>
      <c r="AA709" s="13" t="str">
        <f t="shared" si="85"/>
        <v/>
      </c>
      <c r="AC709" s="13" t="str">
        <f t="shared" si="86"/>
        <v xml:space="preserve"> - </v>
      </c>
      <c r="AE709" s="13" t="str">
        <f t="shared" si="87"/>
        <v/>
      </c>
    </row>
    <row r="710" spans="1:31" x14ac:dyDescent="0.25">
      <c r="A710" s="30"/>
      <c r="B710" s="74"/>
      <c r="C710" s="82"/>
      <c r="D710" s="92"/>
      <c r="E710" s="75"/>
      <c r="F710" s="76"/>
      <c r="G710" s="83"/>
      <c r="H710" s="77"/>
      <c r="I710" s="84"/>
      <c r="J710" s="30"/>
      <c r="K710" s="25" t="str">
        <f t="shared" si="80"/>
        <v/>
      </c>
      <c r="L710" s="30"/>
      <c r="O710" s="13" t="str">
        <f t="shared" si="81"/>
        <v/>
      </c>
      <c r="P710" s="13">
        <f>SUM($E$11:$E710)</f>
        <v>30</v>
      </c>
      <c r="T710" s="22">
        <f t="shared" si="82"/>
        <v>0</v>
      </c>
      <c r="U710" s="22">
        <f t="shared" si="83"/>
        <v>0</v>
      </c>
      <c r="W710" s="13" t="str">
        <f t="shared" si="84"/>
        <v/>
      </c>
      <c r="Y710" s="41" t="str">
        <f>IF($B710="", "", IF($B710&gt;'Annual Report'!$AZ$41, 'Annual Report'!$BA$40, TEXT($B710, "mmm yyyy")))</f>
        <v/>
      </c>
      <c r="AA710" s="13" t="str">
        <f t="shared" si="85"/>
        <v/>
      </c>
      <c r="AC710" s="13" t="str">
        <f t="shared" si="86"/>
        <v xml:space="preserve"> - </v>
      </c>
      <c r="AE710" s="13" t="str">
        <f t="shared" si="87"/>
        <v/>
      </c>
    </row>
    <row r="711" spans="1:31" x14ac:dyDescent="0.25">
      <c r="A711" s="30"/>
      <c r="B711" s="74"/>
      <c r="C711" s="82"/>
      <c r="D711" s="92"/>
      <c r="E711" s="75"/>
      <c r="F711" s="76"/>
      <c r="G711" s="83"/>
      <c r="H711" s="77"/>
      <c r="I711" s="84"/>
      <c r="J711" s="30"/>
      <c r="K711" s="25" t="str">
        <f t="shared" si="80"/>
        <v/>
      </c>
      <c r="L711" s="30"/>
      <c r="O711" s="13" t="str">
        <f t="shared" si="81"/>
        <v/>
      </c>
      <c r="P711" s="13">
        <f>SUM($E$11:$E711)</f>
        <v>30</v>
      </c>
      <c r="T711" s="22">
        <f t="shared" si="82"/>
        <v>0</v>
      </c>
      <c r="U711" s="22">
        <f t="shared" si="83"/>
        <v>0</v>
      </c>
      <c r="W711" s="13" t="str">
        <f t="shared" si="84"/>
        <v/>
      </c>
      <c r="Y711" s="41" t="str">
        <f>IF($B711="", "", IF($B711&gt;'Annual Report'!$AZ$41, 'Annual Report'!$BA$40, TEXT($B711, "mmm yyyy")))</f>
        <v/>
      </c>
      <c r="AA711" s="13" t="str">
        <f t="shared" si="85"/>
        <v/>
      </c>
      <c r="AC711" s="13" t="str">
        <f t="shared" si="86"/>
        <v xml:space="preserve"> - </v>
      </c>
      <c r="AE711" s="13" t="str">
        <f t="shared" si="87"/>
        <v/>
      </c>
    </row>
    <row r="712" spans="1:31" x14ac:dyDescent="0.25">
      <c r="A712" s="30"/>
      <c r="B712" s="74"/>
      <c r="C712" s="82"/>
      <c r="D712" s="92"/>
      <c r="E712" s="75"/>
      <c r="F712" s="76"/>
      <c r="G712" s="83"/>
      <c r="H712" s="77"/>
      <c r="I712" s="84"/>
      <c r="J712" s="30"/>
      <c r="K712" s="25" t="str">
        <f t="shared" si="80"/>
        <v/>
      </c>
      <c r="L712" s="30"/>
      <c r="O712" s="13" t="str">
        <f t="shared" si="81"/>
        <v/>
      </c>
      <c r="P712" s="13">
        <f>SUM($E$11:$E712)</f>
        <v>30</v>
      </c>
      <c r="T712" s="22">
        <f t="shared" si="82"/>
        <v>0</v>
      </c>
      <c r="U712" s="22">
        <f t="shared" si="83"/>
        <v>0</v>
      </c>
      <c r="W712" s="13" t="str">
        <f t="shared" si="84"/>
        <v/>
      </c>
      <c r="Y712" s="41" t="str">
        <f>IF($B712="", "", IF($B712&gt;'Annual Report'!$AZ$41, 'Annual Report'!$BA$40, TEXT($B712, "mmm yyyy")))</f>
        <v/>
      </c>
      <c r="AA712" s="13" t="str">
        <f t="shared" si="85"/>
        <v/>
      </c>
      <c r="AC712" s="13" t="str">
        <f t="shared" si="86"/>
        <v xml:space="preserve"> - </v>
      </c>
      <c r="AE712" s="13" t="str">
        <f t="shared" si="87"/>
        <v/>
      </c>
    </row>
    <row r="713" spans="1:31" x14ac:dyDescent="0.25">
      <c r="A713" s="30"/>
      <c r="B713" s="74"/>
      <c r="C713" s="82"/>
      <c r="D713" s="92"/>
      <c r="E713" s="75"/>
      <c r="F713" s="76"/>
      <c r="G713" s="83"/>
      <c r="H713" s="77"/>
      <c r="I713" s="84"/>
      <c r="J713" s="30"/>
      <c r="K713" s="25" t="str">
        <f t="shared" si="80"/>
        <v/>
      </c>
      <c r="L713" s="30"/>
      <c r="O713" s="13" t="str">
        <f t="shared" si="81"/>
        <v/>
      </c>
      <c r="P713" s="13">
        <f>SUM($E$11:$E713)</f>
        <v>30</v>
      </c>
      <c r="T713" s="22">
        <f t="shared" si="82"/>
        <v>0</v>
      </c>
      <c r="U713" s="22">
        <f t="shared" si="83"/>
        <v>0</v>
      </c>
      <c r="W713" s="13" t="str">
        <f t="shared" si="84"/>
        <v/>
      </c>
      <c r="Y713" s="41" t="str">
        <f>IF($B713="", "", IF($B713&gt;'Annual Report'!$AZ$41, 'Annual Report'!$BA$40, TEXT($B713, "mmm yyyy")))</f>
        <v/>
      </c>
      <c r="AA713" s="13" t="str">
        <f t="shared" si="85"/>
        <v/>
      </c>
      <c r="AC713" s="13" t="str">
        <f t="shared" si="86"/>
        <v xml:space="preserve"> - </v>
      </c>
      <c r="AE713" s="13" t="str">
        <f t="shared" si="87"/>
        <v/>
      </c>
    </row>
    <row r="714" spans="1:31" x14ac:dyDescent="0.25">
      <c r="A714" s="30"/>
      <c r="B714" s="74"/>
      <c r="C714" s="82"/>
      <c r="D714" s="92"/>
      <c r="E714" s="75"/>
      <c r="F714" s="76"/>
      <c r="G714" s="83"/>
      <c r="H714" s="77"/>
      <c r="I714" s="84"/>
      <c r="J714" s="30"/>
      <c r="K714" s="25" t="str">
        <f t="shared" si="80"/>
        <v/>
      </c>
      <c r="L714" s="30"/>
      <c r="O714" s="13" t="str">
        <f t="shared" si="81"/>
        <v/>
      </c>
      <c r="P714" s="13">
        <f>SUM($E$11:$E714)</f>
        <v>30</v>
      </c>
      <c r="T714" s="22">
        <f t="shared" si="82"/>
        <v>0</v>
      </c>
      <c r="U714" s="22">
        <f t="shared" si="83"/>
        <v>0</v>
      </c>
      <c r="W714" s="13" t="str">
        <f t="shared" si="84"/>
        <v/>
      </c>
      <c r="Y714" s="41" t="str">
        <f>IF($B714="", "", IF($B714&gt;'Annual Report'!$AZ$41, 'Annual Report'!$BA$40, TEXT($B714, "mmm yyyy")))</f>
        <v/>
      </c>
      <c r="AA714" s="13" t="str">
        <f t="shared" si="85"/>
        <v/>
      </c>
      <c r="AC714" s="13" t="str">
        <f t="shared" si="86"/>
        <v xml:space="preserve"> - </v>
      </c>
      <c r="AE714" s="13" t="str">
        <f t="shared" si="87"/>
        <v/>
      </c>
    </row>
    <row r="715" spans="1:31" x14ac:dyDescent="0.25">
      <c r="A715" s="30"/>
      <c r="B715" s="74"/>
      <c r="C715" s="82"/>
      <c r="D715" s="92"/>
      <c r="E715" s="75"/>
      <c r="F715" s="76"/>
      <c r="G715" s="83"/>
      <c r="H715" s="77"/>
      <c r="I715" s="84"/>
      <c r="J715" s="30"/>
      <c r="K715" s="25" t="str">
        <f t="shared" si="80"/>
        <v/>
      </c>
      <c r="L715" s="30"/>
      <c r="O715" s="13" t="str">
        <f t="shared" si="81"/>
        <v/>
      </c>
      <c r="P715" s="13">
        <f>SUM($E$11:$E715)</f>
        <v>30</v>
      </c>
      <c r="T715" s="22">
        <f t="shared" si="82"/>
        <v>0</v>
      </c>
      <c r="U715" s="22">
        <f t="shared" si="83"/>
        <v>0</v>
      </c>
      <c r="W715" s="13" t="str">
        <f t="shared" si="84"/>
        <v/>
      </c>
      <c r="Y715" s="41" t="str">
        <f>IF($B715="", "", IF($B715&gt;'Annual Report'!$AZ$41, 'Annual Report'!$BA$40, TEXT($B715, "mmm yyyy")))</f>
        <v/>
      </c>
      <c r="AA715" s="13" t="str">
        <f t="shared" si="85"/>
        <v/>
      </c>
      <c r="AC715" s="13" t="str">
        <f t="shared" si="86"/>
        <v xml:space="preserve"> - </v>
      </c>
      <c r="AE715" s="13" t="str">
        <f t="shared" si="87"/>
        <v/>
      </c>
    </row>
    <row r="716" spans="1:31" x14ac:dyDescent="0.25">
      <c r="A716" s="30"/>
      <c r="B716" s="74"/>
      <c r="C716" s="82"/>
      <c r="D716" s="92"/>
      <c r="E716" s="75"/>
      <c r="F716" s="76"/>
      <c r="G716" s="83"/>
      <c r="H716" s="77"/>
      <c r="I716" s="84"/>
      <c r="J716" s="30"/>
      <c r="K716" s="25" t="str">
        <f t="shared" ref="K716:K779" si="88">IF($B716="", "", $G716+$H716-$F716-$U716-$T716)</f>
        <v/>
      </c>
      <c r="L716" s="30"/>
      <c r="O716" s="13" t="str">
        <f t="shared" ref="O716:O779" si="89">IF($B716="", "", IF(OR($B716&lt;$R$3, $B716&gt;$R$4), "X", ""))</f>
        <v/>
      </c>
      <c r="P716" s="13">
        <f>SUM($E$11:$E716)</f>
        <v>30</v>
      </c>
      <c r="T716" s="22">
        <f t="shared" ref="T716:T779" si="90">ROUND($D716*$P$4*24, 2)</f>
        <v>0</v>
      </c>
      <c r="U716" s="22">
        <f t="shared" ref="U716:U779" si="91">ROUND(IF(AND($P716&gt;$O$6, $P715&lt;$O$6), (($P716-$O$6)*$P$7)+(($O$6-$P715)*$P$6), IF($P715&gt;$O$6, $E716*$P$7, $E716*$P$6)), 2)</f>
        <v>0</v>
      </c>
      <c r="W716" s="13" t="str">
        <f t="shared" ref="W716:W779" si="92">IF($I716="", "", IF(COUNTIF($R$11:$R$20, $I716)&gt;0, "", "X"))</f>
        <v/>
      </c>
      <c r="Y716" s="41" t="str">
        <f>IF($B716="", "", IF($B716&gt;'Annual Report'!$AZ$41, 'Annual Report'!$BA$40, TEXT($B716, "mmm yyyy")))</f>
        <v/>
      </c>
      <c r="AA716" s="13" t="str">
        <f t="shared" ref="AA716:AA779" si="93">IF(AND(NOT($F716=""), $I716=""), "X", "")</f>
        <v/>
      </c>
      <c r="AC716" s="13" t="str">
        <f t="shared" ref="AC716:AC779" si="94">_xlfn.CONCAT(Y716, " - ", $I716)</f>
        <v xml:space="preserve"> - </v>
      </c>
      <c r="AE716" s="13" t="str">
        <f t="shared" ref="AE716:AE779" si="95">IF($AA716="", "", $Y716)</f>
        <v/>
      </c>
    </row>
    <row r="717" spans="1:31" x14ac:dyDescent="0.25">
      <c r="A717" s="30"/>
      <c r="B717" s="74"/>
      <c r="C717" s="82"/>
      <c r="D717" s="92"/>
      <c r="E717" s="75"/>
      <c r="F717" s="76"/>
      <c r="G717" s="83"/>
      <c r="H717" s="77"/>
      <c r="I717" s="84"/>
      <c r="J717" s="30"/>
      <c r="K717" s="25" t="str">
        <f t="shared" si="88"/>
        <v/>
      </c>
      <c r="L717" s="30"/>
      <c r="O717" s="13" t="str">
        <f t="shared" si="89"/>
        <v/>
      </c>
      <c r="P717" s="13">
        <f>SUM($E$11:$E717)</f>
        <v>30</v>
      </c>
      <c r="T717" s="22">
        <f t="shared" si="90"/>
        <v>0</v>
      </c>
      <c r="U717" s="22">
        <f t="shared" si="91"/>
        <v>0</v>
      </c>
      <c r="W717" s="13" t="str">
        <f t="shared" si="92"/>
        <v/>
      </c>
      <c r="Y717" s="41" t="str">
        <f>IF($B717="", "", IF($B717&gt;'Annual Report'!$AZ$41, 'Annual Report'!$BA$40, TEXT($B717, "mmm yyyy")))</f>
        <v/>
      </c>
      <c r="AA717" s="13" t="str">
        <f t="shared" si="93"/>
        <v/>
      </c>
      <c r="AC717" s="13" t="str">
        <f t="shared" si="94"/>
        <v xml:space="preserve"> - </v>
      </c>
      <c r="AE717" s="13" t="str">
        <f t="shared" si="95"/>
        <v/>
      </c>
    </row>
    <row r="718" spans="1:31" x14ac:dyDescent="0.25">
      <c r="A718" s="30"/>
      <c r="B718" s="74"/>
      <c r="C718" s="82"/>
      <c r="D718" s="92"/>
      <c r="E718" s="75"/>
      <c r="F718" s="76"/>
      <c r="G718" s="83"/>
      <c r="H718" s="77"/>
      <c r="I718" s="84"/>
      <c r="J718" s="30"/>
      <c r="K718" s="25" t="str">
        <f t="shared" si="88"/>
        <v/>
      </c>
      <c r="L718" s="30"/>
      <c r="O718" s="13" t="str">
        <f t="shared" si="89"/>
        <v/>
      </c>
      <c r="P718" s="13">
        <f>SUM($E$11:$E718)</f>
        <v>30</v>
      </c>
      <c r="T718" s="22">
        <f t="shared" si="90"/>
        <v>0</v>
      </c>
      <c r="U718" s="22">
        <f t="shared" si="91"/>
        <v>0</v>
      </c>
      <c r="W718" s="13" t="str">
        <f t="shared" si="92"/>
        <v/>
      </c>
      <c r="Y718" s="41" t="str">
        <f>IF($B718="", "", IF($B718&gt;'Annual Report'!$AZ$41, 'Annual Report'!$BA$40, TEXT($B718, "mmm yyyy")))</f>
        <v/>
      </c>
      <c r="AA718" s="13" t="str">
        <f t="shared" si="93"/>
        <v/>
      </c>
      <c r="AC718" s="13" t="str">
        <f t="shared" si="94"/>
        <v xml:space="preserve"> - </v>
      </c>
      <c r="AE718" s="13" t="str">
        <f t="shared" si="95"/>
        <v/>
      </c>
    </row>
    <row r="719" spans="1:31" x14ac:dyDescent="0.25">
      <c r="A719" s="30"/>
      <c r="B719" s="74"/>
      <c r="C719" s="82"/>
      <c r="D719" s="92"/>
      <c r="E719" s="75"/>
      <c r="F719" s="76"/>
      <c r="G719" s="83"/>
      <c r="H719" s="77"/>
      <c r="I719" s="84"/>
      <c r="J719" s="30"/>
      <c r="K719" s="25" t="str">
        <f t="shared" si="88"/>
        <v/>
      </c>
      <c r="L719" s="30"/>
      <c r="O719" s="13" t="str">
        <f t="shared" si="89"/>
        <v/>
      </c>
      <c r="P719" s="13">
        <f>SUM($E$11:$E719)</f>
        <v>30</v>
      </c>
      <c r="T719" s="22">
        <f t="shared" si="90"/>
        <v>0</v>
      </c>
      <c r="U719" s="22">
        <f t="shared" si="91"/>
        <v>0</v>
      </c>
      <c r="W719" s="13" t="str">
        <f t="shared" si="92"/>
        <v/>
      </c>
      <c r="Y719" s="41" t="str">
        <f>IF($B719="", "", IF($B719&gt;'Annual Report'!$AZ$41, 'Annual Report'!$BA$40, TEXT($B719, "mmm yyyy")))</f>
        <v/>
      </c>
      <c r="AA719" s="13" t="str">
        <f t="shared" si="93"/>
        <v/>
      </c>
      <c r="AC719" s="13" t="str">
        <f t="shared" si="94"/>
        <v xml:space="preserve"> - </v>
      </c>
      <c r="AE719" s="13" t="str">
        <f t="shared" si="95"/>
        <v/>
      </c>
    </row>
    <row r="720" spans="1:31" x14ac:dyDescent="0.25">
      <c r="A720" s="30"/>
      <c r="B720" s="74"/>
      <c r="C720" s="82"/>
      <c r="D720" s="92"/>
      <c r="E720" s="75"/>
      <c r="F720" s="76"/>
      <c r="G720" s="83"/>
      <c r="H720" s="77"/>
      <c r="I720" s="84"/>
      <c r="J720" s="30"/>
      <c r="K720" s="25" t="str">
        <f t="shared" si="88"/>
        <v/>
      </c>
      <c r="L720" s="30"/>
      <c r="O720" s="13" t="str">
        <f t="shared" si="89"/>
        <v/>
      </c>
      <c r="P720" s="13">
        <f>SUM($E$11:$E720)</f>
        <v>30</v>
      </c>
      <c r="T720" s="22">
        <f t="shared" si="90"/>
        <v>0</v>
      </c>
      <c r="U720" s="22">
        <f t="shared" si="91"/>
        <v>0</v>
      </c>
      <c r="W720" s="13" t="str">
        <f t="shared" si="92"/>
        <v/>
      </c>
      <c r="Y720" s="41" t="str">
        <f>IF($B720="", "", IF($B720&gt;'Annual Report'!$AZ$41, 'Annual Report'!$BA$40, TEXT($B720, "mmm yyyy")))</f>
        <v/>
      </c>
      <c r="AA720" s="13" t="str">
        <f t="shared" si="93"/>
        <v/>
      </c>
      <c r="AC720" s="13" t="str">
        <f t="shared" si="94"/>
        <v xml:space="preserve"> - </v>
      </c>
      <c r="AE720" s="13" t="str">
        <f t="shared" si="95"/>
        <v/>
      </c>
    </row>
    <row r="721" spans="1:31" x14ac:dyDescent="0.25">
      <c r="A721" s="30"/>
      <c r="B721" s="74"/>
      <c r="C721" s="82"/>
      <c r="D721" s="92"/>
      <c r="E721" s="75"/>
      <c r="F721" s="76"/>
      <c r="G721" s="83"/>
      <c r="H721" s="77"/>
      <c r="I721" s="84"/>
      <c r="J721" s="30"/>
      <c r="K721" s="25" t="str">
        <f t="shared" si="88"/>
        <v/>
      </c>
      <c r="L721" s="30"/>
      <c r="O721" s="13" t="str">
        <f t="shared" si="89"/>
        <v/>
      </c>
      <c r="P721" s="13">
        <f>SUM($E$11:$E721)</f>
        <v>30</v>
      </c>
      <c r="T721" s="22">
        <f t="shared" si="90"/>
        <v>0</v>
      </c>
      <c r="U721" s="22">
        <f t="shared" si="91"/>
        <v>0</v>
      </c>
      <c r="W721" s="13" t="str">
        <f t="shared" si="92"/>
        <v/>
      </c>
      <c r="Y721" s="41" t="str">
        <f>IF($B721="", "", IF($B721&gt;'Annual Report'!$AZ$41, 'Annual Report'!$BA$40, TEXT($B721, "mmm yyyy")))</f>
        <v/>
      </c>
      <c r="AA721" s="13" t="str">
        <f t="shared" si="93"/>
        <v/>
      </c>
      <c r="AC721" s="13" t="str">
        <f t="shared" si="94"/>
        <v xml:space="preserve"> - </v>
      </c>
      <c r="AE721" s="13" t="str">
        <f t="shared" si="95"/>
        <v/>
      </c>
    </row>
    <row r="722" spans="1:31" x14ac:dyDescent="0.25">
      <c r="A722" s="30"/>
      <c r="B722" s="74"/>
      <c r="C722" s="82"/>
      <c r="D722" s="92"/>
      <c r="E722" s="75"/>
      <c r="F722" s="76"/>
      <c r="G722" s="83"/>
      <c r="H722" s="77"/>
      <c r="I722" s="84"/>
      <c r="J722" s="30"/>
      <c r="K722" s="25" t="str">
        <f t="shared" si="88"/>
        <v/>
      </c>
      <c r="L722" s="30"/>
      <c r="O722" s="13" t="str">
        <f t="shared" si="89"/>
        <v/>
      </c>
      <c r="P722" s="13">
        <f>SUM($E$11:$E722)</f>
        <v>30</v>
      </c>
      <c r="T722" s="22">
        <f t="shared" si="90"/>
        <v>0</v>
      </c>
      <c r="U722" s="22">
        <f t="shared" si="91"/>
        <v>0</v>
      </c>
      <c r="W722" s="13" t="str">
        <f t="shared" si="92"/>
        <v/>
      </c>
      <c r="Y722" s="41" t="str">
        <f>IF($B722="", "", IF($B722&gt;'Annual Report'!$AZ$41, 'Annual Report'!$BA$40, TEXT($B722, "mmm yyyy")))</f>
        <v/>
      </c>
      <c r="AA722" s="13" t="str">
        <f t="shared" si="93"/>
        <v/>
      </c>
      <c r="AC722" s="13" t="str">
        <f t="shared" si="94"/>
        <v xml:space="preserve"> - </v>
      </c>
      <c r="AE722" s="13" t="str">
        <f t="shared" si="95"/>
        <v/>
      </c>
    </row>
    <row r="723" spans="1:31" x14ac:dyDescent="0.25">
      <c r="A723" s="30"/>
      <c r="B723" s="74"/>
      <c r="C723" s="82"/>
      <c r="D723" s="92"/>
      <c r="E723" s="75"/>
      <c r="F723" s="76"/>
      <c r="G723" s="83"/>
      <c r="H723" s="77"/>
      <c r="I723" s="84"/>
      <c r="J723" s="30"/>
      <c r="K723" s="25" t="str">
        <f t="shared" si="88"/>
        <v/>
      </c>
      <c r="L723" s="30"/>
      <c r="O723" s="13" t="str">
        <f t="shared" si="89"/>
        <v/>
      </c>
      <c r="P723" s="13">
        <f>SUM($E$11:$E723)</f>
        <v>30</v>
      </c>
      <c r="T723" s="22">
        <f t="shared" si="90"/>
        <v>0</v>
      </c>
      <c r="U723" s="22">
        <f t="shared" si="91"/>
        <v>0</v>
      </c>
      <c r="W723" s="13" t="str">
        <f t="shared" si="92"/>
        <v/>
      </c>
      <c r="Y723" s="41" t="str">
        <f>IF($B723="", "", IF($B723&gt;'Annual Report'!$AZ$41, 'Annual Report'!$BA$40, TEXT($B723, "mmm yyyy")))</f>
        <v/>
      </c>
      <c r="AA723" s="13" t="str">
        <f t="shared" si="93"/>
        <v/>
      </c>
      <c r="AC723" s="13" t="str">
        <f t="shared" si="94"/>
        <v xml:space="preserve"> - </v>
      </c>
      <c r="AE723" s="13" t="str">
        <f t="shared" si="95"/>
        <v/>
      </c>
    </row>
    <row r="724" spans="1:31" x14ac:dyDescent="0.25">
      <c r="A724" s="30"/>
      <c r="B724" s="74"/>
      <c r="C724" s="82"/>
      <c r="D724" s="92"/>
      <c r="E724" s="75"/>
      <c r="F724" s="76"/>
      <c r="G724" s="83"/>
      <c r="H724" s="77"/>
      <c r="I724" s="84"/>
      <c r="J724" s="30"/>
      <c r="K724" s="25" t="str">
        <f t="shared" si="88"/>
        <v/>
      </c>
      <c r="L724" s="30"/>
      <c r="O724" s="13" t="str">
        <f t="shared" si="89"/>
        <v/>
      </c>
      <c r="P724" s="13">
        <f>SUM($E$11:$E724)</f>
        <v>30</v>
      </c>
      <c r="T724" s="22">
        <f t="shared" si="90"/>
        <v>0</v>
      </c>
      <c r="U724" s="22">
        <f t="shared" si="91"/>
        <v>0</v>
      </c>
      <c r="W724" s="13" t="str">
        <f t="shared" si="92"/>
        <v/>
      </c>
      <c r="Y724" s="41" t="str">
        <f>IF($B724="", "", IF($B724&gt;'Annual Report'!$AZ$41, 'Annual Report'!$BA$40, TEXT($B724, "mmm yyyy")))</f>
        <v/>
      </c>
      <c r="AA724" s="13" t="str">
        <f t="shared" si="93"/>
        <v/>
      </c>
      <c r="AC724" s="13" t="str">
        <f t="shared" si="94"/>
        <v xml:space="preserve"> - </v>
      </c>
      <c r="AE724" s="13" t="str">
        <f t="shared" si="95"/>
        <v/>
      </c>
    </row>
    <row r="725" spans="1:31" x14ac:dyDescent="0.25">
      <c r="A725" s="30"/>
      <c r="B725" s="74"/>
      <c r="C725" s="82"/>
      <c r="D725" s="92"/>
      <c r="E725" s="75"/>
      <c r="F725" s="76"/>
      <c r="G725" s="83"/>
      <c r="H725" s="77"/>
      <c r="I725" s="84"/>
      <c r="J725" s="30"/>
      <c r="K725" s="25" t="str">
        <f t="shared" si="88"/>
        <v/>
      </c>
      <c r="L725" s="30"/>
      <c r="O725" s="13" t="str">
        <f t="shared" si="89"/>
        <v/>
      </c>
      <c r="P725" s="13">
        <f>SUM($E$11:$E725)</f>
        <v>30</v>
      </c>
      <c r="T725" s="22">
        <f t="shared" si="90"/>
        <v>0</v>
      </c>
      <c r="U725" s="22">
        <f t="shared" si="91"/>
        <v>0</v>
      </c>
      <c r="W725" s="13" t="str">
        <f t="shared" si="92"/>
        <v/>
      </c>
      <c r="Y725" s="41" t="str">
        <f>IF($B725="", "", IF($B725&gt;'Annual Report'!$AZ$41, 'Annual Report'!$BA$40, TEXT($B725, "mmm yyyy")))</f>
        <v/>
      </c>
      <c r="AA725" s="13" t="str">
        <f t="shared" si="93"/>
        <v/>
      </c>
      <c r="AC725" s="13" t="str">
        <f t="shared" si="94"/>
        <v xml:space="preserve"> - </v>
      </c>
      <c r="AE725" s="13" t="str">
        <f t="shared" si="95"/>
        <v/>
      </c>
    </row>
    <row r="726" spans="1:31" x14ac:dyDescent="0.25">
      <c r="A726" s="30"/>
      <c r="B726" s="74"/>
      <c r="C726" s="82"/>
      <c r="D726" s="92"/>
      <c r="E726" s="75"/>
      <c r="F726" s="76"/>
      <c r="G726" s="83"/>
      <c r="H726" s="77"/>
      <c r="I726" s="84"/>
      <c r="J726" s="30"/>
      <c r="K726" s="25" t="str">
        <f t="shared" si="88"/>
        <v/>
      </c>
      <c r="L726" s="30"/>
      <c r="O726" s="13" t="str">
        <f t="shared" si="89"/>
        <v/>
      </c>
      <c r="P726" s="13">
        <f>SUM($E$11:$E726)</f>
        <v>30</v>
      </c>
      <c r="T726" s="22">
        <f t="shared" si="90"/>
        <v>0</v>
      </c>
      <c r="U726" s="22">
        <f t="shared" si="91"/>
        <v>0</v>
      </c>
      <c r="W726" s="13" t="str">
        <f t="shared" si="92"/>
        <v/>
      </c>
      <c r="Y726" s="41" t="str">
        <f>IF($B726="", "", IF($B726&gt;'Annual Report'!$AZ$41, 'Annual Report'!$BA$40, TEXT($B726, "mmm yyyy")))</f>
        <v/>
      </c>
      <c r="AA726" s="13" t="str">
        <f t="shared" si="93"/>
        <v/>
      </c>
      <c r="AC726" s="13" t="str">
        <f t="shared" si="94"/>
        <v xml:space="preserve"> - </v>
      </c>
      <c r="AE726" s="13" t="str">
        <f t="shared" si="95"/>
        <v/>
      </c>
    </row>
    <row r="727" spans="1:31" x14ac:dyDescent="0.25">
      <c r="A727" s="30"/>
      <c r="B727" s="74"/>
      <c r="C727" s="82"/>
      <c r="D727" s="92"/>
      <c r="E727" s="75"/>
      <c r="F727" s="76"/>
      <c r="G727" s="83"/>
      <c r="H727" s="77"/>
      <c r="I727" s="84"/>
      <c r="J727" s="30"/>
      <c r="K727" s="25" t="str">
        <f t="shared" si="88"/>
        <v/>
      </c>
      <c r="L727" s="30"/>
      <c r="O727" s="13" t="str">
        <f t="shared" si="89"/>
        <v/>
      </c>
      <c r="P727" s="13">
        <f>SUM($E$11:$E727)</f>
        <v>30</v>
      </c>
      <c r="T727" s="22">
        <f t="shared" si="90"/>
        <v>0</v>
      </c>
      <c r="U727" s="22">
        <f t="shared" si="91"/>
        <v>0</v>
      </c>
      <c r="W727" s="13" t="str">
        <f t="shared" si="92"/>
        <v/>
      </c>
      <c r="Y727" s="41" t="str">
        <f>IF($B727="", "", IF($B727&gt;'Annual Report'!$AZ$41, 'Annual Report'!$BA$40, TEXT($B727, "mmm yyyy")))</f>
        <v/>
      </c>
      <c r="AA727" s="13" t="str">
        <f t="shared" si="93"/>
        <v/>
      </c>
      <c r="AC727" s="13" t="str">
        <f t="shared" si="94"/>
        <v xml:space="preserve"> - </v>
      </c>
      <c r="AE727" s="13" t="str">
        <f t="shared" si="95"/>
        <v/>
      </c>
    </row>
    <row r="728" spans="1:31" x14ac:dyDescent="0.25">
      <c r="A728" s="30"/>
      <c r="B728" s="74"/>
      <c r="C728" s="82"/>
      <c r="D728" s="92"/>
      <c r="E728" s="75"/>
      <c r="F728" s="76"/>
      <c r="G728" s="83"/>
      <c r="H728" s="77"/>
      <c r="I728" s="84"/>
      <c r="J728" s="30"/>
      <c r="K728" s="25" t="str">
        <f t="shared" si="88"/>
        <v/>
      </c>
      <c r="L728" s="30"/>
      <c r="O728" s="13" t="str">
        <f t="shared" si="89"/>
        <v/>
      </c>
      <c r="P728" s="13">
        <f>SUM($E$11:$E728)</f>
        <v>30</v>
      </c>
      <c r="T728" s="22">
        <f t="shared" si="90"/>
        <v>0</v>
      </c>
      <c r="U728" s="22">
        <f t="shared" si="91"/>
        <v>0</v>
      </c>
      <c r="W728" s="13" t="str">
        <f t="shared" si="92"/>
        <v/>
      </c>
      <c r="Y728" s="41" t="str">
        <f>IF($B728="", "", IF($B728&gt;'Annual Report'!$AZ$41, 'Annual Report'!$BA$40, TEXT($B728, "mmm yyyy")))</f>
        <v/>
      </c>
      <c r="AA728" s="13" t="str">
        <f t="shared" si="93"/>
        <v/>
      </c>
      <c r="AC728" s="13" t="str">
        <f t="shared" si="94"/>
        <v xml:space="preserve"> - </v>
      </c>
      <c r="AE728" s="13" t="str">
        <f t="shared" si="95"/>
        <v/>
      </c>
    </row>
    <row r="729" spans="1:31" x14ac:dyDescent="0.25">
      <c r="A729" s="30"/>
      <c r="B729" s="74"/>
      <c r="C729" s="82"/>
      <c r="D729" s="92"/>
      <c r="E729" s="75"/>
      <c r="F729" s="76"/>
      <c r="G729" s="83"/>
      <c r="H729" s="77"/>
      <c r="I729" s="84"/>
      <c r="J729" s="30"/>
      <c r="K729" s="25" t="str">
        <f t="shared" si="88"/>
        <v/>
      </c>
      <c r="L729" s="30"/>
      <c r="O729" s="13" t="str">
        <f t="shared" si="89"/>
        <v/>
      </c>
      <c r="P729" s="13">
        <f>SUM($E$11:$E729)</f>
        <v>30</v>
      </c>
      <c r="T729" s="22">
        <f t="shared" si="90"/>
        <v>0</v>
      </c>
      <c r="U729" s="22">
        <f t="shared" si="91"/>
        <v>0</v>
      </c>
      <c r="W729" s="13" t="str">
        <f t="shared" si="92"/>
        <v/>
      </c>
      <c r="Y729" s="41" t="str">
        <f>IF($B729="", "", IF($B729&gt;'Annual Report'!$AZ$41, 'Annual Report'!$BA$40, TEXT($B729, "mmm yyyy")))</f>
        <v/>
      </c>
      <c r="AA729" s="13" t="str">
        <f t="shared" si="93"/>
        <v/>
      </c>
      <c r="AC729" s="13" t="str">
        <f t="shared" si="94"/>
        <v xml:space="preserve"> - </v>
      </c>
      <c r="AE729" s="13" t="str">
        <f t="shared" si="95"/>
        <v/>
      </c>
    </row>
    <row r="730" spans="1:31" x14ac:dyDescent="0.25">
      <c r="A730" s="30"/>
      <c r="B730" s="74"/>
      <c r="C730" s="82"/>
      <c r="D730" s="92"/>
      <c r="E730" s="75"/>
      <c r="F730" s="76"/>
      <c r="G730" s="83"/>
      <c r="H730" s="77"/>
      <c r="I730" s="84"/>
      <c r="J730" s="30"/>
      <c r="K730" s="25" t="str">
        <f t="shared" si="88"/>
        <v/>
      </c>
      <c r="L730" s="30"/>
      <c r="O730" s="13" t="str">
        <f t="shared" si="89"/>
        <v/>
      </c>
      <c r="P730" s="13">
        <f>SUM($E$11:$E730)</f>
        <v>30</v>
      </c>
      <c r="T730" s="22">
        <f t="shared" si="90"/>
        <v>0</v>
      </c>
      <c r="U730" s="22">
        <f t="shared" si="91"/>
        <v>0</v>
      </c>
      <c r="W730" s="13" t="str">
        <f t="shared" si="92"/>
        <v/>
      </c>
      <c r="Y730" s="41" t="str">
        <f>IF($B730="", "", IF($B730&gt;'Annual Report'!$AZ$41, 'Annual Report'!$BA$40, TEXT($B730, "mmm yyyy")))</f>
        <v/>
      </c>
      <c r="AA730" s="13" t="str">
        <f t="shared" si="93"/>
        <v/>
      </c>
      <c r="AC730" s="13" t="str">
        <f t="shared" si="94"/>
        <v xml:space="preserve"> - </v>
      </c>
      <c r="AE730" s="13" t="str">
        <f t="shared" si="95"/>
        <v/>
      </c>
    </row>
    <row r="731" spans="1:31" x14ac:dyDescent="0.25">
      <c r="A731" s="30"/>
      <c r="B731" s="74"/>
      <c r="C731" s="82"/>
      <c r="D731" s="92"/>
      <c r="E731" s="75"/>
      <c r="F731" s="76"/>
      <c r="G731" s="83"/>
      <c r="H731" s="77"/>
      <c r="I731" s="84"/>
      <c r="J731" s="30"/>
      <c r="K731" s="25" t="str">
        <f t="shared" si="88"/>
        <v/>
      </c>
      <c r="L731" s="30"/>
      <c r="O731" s="13" t="str">
        <f t="shared" si="89"/>
        <v/>
      </c>
      <c r="P731" s="13">
        <f>SUM($E$11:$E731)</f>
        <v>30</v>
      </c>
      <c r="T731" s="22">
        <f t="shared" si="90"/>
        <v>0</v>
      </c>
      <c r="U731" s="22">
        <f t="shared" si="91"/>
        <v>0</v>
      </c>
      <c r="W731" s="13" t="str">
        <f t="shared" si="92"/>
        <v/>
      </c>
      <c r="Y731" s="41" t="str">
        <f>IF($B731="", "", IF($B731&gt;'Annual Report'!$AZ$41, 'Annual Report'!$BA$40, TEXT($B731, "mmm yyyy")))</f>
        <v/>
      </c>
      <c r="AA731" s="13" t="str">
        <f t="shared" si="93"/>
        <v/>
      </c>
      <c r="AC731" s="13" t="str">
        <f t="shared" si="94"/>
        <v xml:space="preserve"> - </v>
      </c>
      <c r="AE731" s="13" t="str">
        <f t="shared" si="95"/>
        <v/>
      </c>
    </row>
    <row r="732" spans="1:31" x14ac:dyDescent="0.25">
      <c r="A732" s="30"/>
      <c r="B732" s="74"/>
      <c r="C732" s="82"/>
      <c r="D732" s="92"/>
      <c r="E732" s="75"/>
      <c r="F732" s="76"/>
      <c r="G732" s="83"/>
      <c r="H732" s="77"/>
      <c r="I732" s="84"/>
      <c r="J732" s="30"/>
      <c r="K732" s="25" t="str">
        <f t="shared" si="88"/>
        <v/>
      </c>
      <c r="L732" s="30"/>
      <c r="O732" s="13" t="str">
        <f t="shared" si="89"/>
        <v/>
      </c>
      <c r="P732" s="13">
        <f>SUM($E$11:$E732)</f>
        <v>30</v>
      </c>
      <c r="T732" s="22">
        <f t="shared" si="90"/>
        <v>0</v>
      </c>
      <c r="U732" s="22">
        <f t="shared" si="91"/>
        <v>0</v>
      </c>
      <c r="W732" s="13" t="str">
        <f t="shared" si="92"/>
        <v/>
      </c>
      <c r="Y732" s="41" t="str">
        <f>IF($B732="", "", IF($B732&gt;'Annual Report'!$AZ$41, 'Annual Report'!$BA$40, TEXT($B732, "mmm yyyy")))</f>
        <v/>
      </c>
      <c r="AA732" s="13" t="str">
        <f t="shared" si="93"/>
        <v/>
      </c>
      <c r="AC732" s="13" t="str">
        <f t="shared" si="94"/>
        <v xml:space="preserve"> - </v>
      </c>
      <c r="AE732" s="13" t="str">
        <f t="shared" si="95"/>
        <v/>
      </c>
    </row>
    <row r="733" spans="1:31" x14ac:dyDescent="0.25">
      <c r="A733" s="30"/>
      <c r="B733" s="74"/>
      <c r="C733" s="82"/>
      <c r="D733" s="92"/>
      <c r="E733" s="75"/>
      <c r="F733" s="76"/>
      <c r="G733" s="83"/>
      <c r="H733" s="77"/>
      <c r="I733" s="84"/>
      <c r="J733" s="30"/>
      <c r="K733" s="25" t="str">
        <f t="shared" si="88"/>
        <v/>
      </c>
      <c r="L733" s="30"/>
      <c r="O733" s="13" t="str">
        <f t="shared" si="89"/>
        <v/>
      </c>
      <c r="P733" s="13">
        <f>SUM($E$11:$E733)</f>
        <v>30</v>
      </c>
      <c r="T733" s="22">
        <f t="shared" si="90"/>
        <v>0</v>
      </c>
      <c r="U733" s="22">
        <f t="shared" si="91"/>
        <v>0</v>
      </c>
      <c r="W733" s="13" t="str">
        <f t="shared" si="92"/>
        <v/>
      </c>
      <c r="Y733" s="41" t="str">
        <f>IF($B733="", "", IF($B733&gt;'Annual Report'!$AZ$41, 'Annual Report'!$BA$40, TEXT($B733, "mmm yyyy")))</f>
        <v/>
      </c>
      <c r="AA733" s="13" t="str">
        <f t="shared" si="93"/>
        <v/>
      </c>
      <c r="AC733" s="13" t="str">
        <f t="shared" si="94"/>
        <v xml:space="preserve"> - </v>
      </c>
      <c r="AE733" s="13" t="str">
        <f t="shared" si="95"/>
        <v/>
      </c>
    </row>
    <row r="734" spans="1:31" x14ac:dyDescent="0.25">
      <c r="A734" s="30"/>
      <c r="B734" s="74"/>
      <c r="C734" s="82"/>
      <c r="D734" s="92"/>
      <c r="E734" s="75"/>
      <c r="F734" s="76"/>
      <c r="G734" s="83"/>
      <c r="H734" s="77"/>
      <c r="I734" s="84"/>
      <c r="J734" s="30"/>
      <c r="K734" s="25" t="str">
        <f t="shared" si="88"/>
        <v/>
      </c>
      <c r="L734" s="30"/>
      <c r="O734" s="13" t="str">
        <f t="shared" si="89"/>
        <v/>
      </c>
      <c r="P734" s="13">
        <f>SUM($E$11:$E734)</f>
        <v>30</v>
      </c>
      <c r="T734" s="22">
        <f t="shared" si="90"/>
        <v>0</v>
      </c>
      <c r="U734" s="22">
        <f t="shared" si="91"/>
        <v>0</v>
      </c>
      <c r="W734" s="13" t="str">
        <f t="shared" si="92"/>
        <v/>
      </c>
      <c r="Y734" s="41" t="str">
        <f>IF($B734="", "", IF($B734&gt;'Annual Report'!$AZ$41, 'Annual Report'!$BA$40, TEXT($B734, "mmm yyyy")))</f>
        <v/>
      </c>
      <c r="AA734" s="13" t="str">
        <f t="shared" si="93"/>
        <v/>
      </c>
      <c r="AC734" s="13" t="str">
        <f t="shared" si="94"/>
        <v xml:space="preserve"> - </v>
      </c>
      <c r="AE734" s="13" t="str">
        <f t="shared" si="95"/>
        <v/>
      </c>
    </row>
    <row r="735" spans="1:31" x14ac:dyDescent="0.25">
      <c r="A735" s="30"/>
      <c r="B735" s="74"/>
      <c r="C735" s="82"/>
      <c r="D735" s="92"/>
      <c r="E735" s="75"/>
      <c r="F735" s="76"/>
      <c r="G735" s="83"/>
      <c r="H735" s="77"/>
      <c r="I735" s="84"/>
      <c r="J735" s="30"/>
      <c r="K735" s="25" t="str">
        <f t="shared" si="88"/>
        <v/>
      </c>
      <c r="L735" s="30"/>
      <c r="O735" s="13" t="str">
        <f t="shared" si="89"/>
        <v/>
      </c>
      <c r="P735" s="13">
        <f>SUM($E$11:$E735)</f>
        <v>30</v>
      </c>
      <c r="T735" s="22">
        <f t="shared" si="90"/>
        <v>0</v>
      </c>
      <c r="U735" s="22">
        <f t="shared" si="91"/>
        <v>0</v>
      </c>
      <c r="W735" s="13" t="str">
        <f t="shared" si="92"/>
        <v/>
      </c>
      <c r="Y735" s="41" t="str">
        <f>IF($B735="", "", IF($B735&gt;'Annual Report'!$AZ$41, 'Annual Report'!$BA$40, TEXT($B735, "mmm yyyy")))</f>
        <v/>
      </c>
      <c r="AA735" s="13" t="str">
        <f t="shared" si="93"/>
        <v/>
      </c>
      <c r="AC735" s="13" t="str">
        <f t="shared" si="94"/>
        <v xml:space="preserve"> - </v>
      </c>
      <c r="AE735" s="13" t="str">
        <f t="shared" si="95"/>
        <v/>
      </c>
    </row>
    <row r="736" spans="1:31" x14ac:dyDescent="0.25">
      <c r="A736" s="30"/>
      <c r="B736" s="74"/>
      <c r="C736" s="82"/>
      <c r="D736" s="92"/>
      <c r="E736" s="75"/>
      <c r="F736" s="76"/>
      <c r="G736" s="83"/>
      <c r="H736" s="77"/>
      <c r="I736" s="84"/>
      <c r="J736" s="30"/>
      <c r="K736" s="25" t="str">
        <f t="shared" si="88"/>
        <v/>
      </c>
      <c r="L736" s="30"/>
      <c r="O736" s="13" t="str">
        <f t="shared" si="89"/>
        <v/>
      </c>
      <c r="P736" s="13">
        <f>SUM($E$11:$E736)</f>
        <v>30</v>
      </c>
      <c r="T736" s="22">
        <f t="shared" si="90"/>
        <v>0</v>
      </c>
      <c r="U736" s="22">
        <f t="shared" si="91"/>
        <v>0</v>
      </c>
      <c r="W736" s="13" t="str">
        <f t="shared" si="92"/>
        <v/>
      </c>
      <c r="Y736" s="41" t="str">
        <f>IF($B736="", "", IF($B736&gt;'Annual Report'!$AZ$41, 'Annual Report'!$BA$40, TEXT($B736, "mmm yyyy")))</f>
        <v/>
      </c>
      <c r="AA736" s="13" t="str">
        <f t="shared" si="93"/>
        <v/>
      </c>
      <c r="AC736" s="13" t="str">
        <f t="shared" si="94"/>
        <v xml:space="preserve"> - </v>
      </c>
      <c r="AE736" s="13" t="str">
        <f t="shared" si="95"/>
        <v/>
      </c>
    </row>
    <row r="737" spans="1:31" x14ac:dyDescent="0.25">
      <c r="A737" s="30"/>
      <c r="B737" s="74"/>
      <c r="C737" s="82"/>
      <c r="D737" s="92"/>
      <c r="E737" s="75"/>
      <c r="F737" s="76"/>
      <c r="G737" s="83"/>
      <c r="H737" s="77"/>
      <c r="I737" s="84"/>
      <c r="J737" s="30"/>
      <c r="K737" s="25" t="str">
        <f t="shared" si="88"/>
        <v/>
      </c>
      <c r="L737" s="30"/>
      <c r="O737" s="13" t="str">
        <f t="shared" si="89"/>
        <v/>
      </c>
      <c r="P737" s="13">
        <f>SUM($E$11:$E737)</f>
        <v>30</v>
      </c>
      <c r="T737" s="22">
        <f t="shared" si="90"/>
        <v>0</v>
      </c>
      <c r="U737" s="22">
        <f t="shared" si="91"/>
        <v>0</v>
      </c>
      <c r="W737" s="13" t="str">
        <f t="shared" si="92"/>
        <v/>
      </c>
      <c r="Y737" s="41" t="str">
        <f>IF($B737="", "", IF($B737&gt;'Annual Report'!$AZ$41, 'Annual Report'!$BA$40, TEXT($B737, "mmm yyyy")))</f>
        <v/>
      </c>
      <c r="AA737" s="13" t="str">
        <f t="shared" si="93"/>
        <v/>
      </c>
      <c r="AC737" s="13" t="str">
        <f t="shared" si="94"/>
        <v xml:space="preserve"> - </v>
      </c>
      <c r="AE737" s="13" t="str">
        <f t="shared" si="95"/>
        <v/>
      </c>
    </row>
    <row r="738" spans="1:31" x14ac:dyDescent="0.25">
      <c r="A738" s="30"/>
      <c r="B738" s="74"/>
      <c r="C738" s="82"/>
      <c r="D738" s="92"/>
      <c r="E738" s="75"/>
      <c r="F738" s="76"/>
      <c r="G738" s="83"/>
      <c r="H738" s="77"/>
      <c r="I738" s="84"/>
      <c r="J738" s="30"/>
      <c r="K738" s="25" t="str">
        <f t="shared" si="88"/>
        <v/>
      </c>
      <c r="L738" s="30"/>
      <c r="O738" s="13" t="str">
        <f t="shared" si="89"/>
        <v/>
      </c>
      <c r="P738" s="13">
        <f>SUM($E$11:$E738)</f>
        <v>30</v>
      </c>
      <c r="T738" s="22">
        <f t="shared" si="90"/>
        <v>0</v>
      </c>
      <c r="U738" s="22">
        <f t="shared" si="91"/>
        <v>0</v>
      </c>
      <c r="W738" s="13" t="str">
        <f t="shared" si="92"/>
        <v/>
      </c>
      <c r="Y738" s="41" t="str">
        <f>IF($B738="", "", IF($B738&gt;'Annual Report'!$AZ$41, 'Annual Report'!$BA$40, TEXT($B738, "mmm yyyy")))</f>
        <v/>
      </c>
      <c r="AA738" s="13" t="str">
        <f t="shared" si="93"/>
        <v/>
      </c>
      <c r="AC738" s="13" t="str">
        <f t="shared" si="94"/>
        <v xml:space="preserve"> - </v>
      </c>
      <c r="AE738" s="13" t="str">
        <f t="shared" si="95"/>
        <v/>
      </c>
    </row>
    <row r="739" spans="1:31" x14ac:dyDescent="0.25">
      <c r="A739" s="30"/>
      <c r="B739" s="74"/>
      <c r="C739" s="82"/>
      <c r="D739" s="92"/>
      <c r="E739" s="75"/>
      <c r="F739" s="76"/>
      <c r="G739" s="83"/>
      <c r="H739" s="77"/>
      <c r="I739" s="84"/>
      <c r="J739" s="30"/>
      <c r="K739" s="25" t="str">
        <f t="shared" si="88"/>
        <v/>
      </c>
      <c r="L739" s="30"/>
      <c r="O739" s="13" t="str">
        <f t="shared" si="89"/>
        <v/>
      </c>
      <c r="P739" s="13">
        <f>SUM($E$11:$E739)</f>
        <v>30</v>
      </c>
      <c r="T739" s="22">
        <f t="shared" si="90"/>
        <v>0</v>
      </c>
      <c r="U739" s="22">
        <f t="shared" si="91"/>
        <v>0</v>
      </c>
      <c r="W739" s="13" t="str">
        <f t="shared" si="92"/>
        <v/>
      </c>
      <c r="Y739" s="41" t="str">
        <f>IF($B739="", "", IF($B739&gt;'Annual Report'!$AZ$41, 'Annual Report'!$BA$40, TEXT($B739, "mmm yyyy")))</f>
        <v/>
      </c>
      <c r="AA739" s="13" t="str">
        <f t="shared" si="93"/>
        <v/>
      </c>
      <c r="AC739" s="13" t="str">
        <f t="shared" si="94"/>
        <v xml:space="preserve"> - </v>
      </c>
      <c r="AE739" s="13" t="str">
        <f t="shared" si="95"/>
        <v/>
      </c>
    </row>
    <row r="740" spans="1:31" x14ac:dyDescent="0.25">
      <c r="A740" s="30"/>
      <c r="B740" s="74"/>
      <c r="C740" s="82"/>
      <c r="D740" s="92"/>
      <c r="E740" s="75"/>
      <c r="F740" s="76"/>
      <c r="G740" s="83"/>
      <c r="H740" s="77"/>
      <c r="I740" s="84"/>
      <c r="J740" s="30"/>
      <c r="K740" s="25" t="str">
        <f t="shared" si="88"/>
        <v/>
      </c>
      <c r="L740" s="30"/>
      <c r="O740" s="13" t="str">
        <f t="shared" si="89"/>
        <v/>
      </c>
      <c r="P740" s="13">
        <f>SUM($E$11:$E740)</f>
        <v>30</v>
      </c>
      <c r="T740" s="22">
        <f t="shared" si="90"/>
        <v>0</v>
      </c>
      <c r="U740" s="22">
        <f t="shared" si="91"/>
        <v>0</v>
      </c>
      <c r="W740" s="13" t="str">
        <f t="shared" si="92"/>
        <v/>
      </c>
      <c r="Y740" s="41" t="str">
        <f>IF($B740="", "", IF($B740&gt;'Annual Report'!$AZ$41, 'Annual Report'!$BA$40, TEXT($B740, "mmm yyyy")))</f>
        <v/>
      </c>
      <c r="AA740" s="13" t="str">
        <f t="shared" si="93"/>
        <v/>
      </c>
      <c r="AC740" s="13" t="str">
        <f t="shared" si="94"/>
        <v xml:space="preserve"> - </v>
      </c>
      <c r="AE740" s="13" t="str">
        <f t="shared" si="95"/>
        <v/>
      </c>
    </row>
    <row r="741" spans="1:31" x14ac:dyDescent="0.25">
      <c r="A741" s="30"/>
      <c r="B741" s="74"/>
      <c r="C741" s="82"/>
      <c r="D741" s="92"/>
      <c r="E741" s="75"/>
      <c r="F741" s="76"/>
      <c r="G741" s="83"/>
      <c r="H741" s="77"/>
      <c r="I741" s="84"/>
      <c r="J741" s="30"/>
      <c r="K741" s="25" t="str">
        <f t="shared" si="88"/>
        <v/>
      </c>
      <c r="L741" s="30"/>
      <c r="O741" s="13" t="str">
        <f t="shared" si="89"/>
        <v/>
      </c>
      <c r="P741" s="13">
        <f>SUM($E$11:$E741)</f>
        <v>30</v>
      </c>
      <c r="T741" s="22">
        <f t="shared" si="90"/>
        <v>0</v>
      </c>
      <c r="U741" s="22">
        <f t="shared" si="91"/>
        <v>0</v>
      </c>
      <c r="W741" s="13" t="str">
        <f t="shared" si="92"/>
        <v/>
      </c>
      <c r="Y741" s="41" t="str">
        <f>IF($B741="", "", IF($B741&gt;'Annual Report'!$AZ$41, 'Annual Report'!$BA$40, TEXT($B741, "mmm yyyy")))</f>
        <v/>
      </c>
      <c r="AA741" s="13" t="str">
        <f t="shared" si="93"/>
        <v/>
      </c>
      <c r="AC741" s="13" t="str">
        <f t="shared" si="94"/>
        <v xml:space="preserve"> - </v>
      </c>
      <c r="AE741" s="13" t="str">
        <f t="shared" si="95"/>
        <v/>
      </c>
    </row>
    <row r="742" spans="1:31" x14ac:dyDescent="0.25">
      <c r="A742" s="30"/>
      <c r="B742" s="74"/>
      <c r="C742" s="82"/>
      <c r="D742" s="92"/>
      <c r="E742" s="75"/>
      <c r="F742" s="76"/>
      <c r="G742" s="83"/>
      <c r="H742" s="77"/>
      <c r="I742" s="84"/>
      <c r="J742" s="30"/>
      <c r="K742" s="25" t="str">
        <f t="shared" si="88"/>
        <v/>
      </c>
      <c r="L742" s="30"/>
      <c r="O742" s="13" t="str">
        <f t="shared" si="89"/>
        <v/>
      </c>
      <c r="P742" s="13">
        <f>SUM($E$11:$E742)</f>
        <v>30</v>
      </c>
      <c r="T742" s="22">
        <f t="shared" si="90"/>
        <v>0</v>
      </c>
      <c r="U742" s="22">
        <f t="shared" si="91"/>
        <v>0</v>
      </c>
      <c r="W742" s="13" t="str">
        <f t="shared" si="92"/>
        <v/>
      </c>
      <c r="Y742" s="41" t="str">
        <f>IF($B742="", "", IF($B742&gt;'Annual Report'!$AZ$41, 'Annual Report'!$BA$40, TEXT($B742, "mmm yyyy")))</f>
        <v/>
      </c>
      <c r="AA742" s="13" t="str">
        <f t="shared" si="93"/>
        <v/>
      </c>
      <c r="AC742" s="13" t="str">
        <f t="shared" si="94"/>
        <v xml:space="preserve"> - </v>
      </c>
      <c r="AE742" s="13" t="str">
        <f t="shared" si="95"/>
        <v/>
      </c>
    </row>
    <row r="743" spans="1:31" x14ac:dyDescent="0.25">
      <c r="A743" s="30"/>
      <c r="B743" s="74"/>
      <c r="C743" s="82"/>
      <c r="D743" s="92"/>
      <c r="E743" s="75"/>
      <c r="F743" s="76"/>
      <c r="G743" s="83"/>
      <c r="H743" s="77"/>
      <c r="I743" s="84"/>
      <c r="J743" s="30"/>
      <c r="K743" s="25" t="str">
        <f t="shared" si="88"/>
        <v/>
      </c>
      <c r="L743" s="30"/>
      <c r="O743" s="13" t="str">
        <f t="shared" si="89"/>
        <v/>
      </c>
      <c r="P743" s="13">
        <f>SUM($E$11:$E743)</f>
        <v>30</v>
      </c>
      <c r="T743" s="22">
        <f t="shared" si="90"/>
        <v>0</v>
      </c>
      <c r="U743" s="22">
        <f t="shared" si="91"/>
        <v>0</v>
      </c>
      <c r="W743" s="13" t="str">
        <f t="shared" si="92"/>
        <v/>
      </c>
      <c r="Y743" s="41" t="str">
        <f>IF($B743="", "", IF($B743&gt;'Annual Report'!$AZ$41, 'Annual Report'!$BA$40, TEXT($B743, "mmm yyyy")))</f>
        <v/>
      </c>
      <c r="AA743" s="13" t="str">
        <f t="shared" si="93"/>
        <v/>
      </c>
      <c r="AC743" s="13" t="str">
        <f t="shared" si="94"/>
        <v xml:space="preserve"> - </v>
      </c>
      <c r="AE743" s="13" t="str">
        <f t="shared" si="95"/>
        <v/>
      </c>
    </row>
    <row r="744" spans="1:31" x14ac:dyDescent="0.25">
      <c r="A744" s="30"/>
      <c r="B744" s="74"/>
      <c r="C744" s="82"/>
      <c r="D744" s="92"/>
      <c r="E744" s="75"/>
      <c r="F744" s="76"/>
      <c r="G744" s="83"/>
      <c r="H744" s="77"/>
      <c r="I744" s="84"/>
      <c r="J744" s="30"/>
      <c r="K744" s="25" t="str">
        <f t="shared" si="88"/>
        <v/>
      </c>
      <c r="L744" s="30"/>
      <c r="O744" s="13" t="str">
        <f t="shared" si="89"/>
        <v/>
      </c>
      <c r="P744" s="13">
        <f>SUM($E$11:$E744)</f>
        <v>30</v>
      </c>
      <c r="T744" s="22">
        <f t="shared" si="90"/>
        <v>0</v>
      </c>
      <c r="U744" s="22">
        <f t="shared" si="91"/>
        <v>0</v>
      </c>
      <c r="W744" s="13" t="str">
        <f t="shared" si="92"/>
        <v/>
      </c>
      <c r="Y744" s="41" t="str">
        <f>IF($B744="", "", IF($B744&gt;'Annual Report'!$AZ$41, 'Annual Report'!$BA$40, TEXT($B744, "mmm yyyy")))</f>
        <v/>
      </c>
      <c r="AA744" s="13" t="str">
        <f t="shared" si="93"/>
        <v/>
      </c>
      <c r="AC744" s="13" t="str">
        <f t="shared" si="94"/>
        <v xml:space="preserve"> - </v>
      </c>
      <c r="AE744" s="13" t="str">
        <f t="shared" si="95"/>
        <v/>
      </c>
    </row>
    <row r="745" spans="1:31" x14ac:dyDescent="0.25">
      <c r="A745" s="30"/>
      <c r="B745" s="74"/>
      <c r="C745" s="82"/>
      <c r="D745" s="92"/>
      <c r="E745" s="75"/>
      <c r="F745" s="76"/>
      <c r="G745" s="83"/>
      <c r="H745" s="77"/>
      <c r="I745" s="84"/>
      <c r="J745" s="30"/>
      <c r="K745" s="25" t="str">
        <f t="shared" si="88"/>
        <v/>
      </c>
      <c r="L745" s="30"/>
      <c r="O745" s="13" t="str">
        <f t="shared" si="89"/>
        <v/>
      </c>
      <c r="P745" s="13">
        <f>SUM($E$11:$E745)</f>
        <v>30</v>
      </c>
      <c r="T745" s="22">
        <f t="shared" si="90"/>
        <v>0</v>
      </c>
      <c r="U745" s="22">
        <f t="shared" si="91"/>
        <v>0</v>
      </c>
      <c r="W745" s="13" t="str">
        <f t="shared" si="92"/>
        <v/>
      </c>
      <c r="Y745" s="41" t="str">
        <f>IF($B745="", "", IF($B745&gt;'Annual Report'!$AZ$41, 'Annual Report'!$BA$40, TEXT($B745, "mmm yyyy")))</f>
        <v/>
      </c>
      <c r="AA745" s="13" t="str">
        <f t="shared" si="93"/>
        <v/>
      </c>
      <c r="AC745" s="13" t="str">
        <f t="shared" si="94"/>
        <v xml:space="preserve"> - </v>
      </c>
      <c r="AE745" s="13" t="str">
        <f t="shared" si="95"/>
        <v/>
      </c>
    </row>
    <row r="746" spans="1:31" x14ac:dyDescent="0.25">
      <c r="A746" s="30"/>
      <c r="B746" s="74"/>
      <c r="C746" s="82"/>
      <c r="D746" s="92"/>
      <c r="E746" s="75"/>
      <c r="F746" s="76"/>
      <c r="G746" s="83"/>
      <c r="H746" s="77"/>
      <c r="I746" s="84"/>
      <c r="J746" s="30"/>
      <c r="K746" s="25" t="str">
        <f t="shared" si="88"/>
        <v/>
      </c>
      <c r="L746" s="30"/>
      <c r="O746" s="13" t="str">
        <f t="shared" si="89"/>
        <v/>
      </c>
      <c r="P746" s="13">
        <f>SUM($E$11:$E746)</f>
        <v>30</v>
      </c>
      <c r="T746" s="22">
        <f t="shared" si="90"/>
        <v>0</v>
      </c>
      <c r="U746" s="22">
        <f t="shared" si="91"/>
        <v>0</v>
      </c>
      <c r="W746" s="13" t="str">
        <f t="shared" si="92"/>
        <v/>
      </c>
      <c r="Y746" s="41" t="str">
        <f>IF($B746="", "", IF($B746&gt;'Annual Report'!$AZ$41, 'Annual Report'!$BA$40, TEXT($B746, "mmm yyyy")))</f>
        <v/>
      </c>
      <c r="AA746" s="13" t="str">
        <f t="shared" si="93"/>
        <v/>
      </c>
      <c r="AC746" s="13" t="str">
        <f t="shared" si="94"/>
        <v xml:space="preserve"> - </v>
      </c>
      <c r="AE746" s="13" t="str">
        <f t="shared" si="95"/>
        <v/>
      </c>
    </row>
    <row r="747" spans="1:31" x14ac:dyDescent="0.25">
      <c r="A747" s="30"/>
      <c r="B747" s="74"/>
      <c r="C747" s="82"/>
      <c r="D747" s="92"/>
      <c r="E747" s="75"/>
      <c r="F747" s="76"/>
      <c r="G747" s="83"/>
      <c r="H747" s="77"/>
      <c r="I747" s="84"/>
      <c r="J747" s="30"/>
      <c r="K747" s="25" t="str">
        <f t="shared" si="88"/>
        <v/>
      </c>
      <c r="L747" s="30"/>
      <c r="O747" s="13" t="str">
        <f t="shared" si="89"/>
        <v/>
      </c>
      <c r="P747" s="13">
        <f>SUM($E$11:$E747)</f>
        <v>30</v>
      </c>
      <c r="T747" s="22">
        <f t="shared" si="90"/>
        <v>0</v>
      </c>
      <c r="U747" s="22">
        <f t="shared" si="91"/>
        <v>0</v>
      </c>
      <c r="W747" s="13" t="str">
        <f t="shared" si="92"/>
        <v/>
      </c>
      <c r="Y747" s="41" t="str">
        <f>IF($B747="", "", IF($B747&gt;'Annual Report'!$AZ$41, 'Annual Report'!$BA$40, TEXT($B747, "mmm yyyy")))</f>
        <v/>
      </c>
      <c r="AA747" s="13" t="str">
        <f t="shared" si="93"/>
        <v/>
      </c>
      <c r="AC747" s="13" t="str">
        <f t="shared" si="94"/>
        <v xml:space="preserve"> - </v>
      </c>
      <c r="AE747" s="13" t="str">
        <f t="shared" si="95"/>
        <v/>
      </c>
    </row>
    <row r="748" spans="1:31" x14ac:dyDescent="0.25">
      <c r="A748" s="30"/>
      <c r="B748" s="74"/>
      <c r="C748" s="82"/>
      <c r="D748" s="92"/>
      <c r="E748" s="75"/>
      <c r="F748" s="76"/>
      <c r="G748" s="83"/>
      <c r="H748" s="77"/>
      <c r="I748" s="84"/>
      <c r="J748" s="30"/>
      <c r="K748" s="25" t="str">
        <f t="shared" si="88"/>
        <v/>
      </c>
      <c r="L748" s="30"/>
      <c r="O748" s="13" t="str">
        <f t="shared" si="89"/>
        <v/>
      </c>
      <c r="P748" s="13">
        <f>SUM($E$11:$E748)</f>
        <v>30</v>
      </c>
      <c r="T748" s="22">
        <f t="shared" si="90"/>
        <v>0</v>
      </c>
      <c r="U748" s="22">
        <f t="shared" si="91"/>
        <v>0</v>
      </c>
      <c r="W748" s="13" t="str">
        <f t="shared" si="92"/>
        <v/>
      </c>
      <c r="Y748" s="41" t="str">
        <f>IF($B748="", "", IF($B748&gt;'Annual Report'!$AZ$41, 'Annual Report'!$BA$40, TEXT($B748, "mmm yyyy")))</f>
        <v/>
      </c>
      <c r="AA748" s="13" t="str">
        <f t="shared" si="93"/>
        <v/>
      </c>
      <c r="AC748" s="13" t="str">
        <f t="shared" si="94"/>
        <v xml:space="preserve"> - </v>
      </c>
      <c r="AE748" s="13" t="str">
        <f t="shared" si="95"/>
        <v/>
      </c>
    </row>
    <row r="749" spans="1:31" x14ac:dyDescent="0.25">
      <c r="A749" s="30"/>
      <c r="B749" s="74"/>
      <c r="C749" s="82"/>
      <c r="D749" s="92"/>
      <c r="E749" s="75"/>
      <c r="F749" s="76"/>
      <c r="G749" s="83"/>
      <c r="H749" s="77"/>
      <c r="I749" s="84"/>
      <c r="J749" s="30"/>
      <c r="K749" s="25" t="str">
        <f t="shared" si="88"/>
        <v/>
      </c>
      <c r="L749" s="30"/>
      <c r="O749" s="13" t="str">
        <f t="shared" si="89"/>
        <v/>
      </c>
      <c r="P749" s="13">
        <f>SUM($E$11:$E749)</f>
        <v>30</v>
      </c>
      <c r="T749" s="22">
        <f t="shared" si="90"/>
        <v>0</v>
      </c>
      <c r="U749" s="22">
        <f t="shared" si="91"/>
        <v>0</v>
      </c>
      <c r="W749" s="13" t="str">
        <f t="shared" si="92"/>
        <v/>
      </c>
      <c r="Y749" s="41" t="str">
        <f>IF($B749="", "", IF($B749&gt;'Annual Report'!$AZ$41, 'Annual Report'!$BA$40, TEXT($B749, "mmm yyyy")))</f>
        <v/>
      </c>
      <c r="AA749" s="13" t="str">
        <f t="shared" si="93"/>
        <v/>
      </c>
      <c r="AC749" s="13" t="str">
        <f t="shared" si="94"/>
        <v xml:space="preserve"> - </v>
      </c>
      <c r="AE749" s="13" t="str">
        <f t="shared" si="95"/>
        <v/>
      </c>
    </row>
    <row r="750" spans="1:31" x14ac:dyDescent="0.25">
      <c r="A750" s="30"/>
      <c r="B750" s="74"/>
      <c r="C750" s="82"/>
      <c r="D750" s="92"/>
      <c r="E750" s="75"/>
      <c r="F750" s="76"/>
      <c r="G750" s="83"/>
      <c r="H750" s="77"/>
      <c r="I750" s="84"/>
      <c r="J750" s="30"/>
      <c r="K750" s="25" t="str">
        <f t="shared" si="88"/>
        <v/>
      </c>
      <c r="L750" s="30"/>
      <c r="O750" s="13" t="str">
        <f t="shared" si="89"/>
        <v/>
      </c>
      <c r="P750" s="13">
        <f>SUM($E$11:$E750)</f>
        <v>30</v>
      </c>
      <c r="T750" s="22">
        <f t="shared" si="90"/>
        <v>0</v>
      </c>
      <c r="U750" s="22">
        <f t="shared" si="91"/>
        <v>0</v>
      </c>
      <c r="W750" s="13" t="str">
        <f t="shared" si="92"/>
        <v/>
      </c>
      <c r="Y750" s="41" t="str">
        <f>IF($B750="", "", IF($B750&gt;'Annual Report'!$AZ$41, 'Annual Report'!$BA$40, TEXT($B750, "mmm yyyy")))</f>
        <v/>
      </c>
      <c r="AA750" s="13" t="str">
        <f t="shared" si="93"/>
        <v/>
      </c>
      <c r="AC750" s="13" t="str">
        <f t="shared" si="94"/>
        <v xml:space="preserve"> - </v>
      </c>
      <c r="AE750" s="13" t="str">
        <f t="shared" si="95"/>
        <v/>
      </c>
    </row>
    <row r="751" spans="1:31" x14ac:dyDescent="0.25">
      <c r="A751" s="30"/>
      <c r="B751" s="74"/>
      <c r="C751" s="82"/>
      <c r="D751" s="92"/>
      <c r="E751" s="75"/>
      <c r="F751" s="76"/>
      <c r="G751" s="83"/>
      <c r="H751" s="77"/>
      <c r="I751" s="84"/>
      <c r="J751" s="30"/>
      <c r="K751" s="25" t="str">
        <f t="shared" si="88"/>
        <v/>
      </c>
      <c r="L751" s="30"/>
      <c r="O751" s="13" t="str">
        <f t="shared" si="89"/>
        <v/>
      </c>
      <c r="P751" s="13">
        <f>SUM($E$11:$E751)</f>
        <v>30</v>
      </c>
      <c r="T751" s="22">
        <f t="shared" si="90"/>
        <v>0</v>
      </c>
      <c r="U751" s="22">
        <f t="shared" si="91"/>
        <v>0</v>
      </c>
      <c r="W751" s="13" t="str">
        <f t="shared" si="92"/>
        <v/>
      </c>
      <c r="Y751" s="41" t="str">
        <f>IF($B751="", "", IF($B751&gt;'Annual Report'!$AZ$41, 'Annual Report'!$BA$40, TEXT($B751, "mmm yyyy")))</f>
        <v/>
      </c>
      <c r="AA751" s="13" t="str">
        <f t="shared" si="93"/>
        <v/>
      </c>
      <c r="AC751" s="13" t="str">
        <f t="shared" si="94"/>
        <v xml:space="preserve"> - </v>
      </c>
      <c r="AE751" s="13" t="str">
        <f t="shared" si="95"/>
        <v/>
      </c>
    </row>
    <row r="752" spans="1:31" x14ac:dyDescent="0.25">
      <c r="A752" s="30"/>
      <c r="B752" s="74"/>
      <c r="C752" s="82"/>
      <c r="D752" s="92"/>
      <c r="E752" s="75"/>
      <c r="F752" s="76"/>
      <c r="G752" s="83"/>
      <c r="H752" s="77"/>
      <c r="I752" s="84"/>
      <c r="J752" s="30"/>
      <c r="K752" s="25" t="str">
        <f t="shared" si="88"/>
        <v/>
      </c>
      <c r="L752" s="30"/>
      <c r="O752" s="13" t="str">
        <f t="shared" si="89"/>
        <v/>
      </c>
      <c r="P752" s="13">
        <f>SUM($E$11:$E752)</f>
        <v>30</v>
      </c>
      <c r="T752" s="22">
        <f t="shared" si="90"/>
        <v>0</v>
      </c>
      <c r="U752" s="22">
        <f t="shared" si="91"/>
        <v>0</v>
      </c>
      <c r="W752" s="13" t="str">
        <f t="shared" si="92"/>
        <v/>
      </c>
      <c r="Y752" s="41" t="str">
        <f>IF($B752="", "", IF($B752&gt;'Annual Report'!$AZ$41, 'Annual Report'!$BA$40, TEXT($B752, "mmm yyyy")))</f>
        <v/>
      </c>
      <c r="AA752" s="13" t="str">
        <f t="shared" si="93"/>
        <v/>
      </c>
      <c r="AC752" s="13" t="str">
        <f t="shared" si="94"/>
        <v xml:space="preserve"> - </v>
      </c>
      <c r="AE752" s="13" t="str">
        <f t="shared" si="95"/>
        <v/>
      </c>
    </row>
    <row r="753" spans="1:31" x14ac:dyDescent="0.25">
      <c r="A753" s="30"/>
      <c r="B753" s="74"/>
      <c r="C753" s="82"/>
      <c r="D753" s="92"/>
      <c r="E753" s="75"/>
      <c r="F753" s="76"/>
      <c r="G753" s="83"/>
      <c r="H753" s="77"/>
      <c r="I753" s="84"/>
      <c r="J753" s="30"/>
      <c r="K753" s="25" t="str">
        <f t="shared" si="88"/>
        <v/>
      </c>
      <c r="L753" s="30"/>
      <c r="O753" s="13" t="str">
        <f t="shared" si="89"/>
        <v/>
      </c>
      <c r="P753" s="13">
        <f>SUM($E$11:$E753)</f>
        <v>30</v>
      </c>
      <c r="T753" s="22">
        <f t="shared" si="90"/>
        <v>0</v>
      </c>
      <c r="U753" s="22">
        <f t="shared" si="91"/>
        <v>0</v>
      </c>
      <c r="W753" s="13" t="str">
        <f t="shared" si="92"/>
        <v/>
      </c>
      <c r="Y753" s="41" t="str">
        <f>IF($B753="", "", IF($B753&gt;'Annual Report'!$AZ$41, 'Annual Report'!$BA$40, TEXT($B753, "mmm yyyy")))</f>
        <v/>
      </c>
      <c r="AA753" s="13" t="str">
        <f t="shared" si="93"/>
        <v/>
      </c>
      <c r="AC753" s="13" t="str">
        <f t="shared" si="94"/>
        <v xml:space="preserve"> - </v>
      </c>
      <c r="AE753" s="13" t="str">
        <f t="shared" si="95"/>
        <v/>
      </c>
    </row>
    <row r="754" spans="1:31" x14ac:dyDescent="0.25">
      <c r="A754" s="30"/>
      <c r="B754" s="74"/>
      <c r="C754" s="82"/>
      <c r="D754" s="92"/>
      <c r="E754" s="75"/>
      <c r="F754" s="76"/>
      <c r="G754" s="83"/>
      <c r="H754" s="77"/>
      <c r="I754" s="84"/>
      <c r="J754" s="30"/>
      <c r="K754" s="25" t="str">
        <f t="shared" si="88"/>
        <v/>
      </c>
      <c r="L754" s="30"/>
      <c r="O754" s="13" t="str">
        <f t="shared" si="89"/>
        <v/>
      </c>
      <c r="P754" s="13">
        <f>SUM($E$11:$E754)</f>
        <v>30</v>
      </c>
      <c r="T754" s="22">
        <f t="shared" si="90"/>
        <v>0</v>
      </c>
      <c r="U754" s="22">
        <f t="shared" si="91"/>
        <v>0</v>
      </c>
      <c r="W754" s="13" t="str">
        <f t="shared" si="92"/>
        <v/>
      </c>
      <c r="Y754" s="41" t="str">
        <f>IF($B754="", "", IF($B754&gt;'Annual Report'!$AZ$41, 'Annual Report'!$BA$40, TEXT($B754, "mmm yyyy")))</f>
        <v/>
      </c>
      <c r="AA754" s="13" t="str">
        <f t="shared" si="93"/>
        <v/>
      </c>
      <c r="AC754" s="13" t="str">
        <f t="shared" si="94"/>
        <v xml:space="preserve"> - </v>
      </c>
      <c r="AE754" s="13" t="str">
        <f t="shared" si="95"/>
        <v/>
      </c>
    </row>
    <row r="755" spans="1:31" x14ac:dyDescent="0.25">
      <c r="A755" s="30"/>
      <c r="B755" s="74"/>
      <c r="C755" s="82"/>
      <c r="D755" s="92"/>
      <c r="E755" s="75"/>
      <c r="F755" s="76"/>
      <c r="G755" s="83"/>
      <c r="H755" s="77"/>
      <c r="I755" s="84"/>
      <c r="J755" s="30"/>
      <c r="K755" s="25" t="str">
        <f t="shared" si="88"/>
        <v/>
      </c>
      <c r="L755" s="30"/>
      <c r="O755" s="13" t="str">
        <f t="shared" si="89"/>
        <v/>
      </c>
      <c r="P755" s="13">
        <f>SUM($E$11:$E755)</f>
        <v>30</v>
      </c>
      <c r="T755" s="22">
        <f t="shared" si="90"/>
        <v>0</v>
      </c>
      <c r="U755" s="22">
        <f t="shared" si="91"/>
        <v>0</v>
      </c>
      <c r="W755" s="13" t="str">
        <f t="shared" si="92"/>
        <v/>
      </c>
      <c r="Y755" s="41" t="str">
        <f>IF($B755="", "", IF($B755&gt;'Annual Report'!$AZ$41, 'Annual Report'!$BA$40, TEXT($B755, "mmm yyyy")))</f>
        <v/>
      </c>
      <c r="AA755" s="13" t="str">
        <f t="shared" si="93"/>
        <v/>
      </c>
      <c r="AC755" s="13" t="str">
        <f t="shared" si="94"/>
        <v xml:space="preserve"> - </v>
      </c>
      <c r="AE755" s="13" t="str">
        <f t="shared" si="95"/>
        <v/>
      </c>
    </row>
    <row r="756" spans="1:31" x14ac:dyDescent="0.25">
      <c r="A756" s="30"/>
      <c r="B756" s="74"/>
      <c r="C756" s="82"/>
      <c r="D756" s="92"/>
      <c r="E756" s="75"/>
      <c r="F756" s="76"/>
      <c r="G756" s="83"/>
      <c r="H756" s="77"/>
      <c r="I756" s="84"/>
      <c r="J756" s="30"/>
      <c r="K756" s="25" t="str">
        <f t="shared" si="88"/>
        <v/>
      </c>
      <c r="L756" s="30"/>
      <c r="O756" s="13" t="str">
        <f t="shared" si="89"/>
        <v/>
      </c>
      <c r="P756" s="13">
        <f>SUM($E$11:$E756)</f>
        <v>30</v>
      </c>
      <c r="T756" s="22">
        <f t="shared" si="90"/>
        <v>0</v>
      </c>
      <c r="U756" s="22">
        <f t="shared" si="91"/>
        <v>0</v>
      </c>
      <c r="W756" s="13" t="str">
        <f t="shared" si="92"/>
        <v/>
      </c>
      <c r="Y756" s="41" t="str">
        <f>IF($B756="", "", IF($B756&gt;'Annual Report'!$AZ$41, 'Annual Report'!$BA$40, TEXT($B756, "mmm yyyy")))</f>
        <v/>
      </c>
      <c r="AA756" s="13" t="str">
        <f t="shared" si="93"/>
        <v/>
      </c>
      <c r="AC756" s="13" t="str">
        <f t="shared" si="94"/>
        <v xml:space="preserve"> - </v>
      </c>
      <c r="AE756" s="13" t="str">
        <f t="shared" si="95"/>
        <v/>
      </c>
    </row>
    <row r="757" spans="1:31" x14ac:dyDescent="0.25">
      <c r="A757" s="30"/>
      <c r="B757" s="74"/>
      <c r="C757" s="82"/>
      <c r="D757" s="92"/>
      <c r="E757" s="75"/>
      <c r="F757" s="76"/>
      <c r="G757" s="83"/>
      <c r="H757" s="77"/>
      <c r="I757" s="84"/>
      <c r="J757" s="30"/>
      <c r="K757" s="25" t="str">
        <f t="shared" si="88"/>
        <v/>
      </c>
      <c r="L757" s="30"/>
      <c r="O757" s="13" t="str">
        <f t="shared" si="89"/>
        <v/>
      </c>
      <c r="P757" s="13">
        <f>SUM($E$11:$E757)</f>
        <v>30</v>
      </c>
      <c r="T757" s="22">
        <f t="shared" si="90"/>
        <v>0</v>
      </c>
      <c r="U757" s="22">
        <f t="shared" si="91"/>
        <v>0</v>
      </c>
      <c r="W757" s="13" t="str">
        <f t="shared" si="92"/>
        <v/>
      </c>
      <c r="Y757" s="41" t="str">
        <f>IF($B757="", "", IF($B757&gt;'Annual Report'!$AZ$41, 'Annual Report'!$BA$40, TEXT($B757, "mmm yyyy")))</f>
        <v/>
      </c>
      <c r="AA757" s="13" t="str">
        <f t="shared" si="93"/>
        <v/>
      </c>
      <c r="AC757" s="13" t="str">
        <f t="shared" si="94"/>
        <v xml:space="preserve"> - </v>
      </c>
      <c r="AE757" s="13" t="str">
        <f t="shared" si="95"/>
        <v/>
      </c>
    </row>
    <row r="758" spans="1:31" x14ac:dyDescent="0.25">
      <c r="A758" s="30"/>
      <c r="B758" s="74"/>
      <c r="C758" s="82"/>
      <c r="D758" s="92"/>
      <c r="E758" s="75"/>
      <c r="F758" s="76"/>
      <c r="G758" s="83"/>
      <c r="H758" s="77"/>
      <c r="I758" s="84"/>
      <c r="J758" s="30"/>
      <c r="K758" s="25" t="str">
        <f t="shared" si="88"/>
        <v/>
      </c>
      <c r="L758" s="30"/>
      <c r="O758" s="13" t="str">
        <f t="shared" si="89"/>
        <v/>
      </c>
      <c r="P758" s="13">
        <f>SUM($E$11:$E758)</f>
        <v>30</v>
      </c>
      <c r="T758" s="22">
        <f t="shared" si="90"/>
        <v>0</v>
      </c>
      <c r="U758" s="22">
        <f t="shared" si="91"/>
        <v>0</v>
      </c>
      <c r="W758" s="13" t="str">
        <f t="shared" si="92"/>
        <v/>
      </c>
      <c r="Y758" s="41" t="str">
        <f>IF($B758="", "", IF($B758&gt;'Annual Report'!$AZ$41, 'Annual Report'!$BA$40, TEXT($B758, "mmm yyyy")))</f>
        <v/>
      </c>
      <c r="AA758" s="13" t="str">
        <f t="shared" si="93"/>
        <v/>
      </c>
      <c r="AC758" s="13" t="str">
        <f t="shared" si="94"/>
        <v xml:space="preserve"> - </v>
      </c>
      <c r="AE758" s="13" t="str">
        <f t="shared" si="95"/>
        <v/>
      </c>
    </row>
    <row r="759" spans="1:31" x14ac:dyDescent="0.25">
      <c r="A759" s="30"/>
      <c r="B759" s="74"/>
      <c r="C759" s="82"/>
      <c r="D759" s="92"/>
      <c r="E759" s="75"/>
      <c r="F759" s="76"/>
      <c r="G759" s="83"/>
      <c r="H759" s="77"/>
      <c r="I759" s="84"/>
      <c r="J759" s="30"/>
      <c r="K759" s="25" t="str">
        <f t="shared" si="88"/>
        <v/>
      </c>
      <c r="L759" s="30"/>
      <c r="O759" s="13" t="str">
        <f t="shared" si="89"/>
        <v/>
      </c>
      <c r="P759" s="13">
        <f>SUM($E$11:$E759)</f>
        <v>30</v>
      </c>
      <c r="T759" s="22">
        <f t="shared" si="90"/>
        <v>0</v>
      </c>
      <c r="U759" s="22">
        <f t="shared" si="91"/>
        <v>0</v>
      </c>
      <c r="W759" s="13" t="str">
        <f t="shared" si="92"/>
        <v/>
      </c>
      <c r="Y759" s="41" t="str">
        <f>IF($B759="", "", IF($B759&gt;'Annual Report'!$AZ$41, 'Annual Report'!$BA$40, TEXT($B759, "mmm yyyy")))</f>
        <v/>
      </c>
      <c r="AA759" s="13" t="str">
        <f t="shared" si="93"/>
        <v/>
      </c>
      <c r="AC759" s="13" t="str">
        <f t="shared" si="94"/>
        <v xml:space="preserve"> - </v>
      </c>
      <c r="AE759" s="13" t="str">
        <f t="shared" si="95"/>
        <v/>
      </c>
    </row>
    <row r="760" spans="1:31" x14ac:dyDescent="0.25">
      <c r="A760" s="30"/>
      <c r="B760" s="74"/>
      <c r="C760" s="82"/>
      <c r="D760" s="92"/>
      <c r="E760" s="75"/>
      <c r="F760" s="76"/>
      <c r="G760" s="83"/>
      <c r="H760" s="77"/>
      <c r="I760" s="84"/>
      <c r="J760" s="30"/>
      <c r="K760" s="25" t="str">
        <f t="shared" si="88"/>
        <v/>
      </c>
      <c r="L760" s="30"/>
      <c r="O760" s="13" t="str">
        <f t="shared" si="89"/>
        <v/>
      </c>
      <c r="P760" s="13">
        <f>SUM($E$11:$E760)</f>
        <v>30</v>
      </c>
      <c r="T760" s="22">
        <f t="shared" si="90"/>
        <v>0</v>
      </c>
      <c r="U760" s="22">
        <f t="shared" si="91"/>
        <v>0</v>
      </c>
      <c r="W760" s="13" t="str">
        <f t="shared" si="92"/>
        <v/>
      </c>
      <c r="Y760" s="41" t="str">
        <f>IF($B760="", "", IF($B760&gt;'Annual Report'!$AZ$41, 'Annual Report'!$BA$40, TEXT($B760, "mmm yyyy")))</f>
        <v/>
      </c>
      <c r="AA760" s="13" t="str">
        <f t="shared" si="93"/>
        <v/>
      </c>
      <c r="AC760" s="13" t="str">
        <f t="shared" si="94"/>
        <v xml:space="preserve"> - </v>
      </c>
      <c r="AE760" s="13" t="str">
        <f t="shared" si="95"/>
        <v/>
      </c>
    </row>
    <row r="761" spans="1:31" x14ac:dyDescent="0.25">
      <c r="A761" s="30"/>
      <c r="B761" s="74"/>
      <c r="C761" s="82"/>
      <c r="D761" s="92"/>
      <c r="E761" s="75"/>
      <c r="F761" s="76"/>
      <c r="G761" s="83"/>
      <c r="H761" s="77"/>
      <c r="I761" s="84"/>
      <c r="J761" s="30"/>
      <c r="K761" s="25" t="str">
        <f t="shared" si="88"/>
        <v/>
      </c>
      <c r="L761" s="30"/>
      <c r="O761" s="13" t="str">
        <f t="shared" si="89"/>
        <v/>
      </c>
      <c r="P761" s="13">
        <f>SUM($E$11:$E761)</f>
        <v>30</v>
      </c>
      <c r="T761" s="22">
        <f t="shared" si="90"/>
        <v>0</v>
      </c>
      <c r="U761" s="22">
        <f t="shared" si="91"/>
        <v>0</v>
      </c>
      <c r="W761" s="13" t="str">
        <f t="shared" si="92"/>
        <v/>
      </c>
      <c r="Y761" s="41" t="str">
        <f>IF($B761="", "", IF($B761&gt;'Annual Report'!$AZ$41, 'Annual Report'!$BA$40, TEXT($B761, "mmm yyyy")))</f>
        <v/>
      </c>
      <c r="AA761" s="13" t="str">
        <f t="shared" si="93"/>
        <v/>
      </c>
      <c r="AC761" s="13" t="str">
        <f t="shared" si="94"/>
        <v xml:space="preserve"> - </v>
      </c>
      <c r="AE761" s="13" t="str">
        <f t="shared" si="95"/>
        <v/>
      </c>
    </row>
    <row r="762" spans="1:31" x14ac:dyDescent="0.25">
      <c r="A762" s="30"/>
      <c r="B762" s="74"/>
      <c r="C762" s="82"/>
      <c r="D762" s="92"/>
      <c r="E762" s="75"/>
      <c r="F762" s="76"/>
      <c r="G762" s="83"/>
      <c r="H762" s="77"/>
      <c r="I762" s="84"/>
      <c r="J762" s="30"/>
      <c r="K762" s="25" t="str">
        <f t="shared" si="88"/>
        <v/>
      </c>
      <c r="L762" s="30"/>
      <c r="O762" s="13" t="str">
        <f t="shared" si="89"/>
        <v/>
      </c>
      <c r="P762" s="13">
        <f>SUM($E$11:$E762)</f>
        <v>30</v>
      </c>
      <c r="T762" s="22">
        <f t="shared" si="90"/>
        <v>0</v>
      </c>
      <c r="U762" s="22">
        <f t="shared" si="91"/>
        <v>0</v>
      </c>
      <c r="W762" s="13" t="str">
        <f t="shared" si="92"/>
        <v/>
      </c>
      <c r="Y762" s="41" t="str">
        <f>IF($B762="", "", IF($B762&gt;'Annual Report'!$AZ$41, 'Annual Report'!$BA$40, TEXT($B762, "mmm yyyy")))</f>
        <v/>
      </c>
      <c r="AA762" s="13" t="str">
        <f t="shared" si="93"/>
        <v/>
      </c>
      <c r="AC762" s="13" t="str">
        <f t="shared" si="94"/>
        <v xml:space="preserve"> - </v>
      </c>
      <c r="AE762" s="13" t="str">
        <f t="shared" si="95"/>
        <v/>
      </c>
    </row>
    <row r="763" spans="1:31" x14ac:dyDescent="0.25">
      <c r="A763" s="30"/>
      <c r="B763" s="74"/>
      <c r="C763" s="82"/>
      <c r="D763" s="92"/>
      <c r="E763" s="75"/>
      <c r="F763" s="76"/>
      <c r="G763" s="83"/>
      <c r="H763" s="77"/>
      <c r="I763" s="84"/>
      <c r="J763" s="30"/>
      <c r="K763" s="25" t="str">
        <f t="shared" si="88"/>
        <v/>
      </c>
      <c r="L763" s="30"/>
      <c r="O763" s="13" t="str">
        <f t="shared" si="89"/>
        <v/>
      </c>
      <c r="P763" s="13">
        <f>SUM($E$11:$E763)</f>
        <v>30</v>
      </c>
      <c r="T763" s="22">
        <f t="shared" si="90"/>
        <v>0</v>
      </c>
      <c r="U763" s="22">
        <f t="shared" si="91"/>
        <v>0</v>
      </c>
      <c r="W763" s="13" t="str">
        <f t="shared" si="92"/>
        <v/>
      </c>
      <c r="Y763" s="41" t="str">
        <f>IF($B763="", "", IF($B763&gt;'Annual Report'!$AZ$41, 'Annual Report'!$BA$40, TEXT($B763, "mmm yyyy")))</f>
        <v/>
      </c>
      <c r="AA763" s="13" t="str">
        <f t="shared" si="93"/>
        <v/>
      </c>
      <c r="AC763" s="13" t="str">
        <f t="shared" si="94"/>
        <v xml:space="preserve"> - </v>
      </c>
      <c r="AE763" s="13" t="str">
        <f t="shared" si="95"/>
        <v/>
      </c>
    </row>
    <row r="764" spans="1:31" x14ac:dyDescent="0.25">
      <c r="A764" s="30"/>
      <c r="B764" s="74"/>
      <c r="C764" s="82"/>
      <c r="D764" s="92"/>
      <c r="E764" s="75"/>
      <c r="F764" s="76"/>
      <c r="G764" s="83"/>
      <c r="H764" s="77"/>
      <c r="I764" s="84"/>
      <c r="J764" s="30"/>
      <c r="K764" s="25" t="str">
        <f t="shared" si="88"/>
        <v/>
      </c>
      <c r="L764" s="30"/>
      <c r="O764" s="13" t="str">
        <f t="shared" si="89"/>
        <v/>
      </c>
      <c r="P764" s="13">
        <f>SUM($E$11:$E764)</f>
        <v>30</v>
      </c>
      <c r="T764" s="22">
        <f t="shared" si="90"/>
        <v>0</v>
      </c>
      <c r="U764" s="22">
        <f t="shared" si="91"/>
        <v>0</v>
      </c>
      <c r="W764" s="13" t="str">
        <f t="shared" si="92"/>
        <v/>
      </c>
      <c r="Y764" s="41" t="str">
        <f>IF($B764="", "", IF($B764&gt;'Annual Report'!$AZ$41, 'Annual Report'!$BA$40, TEXT($B764, "mmm yyyy")))</f>
        <v/>
      </c>
      <c r="AA764" s="13" t="str">
        <f t="shared" si="93"/>
        <v/>
      </c>
      <c r="AC764" s="13" t="str">
        <f t="shared" si="94"/>
        <v xml:space="preserve"> - </v>
      </c>
      <c r="AE764" s="13" t="str">
        <f t="shared" si="95"/>
        <v/>
      </c>
    </row>
    <row r="765" spans="1:31" x14ac:dyDescent="0.25">
      <c r="A765" s="30"/>
      <c r="B765" s="74"/>
      <c r="C765" s="82"/>
      <c r="D765" s="92"/>
      <c r="E765" s="75"/>
      <c r="F765" s="76"/>
      <c r="G765" s="83"/>
      <c r="H765" s="77"/>
      <c r="I765" s="84"/>
      <c r="J765" s="30"/>
      <c r="K765" s="25" t="str">
        <f t="shared" si="88"/>
        <v/>
      </c>
      <c r="L765" s="30"/>
      <c r="O765" s="13" t="str">
        <f t="shared" si="89"/>
        <v/>
      </c>
      <c r="P765" s="13">
        <f>SUM($E$11:$E765)</f>
        <v>30</v>
      </c>
      <c r="T765" s="22">
        <f t="shared" si="90"/>
        <v>0</v>
      </c>
      <c r="U765" s="22">
        <f t="shared" si="91"/>
        <v>0</v>
      </c>
      <c r="W765" s="13" t="str">
        <f t="shared" si="92"/>
        <v/>
      </c>
      <c r="Y765" s="41" t="str">
        <f>IF($B765="", "", IF($B765&gt;'Annual Report'!$AZ$41, 'Annual Report'!$BA$40, TEXT($B765, "mmm yyyy")))</f>
        <v/>
      </c>
      <c r="AA765" s="13" t="str">
        <f t="shared" si="93"/>
        <v/>
      </c>
      <c r="AC765" s="13" t="str">
        <f t="shared" si="94"/>
        <v xml:space="preserve"> - </v>
      </c>
      <c r="AE765" s="13" t="str">
        <f t="shared" si="95"/>
        <v/>
      </c>
    </row>
    <row r="766" spans="1:31" x14ac:dyDescent="0.25">
      <c r="A766" s="30"/>
      <c r="B766" s="74"/>
      <c r="C766" s="82"/>
      <c r="D766" s="92"/>
      <c r="E766" s="75"/>
      <c r="F766" s="76"/>
      <c r="G766" s="83"/>
      <c r="H766" s="77"/>
      <c r="I766" s="84"/>
      <c r="J766" s="30"/>
      <c r="K766" s="25" t="str">
        <f t="shared" si="88"/>
        <v/>
      </c>
      <c r="L766" s="30"/>
      <c r="O766" s="13" t="str">
        <f t="shared" si="89"/>
        <v/>
      </c>
      <c r="P766" s="13">
        <f>SUM($E$11:$E766)</f>
        <v>30</v>
      </c>
      <c r="T766" s="22">
        <f t="shared" si="90"/>
        <v>0</v>
      </c>
      <c r="U766" s="22">
        <f t="shared" si="91"/>
        <v>0</v>
      </c>
      <c r="W766" s="13" t="str">
        <f t="shared" si="92"/>
        <v/>
      </c>
      <c r="Y766" s="41" t="str">
        <f>IF($B766="", "", IF($B766&gt;'Annual Report'!$AZ$41, 'Annual Report'!$BA$40, TEXT($B766, "mmm yyyy")))</f>
        <v/>
      </c>
      <c r="AA766" s="13" t="str">
        <f t="shared" si="93"/>
        <v/>
      </c>
      <c r="AC766" s="13" t="str">
        <f t="shared" si="94"/>
        <v xml:space="preserve"> - </v>
      </c>
      <c r="AE766" s="13" t="str">
        <f t="shared" si="95"/>
        <v/>
      </c>
    </row>
    <row r="767" spans="1:31" x14ac:dyDescent="0.25">
      <c r="A767" s="30"/>
      <c r="B767" s="74"/>
      <c r="C767" s="82"/>
      <c r="D767" s="92"/>
      <c r="E767" s="75"/>
      <c r="F767" s="76"/>
      <c r="G767" s="83"/>
      <c r="H767" s="77"/>
      <c r="I767" s="84"/>
      <c r="J767" s="30"/>
      <c r="K767" s="25" t="str">
        <f t="shared" si="88"/>
        <v/>
      </c>
      <c r="L767" s="30"/>
      <c r="O767" s="13" t="str">
        <f t="shared" si="89"/>
        <v/>
      </c>
      <c r="P767" s="13">
        <f>SUM($E$11:$E767)</f>
        <v>30</v>
      </c>
      <c r="T767" s="22">
        <f t="shared" si="90"/>
        <v>0</v>
      </c>
      <c r="U767" s="22">
        <f t="shared" si="91"/>
        <v>0</v>
      </c>
      <c r="W767" s="13" t="str">
        <f t="shared" si="92"/>
        <v/>
      </c>
      <c r="Y767" s="41" t="str">
        <f>IF($B767="", "", IF($B767&gt;'Annual Report'!$AZ$41, 'Annual Report'!$BA$40, TEXT($B767, "mmm yyyy")))</f>
        <v/>
      </c>
      <c r="AA767" s="13" t="str">
        <f t="shared" si="93"/>
        <v/>
      </c>
      <c r="AC767" s="13" t="str">
        <f t="shared" si="94"/>
        <v xml:space="preserve"> - </v>
      </c>
      <c r="AE767" s="13" t="str">
        <f t="shared" si="95"/>
        <v/>
      </c>
    </row>
    <row r="768" spans="1:31" x14ac:dyDescent="0.25">
      <c r="A768" s="30"/>
      <c r="B768" s="74"/>
      <c r="C768" s="82"/>
      <c r="D768" s="92"/>
      <c r="E768" s="75"/>
      <c r="F768" s="76"/>
      <c r="G768" s="83"/>
      <c r="H768" s="77"/>
      <c r="I768" s="84"/>
      <c r="J768" s="30"/>
      <c r="K768" s="25" t="str">
        <f t="shared" si="88"/>
        <v/>
      </c>
      <c r="L768" s="30"/>
      <c r="O768" s="13" t="str">
        <f t="shared" si="89"/>
        <v/>
      </c>
      <c r="P768" s="13">
        <f>SUM($E$11:$E768)</f>
        <v>30</v>
      </c>
      <c r="T768" s="22">
        <f t="shared" si="90"/>
        <v>0</v>
      </c>
      <c r="U768" s="22">
        <f t="shared" si="91"/>
        <v>0</v>
      </c>
      <c r="W768" s="13" t="str">
        <f t="shared" si="92"/>
        <v/>
      </c>
      <c r="Y768" s="41" t="str">
        <f>IF($B768="", "", IF($B768&gt;'Annual Report'!$AZ$41, 'Annual Report'!$BA$40, TEXT($B768, "mmm yyyy")))</f>
        <v/>
      </c>
      <c r="AA768" s="13" t="str">
        <f t="shared" si="93"/>
        <v/>
      </c>
      <c r="AC768" s="13" t="str">
        <f t="shared" si="94"/>
        <v xml:space="preserve"> - </v>
      </c>
      <c r="AE768" s="13" t="str">
        <f t="shared" si="95"/>
        <v/>
      </c>
    </row>
    <row r="769" spans="1:31" x14ac:dyDescent="0.25">
      <c r="A769" s="30"/>
      <c r="B769" s="74"/>
      <c r="C769" s="82"/>
      <c r="D769" s="92"/>
      <c r="E769" s="75"/>
      <c r="F769" s="76"/>
      <c r="G769" s="83"/>
      <c r="H769" s="77"/>
      <c r="I769" s="84"/>
      <c r="J769" s="30"/>
      <c r="K769" s="25" t="str">
        <f t="shared" si="88"/>
        <v/>
      </c>
      <c r="L769" s="30"/>
      <c r="O769" s="13" t="str">
        <f t="shared" si="89"/>
        <v/>
      </c>
      <c r="P769" s="13">
        <f>SUM($E$11:$E769)</f>
        <v>30</v>
      </c>
      <c r="T769" s="22">
        <f t="shared" si="90"/>
        <v>0</v>
      </c>
      <c r="U769" s="22">
        <f t="shared" si="91"/>
        <v>0</v>
      </c>
      <c r="W769" s="13" t="str">
        <f t="shared" si="92"/>
        <v/>
      </c>
      <c r="Y769" s="41" t="str">
        <f>IF($B769="", "", IF($B769&gt;'Annual Report'!$AZ$41, 'Annual Report'!$BA$40, TEXT($B769, "mmm yyyy")))</f>
        <v/>
      </c>
      <c r="AA769" s="13" t="str">
        <f t="shared" si="93"/>
        <v/>
      </c>
      <c r="AC769" s="13" t="str">
        <f t="shared" si="94"/>
        <v xml:space="preserve"> - </v>
      </c>
      <c r="AE769" s="13" t="str">
        <f t="shared" si="95"/>
        <v/>
      </c>
    </row>
    <row r="770" spans="1:31" x14ac:dyDescent="0.25">
      <c r="A770" s="30"/>
      <c r="B770" s="74"/>
      <c r="C770" s="82"/>
      <c r="D770" s="92"/>
      <c r="E770" s="75"/>
      <c r="F770" s="76"/>
      <c r="G770" s="83"/>
      <c r="H770" s="77"/>
      <c r="I770" s="84"/>
      <c r="J770" s="30"/>
      <c r="K770" s="25" t="str">
        <f t="shared" si="88"/>
        <v/>
      </c>
      <c r="L770" s="30"/>
      <c r="O770" s="13" t="str">
        <f t="shared" si="89"/>
        <v/>
      </c>
      <c r="P770" s="13">
        <f>SUM($E$11:$E770)</f>
        <v>30</v>
      </c>
      <c r="T770" s="22">
        <f t="shared" si="90"/>
        <v>0</v>
      </c>
      <c r="U770" s="22">
        <f t="shared" si="91"/>
        <v>0</v>
      </c>
      <c r="W770" s="13" t="str">
        <f t="shared" si="92"/>
        <v/>
      </c>
      <c r="Y770" s="41" t="str">
        <f>IF($B770="", "", IF($B770&gt;'Annual Report'!$AZ$41, 'Annual Report'!$BA$40, TEXT($B770, "mmm yyyy")))</f>
        <v/>
      </c>
      <c r="AA770" s="13" t="str">
        <f t="shared" si="93"/>
        <v/>
      </c>
      <c r="AC770" s="13" t="str">
        <f t="shared" si="94"/>
        <v xml:space="preserve"> - </v>
      </c>
      <c r="AE770" s="13" t="str">
        <f t="shared" si="95"/>
        <v/>
      </c>
    </row>
    <row r="771" spans="1:31" x14ac:dyDescent="0.25">
      <c r="A771" s="30"/>
      <c r="B771" s="74"/>
      <c r="C771" s="82"/>
      <c r="D771" s="92"/>
      <c r="E771" s="75"/>
      <c r="F771" s="76"/>
      <c r="G771" s="83"/>
      <c r="H771" s="77"/>
      <c r="I771" s="84"/>
      <c r="J771" s="30"/>
      <c r="K771" s="25" t="str">
        <f t="shared" si="88"/>
        <v/>
      </c>
      <c r="L771" s="30"/>
      <c r="O771" s="13" t="str">
        <f t="shared" si="89"/>
        <v/>
      </c>
      <c r="P771" s="13">
        <f>SUM($E$11:$E771)</f>
        <v>30</v>
      </c>
      <c r="T771" s="22">
        <f t="shared" si="90"/>
        <v>0</v>
      </c>
      <c r="U771" s="22">
        <f t="shared" si="91"/>
        <v>0</v>
      </c>
      <c r="W771" s="13" t="str">
        <f t="shared" si="92"/>
        <v/>
      </c>
      <c r="Y771" s="41" t="str">
        <f>IF($B771="", "", IF($B771&gt;'Annual Report'!$AZ$41, 'Annual Report'!$BA$40, TEXT($B771, "mmm yyyy")))</f>
        <v/>
      </c>
      <c r="AA771" s="13" t="str">
        <f t="shared" si="93"/>
        <v/>
      </c>
      <c r="AC771" s="13" t="str">
        <f t="shared" si="94"/>
        <v xml:space="preserve"> - </v>
      </c>
      <c r="AE771" s="13" t="str">
        <f t="shared" si="95"/>
        <v/>
      </c>
    </row>
    <row r="772" spans="1:31" x14ac:dyDescent="0.25">
      <c r="A772" s="30"/>
      <c r="B772" s="74"/>
      <c r="C772" s="82"/>
      <c r="D772" s="92"/>
      <c r="E772" s="75"/>
      <c r="F772" s="76"/>
      <c r="G772" s="83"/>
      <c r="H772" s="77"/>
      <c r="I772" s="84"/>
      <c r="J772" s="30"/>
      <c r="K772" s="25" t="str">
        <f t="shared" si="88"/>
        <v/>
      </c>
      <c r="L772" s="30"/>
      <c r="O772" s="13" t="str">
        <f t="shared" si="89"/>
        <v/>
      </c>
      <c r="P772" s="13">
        <f>SUM($E$11:$E772)</f>
        <v>30</v>
      </c>
      <c r="T772" s="22">
        <f t="shared" si="90"/>
        <v>0</v>
      </c>
      <c r="U772" s="22">
        <f t="shared" si="91"/>
        <v>0</v>
      </c>
      <c r="W772" s="13" t="str">
        <f t="shared" si="92"/>
        <v/>
      </c>
      <c r="Y772" s="41" t="str">
        <f>IF($B772="", "", IF($B772&gt;'Annual Report'!$AZ$41, 'Annual Report'!$BA$40, TEXT($B772, "mmm yyyy")))</f>
        <v/>
      </c>
      <c r="AA772" s="13" t="str">
        <f t="shared" si="93"/>
        <v/>
      </c>
      <c r="AC772" s="13" t="str">
        <f t="shared" si="94"/>
        <v xml:space="preserve"> - </v>
      </c>
      <c r="AE772" s="13" t="str">
        <f t="shared" si="95"/>
        <v/>
      </c>
    </row>
    <row r="773" spans="1:31" x14ac:dyDescent="0.25">
      <c r="A773" s="30"/>
      <c r="B773" s="74"/>
      <c r="C773" s="82"/>
      <c r="D773" s="92"/>
      <c r="E773" s="75"/>
      <c r="F773" s="76"/>
      <c r="G773" s="83"/>
      <c r="H773" s="77"/>
      <c r="I773" s="84"/>
      <c r="J773" s="30"/>
      <c r="K773" s="25" t="str">
        <f t="shared" si="88"/>
        <v/>
      </c>
      <c r="L773" s="30"/>
      <c r="O773" s="13" t="str">
        <f t="shared" si="89"/>
        <v/>
      </c>
      <c r="P773" s="13">
        <f>SUM($E$11:$E773)</f>
        <v>30</v>
      </c>
      <c r="T773" s="22">
        <f t="shared" si="90"/>
        <v>0</v>
      </c>
      <c r="U773" s="22">
        <f t="shared" si="91"/>
        <v>0</v>
      </c>
      <c r="W773" s="13" t="str">
        <f t="shared" si="92"/>
        <v/>
      </c>
      <c r="Y773" s="41" t="str">
        <f>IF($B773="", "", IF($B773&gt;'Annual Report'!$AZ$41, 'Annual Report'!$BA$40, TEXT($B773, "mmm yyyy")))</f>
        <v/>
      </c>
      <c r="AA773" s="13" t="str">
        <f t="shared" si="93"/>
        <v/>
      </c>
      <c r="AC773" s="13" t="str">
        <f t="shared" si="94"/>
        <v xml:space="preserve"> - </v>
      </c>
      <c r="AE773" s="13" t="str">
        <f t="shared" si="95"/>
        <v/>
      </c>
    </row>
    <row r="774" spans="1:31" x14ac:dyDescent="0.25">
      <c r="A774" s="30"/>
      <c r="B774" s="74"/>
      <c r="C774" s="82"/>
      <c r="D774" s="92"/>
      <c r="E774" s="75"/>
      <c r="F774" s="76"/>
      <c r="G774" s="83"/>
      <c r="H774" s="77"/>
      <c r="I774" s="84"/>
      <c r="J774" s="30"/>
      <c r="K774" s="25" t="str">
        <f t="shared" si="88"/>
        <v/>
      </c>
      <c r="L774" s="30"/>
      <c r="O774" s="13" t="str">
        <f t="shared" si="89"/>
        <v/>
      </c>
      <c r="P774" s="13">
        <f>SUM($E$11:$E774)</f>
        <v>30</v>
      </c>
      <c r="T774" s="22">
        <f t="shared" si="90"/>
        <v>0</v>
      </c>
      <c r="U774" s="22">
        <f t="shared" si="91"/>
        <v>0</v>
      </c>
      <c r="W774" s="13" t="str">
        <f t="shared" si="92"/>
        <v/>
      </c>
      <c r="Y774" s="41" t="str">
        <f>IF($B774="", "", IF($B774&gt;'Annual Report'!$AZ$41, 'Annual Report'!$BA$40, TEXT($B774, "mmm yyyy")))</f>
        <v/>
      </c>
      <c r="AA774" s="13" t="str">
        <f t="shared" si="93"/>
        <v/>
      </c>
      <c r="AC774" s="13" t="str">
        <f t="shared" si="94"/>
        <v xml:space="preserve"> - </v>
      </c>
      <c r="AE774" s="13" t="str">
        <f t="shared" si="95"/>
        <v/>
      </c>
    </row>
    <row r="775" spans="1:31" x14ac:dyDescent="0.25">
      <c r="A775" s="30"/>
      <c r="B775" s="74"/>
      <c r="C775" s="82"/>
      <c r="D775" s="92"/>
      <c r="E775" s="75"/>
      <c r="F775" s="76"/>
      <c r="G775" s="83"/>
      <c r="H775" s="77"/>
      <c r="I775" s="84"/>
      <c r="J775" s="30"/>
      <c r="K775" s="25" t="str">
        <f t="shared" si="88"/>
        <v/>
      </c>
      <c r="L775" s="30"/>
      <c r="O775" s="13" t="str">
        <f t="shared" si="89"/>
        <v/>
      </c>
      <c r="P775" s="13">
        <f>SUM($E$11:$E775)</f>
        <v>30</v>
      </c>
      <c r="T775" s="22">
        <f t="shared" si="90"/>
        <v>0</v>
      </c>
      <c r="U775" s="22">
        <f t="shared" si="91"/>
        <v>0</v>
      </c>
      <c r="W775" s="13" t="str">
        <f t="shared" si="92"/>
        <v/>
      </c>
      <c r="Y775" s="41" t="str">
        <f>IF($B775="", "", IF($B775&gt;'Annual Report'!$AZ$41, 'Annual Report'!$BA$40, TEXT($B775, "mmm yyyy")))</f>
        <v/>
      </c>
      <c r="AA775" s="13" t="str">
        <f t="shared" si="93"/>
        <v/>
      </c>
      <c r="AC775" s="13" t="str">
        <f t="shared" si="94"/>
        <v xml:space="preserve"> - </v>
      </c>
      <c r="AE775" s="13" t="str">
        <f t="shared" si="95"/>
        <v/>
      </c>
    </row>
    <row r="776" spans="1:31" x14ac:dyDescent="0.25">
      <c r="A776" s="30"/>
      <c r="B776" s="74"/>
      <c r="C776" s="82"/>
      <c r="D776" s="92"/>
      <c r="E776" s="75"/>
      <c r="F776" s="76"/>
      <c r="G776" s="83"/>
      <c r="H776" s="77"/>
      <c r="I776" s="84"/>
      <c r="J776" s="30"/>
      <c r="K776" s="25" t="str">
        <f t="shared" si="88"/>
        <v/>
      </c>
      <c r="L776" s="30"/>
      <c r="O776" s="13" t="str">
        <f t="shared" si="89"/>
        <v/>
      </c>
      <c r="P776" s="13">
        <f>SUM($E$11:$E776)</f>
        <v>30</v>
      </c>
      <c r="T776" s="22">
        <f t="shared" si="90"/>
        <v>0</v>
      </c>
      <c r="U776" s="22">
        <f t="shared" si="91"/>
        <v>0</v>
      </c>
      <c r="W776" s="13" t="str">
        <f t="shared" si="92"/>
        <v/>
      </c>
      <c r="Y776" s="41" t="str">
        <f>IF($B776="", "", IF($B776&gt;'Annual Report'!$AZ$41, 'Annual Report'!$BA$40, TEXT($B776, "mmm yyyy")))</f>
        <v/>
      </c>
      <c r="AA776" s="13" t="str">
        <f t="shared" si="93"/>
        <v/>
      </c>
      <c r="AC776" s="13" t="str">
        <f t="shared" si="94"/>
        <v xml:space="preserve"> - </v>
      </c>
      <c r="AE776" s="13" t="str">
        <f t="shared" si="95"/>
        <v/>
      </c>
    </row>
    <row r="777" spans="1:31" x14ac:dyDescent="0.25">
      <c r="A777" s="30"/>
      <c r="B777" s="74"/>
      <c r="C777" s="82"/>
      <c r="D777" s="92"/>
      <c r="E777" s="75"/>
      <c r="F777" s="76"/>
      <c r="G777" s="83"/>
      <c r="H777" s="77"/>
      <c r="I777" s="84"/>
      <c r="J777" s="30"/>
      <c r="K777" s="25" t="str">
        <f t="shared" si="88"/>
        <v/>
      </c>
      <c r="L777" s="30"/>
      <c r="O777" s="13" t="str">
        <f t="shared" si="89"/>
        <v/>
      </c>
      <c r="P777" s="13">
        <f>SUM($E$11:$E777)</f>
        <v>30</v>
      </c>
      <c r="T777" s="22">
        <f t="shared" si="90"/>
        <v>0</v>
      </c>
      <c r="U777" s="22">
        <f t="shared" si="91"/>
        <v>0</v>
      </c>
      <c r="W777" s="13" t="str">
        <f t="shared" si="92"/>
        <v/>
      </c>
      <c r="Y777" s="41" t="str">
        <f>IF($B777="", "", IF($B777&gt;'Annual Report'!$AZ$41, 'Annual Report'!$BA$40, TEXT($B777, "mmm yyyy")))</f>
        <v/>
      </c>
      <c r="AA777" s="13" t="str">
        <f t="shared" si="93"/>
        <v/>
      </c>
      <c r="AC777" s="13" t="str">
        <f t="shared" si="94"/>
        <v xml:space="preserve"> - </v>
      </c>
      <c r="AE777" s="13" t="str">
        <f t="shared" si="95"/>
        <v/>
      </c>
    </row>
    <row r="778" spans="1:31" x14ac:dyDescent="0.25">
      <c r="A778" s="30"/>
      <c r="B778" s="74"/>
      <c r="C778" s="82"/>
      <c r="D778" s="92"/>
      <c r="E778" s="75"/>
      <c r="F778" s="76"/>
      <c r="G778" s="83"/>
      <c r="H778" s="77"/>
      <c r="I778" s="84"/>
      <c r="J778" s="30"/>
      <c r="K778" s="25" t="str">
        <f t="shared" si="88"/>
        <v/>
      </c>
      <c r="L778" s="30"/>
      <c r="O778" s="13" t="str">
        <f t="shared" si="89"/>
        <v/>
      </c>
      <c r="P778" s="13">
        <f>SUM($E$11:$E778)</f>
        <v>30</v>
      </c>
      <c r="T778" s="22">
        <f t="shared" si="90"/>
        <v>0</v>
      </c>
      <c r="U778" s="22">
        <f t="shared" si="91"/>
        <v>0</v>
      </c>
      <c r="W778" s="13" t="str">
        <f t="shared" si="92"/>
        <v/>
      </c>
      <c r="Y778" s="41" t="str">
        <f>IF($B778="", "", IF($B778&gt;'Annual Report'!$AZ$41, 'Annual Report'!$BA$40, TEXT($B778, "mmm yyyy")))</f>
        <v/>
      </c>
      <c r="AA778" s="13" t="str">
        <f t="shared" si="93"/>
        <v/>
      </c>
      <c r="AC778" s="13" t="str">
        <f t="shared" si="94"/>
        <v xml:space="preserve"> - </v>
      </c>
      <c r="AE778" s="13" t="str">
        <f t="shared" si="95"/>
        <v/>
      </c>
    </row>
    <row r="779" spans="1:31" x14ac:dyDescent="0.25">
      <c r="A779" s="30"/>
      <c r="B779" s="74"/>
      <c r="C779" s="82"/>
      <c r="D779" s="92"/>
      <c r="E779" s="75"/>
      <c r="F779" s="76"/>
      <c r="G779" s="83"/>
      <c r="H779" s="77"/>
      <c r="I779" s="84"/>
      <c r="J779" s="30"/>
      <c r="K779" s="25" t="str">
        <f t="shared" si="88"/>
        <v/>
      </c>
      <c r="L779" s="30"/>
      <c r="O779" s="13" t="str">
        <f t="shared" si="89"/>
        <v/>
      </c>
      <c r="P779" s="13">
        <f>SUM($E$11:$E779)</f>
        <v>30</v>
      </c>
      <c r="T779" s="22">
        <f t="shared" si="90"/>
        <v>0</v>
      </c>
      <c r="U779" s="22">
        <f t="shared" si="91"/>
        <v>0</v>
      </c>
      <c r="W779" s="13" t="str">
        <f t="shared" si="92"/>
        <v/>
      </c>
      <c r="Y779" s="41" t="str">
        <f>IF($B779="", "", IF($B779&gt;'Annual Report'!$AZ$41, 'Annual Report'!$BA$40, TEXT($B779, "mmm yyyy")))</f>
        <v/>
      </c>
      <c r="AA779" s="13" t="str">
        <f t="shared" si="93"/>
        <v/>
      </c>
      <c r="AC779" s="13" t="str">
        <f t="shared" si="94"/>
        <v xml:space="preserve"> - </v>
      </c>
      <c r="AE779" s="13" t="str">
        <f t="shared" si="95"/>
        <v/>
      </c>
    </row>
    <row r="780" spans="1:31" x14ac:dyDescent="0.25">
      <c r="A780" s="30"/>
      <c r="B780" s="74"/>
      <c r="C780" s="82"/>
      <c r="D780" s="92"/>
      <c r="E780" s="75"/>
      <c r="F780" s="76"/>
      <c r="G780" s="83"/>
      <c r="H780" s="77"/>
      <c r="I780" s="84"/>
      <c r="J780" s="30"/>
      <c r="K780" s="25" t="str">
        <f t="shared" ref="K780:K843" si="96">IF($B780="", "", $G780+$H780-$F780-$U780-$T780)</f>
        <v/>
      </c>
      <c r="L780" s="30"/>
      <c r="O780" s="13" t="str">
        <f t="shared" ref="O780:O843" si="97">IF($B780="", "", IF(OR($B780&lt;$R$3, $B780&gt;$R$4), "X", ""))</f>
        <v/>
      </c>
      <c r="P780" s="13">
        <f>SUM($E$11:$E780)</f>
        <v>30</v>
      </c>
      <c r="T780" s="22">
        <f t="shared" ref="T780:T843" si="98">ROUND($D780*$P$4*24, 2)</f>
        <v>0</v>
      </c>
      <c r="U780" s="22">
        <f t="shared" ref="U780:U843" si="99">ROUND(IF(AND($P780&gt;$O$6, $P779&lt;$O$6), (($P780-$O$6)*$P$7)+(($O$6-$P779)*$P$6), IF($P779&gt;$O$6, $E780*$P$7, $E780*$P$6)), 2)</f>
        <v>0</v>
      </c>
      <c r="W780" s="13" t="str">
        <f t="shared" ref="W780:W843" si="100">IF($I780="", "", IF(COUNTIF($R$11:$R$20, $I780)&gt;0, "", "X"))</f>
        <v/>
      </c>
      <c r="Y780" s="41" t="str">
        <f>IF($B780="", "", IF($B780&gt;'Annual Report'!$AZ$41, 'Annual Report'!$BA$40, TEXT($B780, "mmm yyyy")))</f>
        <v/>
      </c>
      <c r="AA780" s="13" t="str">
        <f t="shared" ref="AA780:AA843" si="101">IF(AND(NOT($F780=""), $I780=""), "X", "")</f>
        <v/>
      </c>
      <c r="AC780" s="13" t="str">
        <f t="shared" ref="AC780:AC843" si="102">_xlfn.CONCAT(Y780, " - ", $I780)</f>
        <v xml:space="preserve"> - </v>
      </c>
      <c r="AE780" s="13" t="str">
        <f t="shared" ref="AE780:AE843" si="103">IF($AA780="", "", $Y780)</f>
        <v/>
      </c>
    </row>
    <row r="781" spans="1:31" x14ac:dyDescent="0.25">
      <c r="A781" s="30"/>
      <c r="B781" s="74"/>
      <c r="C781" s="82"/>
      <c r="D781" s="92"/>
      <c r="E781" s="75"/>
      <c r="F781" s="76"/>
      <c r="G781" s="83"/>
      <c r="H781" s="77"/>
      <c r="I781" s="84"/>
      <c r="J781" s="30"/>
      <c r="K781" s="25" t="str">
        <f t="shared" si="96"/>
        <v/>
      </c>
      <c r="L781" s="30"/>
      <c r="O781" s="13" t="str">
        <f t="shared" si="97"/>
        <v/>
      </c>
      <c r="P781" s="13">
        <f>SUM($E$11:$E781)</f>
        <v>30</v>
      </c>
      <c r="T781" s="22">
        <f t="shared" si="98"/>
        <v>0</v>
      </c>
      <c r="U781" s="22">
        <f t="shared" si="99"/>
        <v>0</v>
      </c>
      <c r="W781" s="13" t="str">
        <f t="shared" si="100"/>
        <v/>
      </c>
      <c r="Y781" s="41" t="str">
        <f>IF($B781="", "", IF($B781&gt;'Annual Report'!$AZ$41, 'Annual Report'!$BA$40, TEXT($B781, "mmm yyyy")))</f>
        <v/>
      </c>
      <c r="AA781" s="13" t="str">
        <f t="shared" si="101"/>
        <v/>
      </c>
      <c r="AC781" s="13" t="str">
        <f t="shared" si="102"/>
        <v xml:space="preserve"> - </v>
      </c>
      <c r="AE781" s="13" t="str">
        <f t="shared" si="103"/>
        <v/>
      </c>
    </row>
    <row r="782" spans="1:31" x14ac:dyDescent="0.25">
      <c r="A782" s="30"/>
      <c r="B782" s="74"/>
      <c r="C782" s="82"/>
      <c r="D782" s="92"/>
      <c r="E782" s="75"/>
      <c r="F782" s="76"/>
      <c r="G782" s="83"/>
      <c r="H782" s="77"/>
      <c r="I782" s="84"/>
      <c r="J782" s="30"/>
      <c r="K782" s="25" t="str">
        <f t="shared" si="96"/>
        <v/>
      </c>
      <c r="L782" s="30"/>
      <c r="O782" s="13" t="str">
        <f t="shared" si="97"/>
        <v/>
      </c>
      <c r="P782" s="13">
        <f>SUM($E$11:$E782)</f>
        <v>30</v>
      </c>
      <c r="T782" s="22">
        <f t="shared" si="98"/>
        <v>0</v>
      </c>
      <c r="U782" s="22">
        <f t="shared" si="99"/>
        <v>0</v>
      </c>
      <c r="W782" s="13" t="str">
        <f t="shared" si="100"/>
        <v/>
      </c>
      <c r="Y782" s="41" t="str">
        <f>IF($B782="", "", IF($B782&gt;'Annual Report'!$AZ$41, 'Annual Report'!$BA$40, TEXT($B782, "mmm yyyy")))</f>
        <v/>
      </c>
      <c r="AA782" s="13" t="str">
        <f t="shared" si="101"/>
        <v/>
      </c>
      <c r="AC782" s="13" t="str">
        <f t="shared" si="102"/>
        <v xml:space="preserve"> - </v>
      </c>
      <c r="AE782" s="13" t="str">
        <f t="shared" si="103"/>
        <v/>
      </c>
    </row>
    <row r="783" spans="1:31" x14ac:dyDescent="0.25">
      <c r="A783" s="30"/>
      <c r="B783" s="74"/>
      <c r="C783" s="82"/>
      <c r="D783" s="92"/>
      <c r="E783" s="75"/>
      <c r="F783" s="76"/>
      <c r="G783" s="83"/>
      <c r="H783" s="77"/>
      <c r="I783" s="84"/>
      <c r="J783" s="30"/>
      <c r="K783" s="25" t="str">
        <f t="shared" si="96"/>
        <v/>
      </c>
      <c r="L783" s="30"/>
      <c r="O783" s="13" t="str">
        <f t="shared" si="97"/>
        <v/>
      </c>
      <c r="P783" s="13">
        <f>SUM($E$11:$E783)</f>
        <v>30</v>
      </c>
      <c r="T783" s="22">
        <f t="shared" si="98"/>
        <v>0</v>
      </c>
      <c r="U783" s="22">
        <f t="shared" si="99"/>
        <v>0</v>
      </c>
      <c r="W783" s="13" t="str">
        <f t="shared" si="100"/>
        <v/>
      </c>
      <c r="Y783" s="41" t="str">
        <f>IF($B783="", "", IF($B783&gt;'Annual Report'!$AZ$41, 'Annual Report'!$BA$40, TEXT($B783, "mmm yyyy")))</f>
        <v/>
      </c>
      <c r="AA783" s="13" t="str">
        <f t="shared" si="101"/>
        <v/>
      </c>
      <c r="AC783" s="13" t="str">
        <f t="shared" si="102"/>
        <v xml:space="preserve"> - </v>
      </c>
      <c r="AE783" s="13" t="str">
        <f t="shared" si="103"/>
        <v/>
      </c>
    </row>
    <row r="784" spans="1:31" x14ac:dyDescent="0.25">
      <c r="A784" s="30"/>
      <c r="B784" s="74"/>
      <c r="C784" s="82"/>
      <c r="D784" s="92"/>
      <c r="E784" s="75"/>
      <c r="F784" s="76"/>
      <c r="G784" s="83"/>
      <c r="H784" s="77"/>
      <c r="I784" s="84"/>
      <c r="J784" s="30"/>
      <c r="K784" s="25" t="str">
        <f t="shared" si="96"/>
        <v/>
      </c>
      <c r="L784" s="30"/>
      <c r="O784" s="13" t="str">
        <f t="shared" si="97"/>
        <v/>
      </c>
      <c r="P784" s="13">
        <f>SUM($E$11:$E784)</f>
        <v>30</v>
      </c>
      <c r="T784" s="22">
        <f t="shared" si="98"/>
        <v>0</v>
      </c>
      <c r="U784" s="22">
        <f t="shared" si="99"/>
        <v>0</v>
      </c>
      <c r="W784" s="13" t="str">
        <f t="shared" si="100"/>
        <v/>
      </c>
      <c r="Y784" s="41" t="str">
        <f>IF($B784="", "", IF($B784&gt;'Annual Report'!$AZ$41, 'Annual Report'!$BA$40, TEXT($B784, "mmm yyyy")))</f>
        <v/>
      </c>
      <c r="AA784" s="13" t="str">
        <f t="shared" si="101"/>
        <v/>
      </c>
      <c r="AC784" s="13" t="str">
        <f t="shared" si="102"/>
        <v xml:space="preserve"> - </v>
      </c>
      <c r="AE784" s="13" t="str">
        <f t="shared" si="103"/>
        <v/>
      </c>
    </row>
    <row r="785" spans="1:31" x14ac:dyDescent="0.25">
      <c r="A785" s="30"/>
      <c r="B785" s="74"/>
      <c r="C785" s="82"/>
      <c r="D785" s="92"/>
      <c r="E785" s="75"/>
      <c r="F785" s="76"/>
      <c r="G785" s="83"/>
      <c r="H785" s="77"/>
      <c r="I785" s="84"/>
      <c r="J785" s="30"/>
      <c r="K785" s="25" t="str">
        <f t="shared" si="96"/>
        <v/>
      </c>
      <c r="L785" s="30"/>
      <c r="O785" s="13" t="str">
        <f t="shared" si="97"/>
        <v/>
      </c>
      <c r="P785" s="13">
        <f>SUM($E$11:$E785)</f>
        <v>30</v>
      </c>
      <c r="T785" s="22">
        <f t="shared" si="98"/>
        <v>0</v>
      </c>
      <c r="U785" s="22">
        <f t="shared" si="99"/>
        <v>0</v>
      </c>
      <c r="W785" s="13" t="str">
        <f t="shared" si="100"/>
        <v/>
      </c>
      <c r="Y785" s="41" t="str">
        <f>IF($B785="", "", IF($B785&gt;'Annual Report'!$AZ$41, 'Annual Report'!$BA$40, TEXT($B785, "mmm yyyy")))</f>
        <v/>
      </c>
      <c r="AA785" s="13" t="str">
        <f t="shared" si="101"/>
        <v/>
      </c>
      <c r="AC785" s="13" t="str">
        <f t="shared" si="102"/>
        <v xml:space="preserve"> - </v>
      </c>
      <c r="AE785" s="13" t="str">
        <f t="shared" si="103"/>
        <v/>
      </c>
    </row>
    <row r="786" spans="1:31" x14ac:dyDescent="0.25">
      <c r="A786" s="30"/>
      <c r="B786" s="74"/>
      <c r="C786" s="82"/>
      <c r="D786" s="92"/>
      <c r="E786" s="75"/>
      <c r="F786" s="76"/>
      <c r="G786" s="83"/>
      <c r="H786" s="77"/>
      <c r="I786" s="84"/>
      <c r="J786" s="30"/>
      <c r="K786" s="25" t="str">
        <f t="shared" si="96"/>
        <v/>
      </c>
      <c r="L786" s="30"/>
      <c r="O786" s="13" t="str">
        <f t="shared" si="97"/>
        <v/>
      </c>
      <c r="P786" s="13">
        <f>SUM($E$11:$E786)</f>
        <v>30</v>
      </c>
      <c r="T786" s="22">
        <f t="shared" si="98"/>
        <v>0</v>
      </c>
      <c r="U786" s="22">
        <f t="shared" si="99"/>
        <v>0</v>
      </c>
      <c r="W786" s="13" t="str">
        <f t="shared" si="100"/>
        <v/>
      </c>
      <c r="Y786" s="41" t="str">
        <f>IF($B786="", "", IF($B786&gt;'Annual Report'!$AZ$41, 'Annual Report'!$BA$40, TEXT($B786, "mmm yyyy")))</f>
        <v/>
      </c>
      <c r="AA786" s="13" t="str">
        <f t="shared" si="101"/>
        <v/>
      </c>
      <c r="AC786" s="13" t="str">
        <f t="shared" si="102"/>
        <v xml:space="preserve"> - </v>
      </c>
      <c r="AE786" s="13" t="str">
        <f t="shared" si="103"/>
        <v/>
      </c>
    </row>
    <row r="787" spans="1:31" x14ac:dyDescent="0.25">
      <c r="A787" s="30"/>
      <c r="B787" s="74"/>
      <c r="C787" s="82"/>
      <c r="D787" s="92"/>
      <c r="E787" s="75"/>
      <c r="F787" s="76"/>
      <c r="G787" s="83"/>
      <c r="H787" s="77"/>
      <c r="I787" s="84"/>
      <c r="J787" s="30"/>
      <c r="K787" s="25" t="str">
        <f t="shared" si="96"/>
        <v/>
      </c>
      <c r="L787" s="30"/>
      <c r="O787" s="13" t="str">
        <f t="shared" si="97"/>
        <v/>
      </c>
      <c r="P787" s="13">
        <f>SUM($E$11:$E787)</f>
        <v>30</v>
      </c>
      <c r="T787" s="22">
        <f t="shared" si="98"/>
        <v>0</v>
      </c>
      <c r="U787" s="22">
        <f t="shared" si="99"/>
        <v>0</v>
      </c>
      <c r="W787" s="13" t="str">
        <f t="shared" si="100"/>
        <v/>
      </c>
      <c r="Y787" s="41" t="str">
        <f>IF($B787="", "", IF($B787&gt;'Annual Report'!$AZ$41, 'Annual Report'!$BA$40, TEXT($B787, "mmm yyyy")))</f>
        <v/>
      </c>
      <c r="AA787" s="13" t="str">
        <f t="shared" si="101"/>
        <v/>
      </c>
      <c r="AC787" s="13" t="str">
        <f t="shared" si="102"/>
        <v xml:space="preserve"> - </v>
      </c>
      <c r="AE787" s="13" t="str">
        <f t="shared" si="103"/>
        <v/>
      </c>
    </row>
    <row r="788" spans="1:31" x14ac:dyDescent="0.25">
      <c r="A788" s="30"/>
      <c r="B788" s="74"/>
      <c r="C788" s="82"/>
      <c r="D788" s="92"/>
      <c r="E788" s="75"/>
      <c r="F788" s="76"/>
      <c r="G788" s="83"/>
      <c r="H788" s="77"/>
      <c r="I788" s="84"/>
      <c r="J788" s="30"/>
      <c r="K788" s="25" t="str">
        <f t="shared" si="96"/>
        <v/>
      </c>
      <c r="L788" s="30"/>
      <c r="O788" s="13" t="str">
        <f t="shared" si="97"/>
        <v/>
      </c>
      <c r="P788" s="13">
        <f>SUM($E$11:$E788)</f>
        <v>30</v>
      </c>
      <c r="T788" s="22">
        <f t="shared" si="98"/>
        <v>0</v>
      </c>
      <c r="U788" s="22">
        <f t="shared" si="99"/>
        <v>0</v>
      </c>
      <c r="W788" s="13" t="str">
        <f t="shared" si="100"/>
        <v/>
      </c>
      <c r="Y788" s="41" t="str">
        <f>IF($B788="", "", IF($B788&gt;'Annual Report'!$AZ$41, 'Annual Report'!$BA$40, TEXT($B788, "mmm yyyy")))</f>
        <v/>
      </c>
      <c r="AA788" s="13" t="str">
        <f t="shared" si="101"/>
        <v/>
      </c>
      <c r="AC788" s="13" t="str">
        <f t="shared" si="102"/>
        <v xml:space="preserve"> - </v>
      </c>
      <c r="AE788" s="13" t="str">
        <f t="shared" si="103"/>
        <v/>
      </c>
    </row>
    <row r="789" spans="1:31" x14ac:dyDescent="0.25">
      <c r="A789" s="30"/>
      <c r="B789" s="74"/>
      <c r="C789" s="82"/>
      <c r="D789" s="92"/>
      <c r="E789" s="75"/>
      <c r="F789" s="76"/>
      <c r="G789" s="83"/>
      <c r="H789" s="77"/>
      <c r="I789" s="84"/>
      <c r="J789" s="30"/>
      <c r="K789" s="25" t="str">
        <f t="shared" si="96"/>
        <v/>
      </c>
      <c r="L789" s="30"/>
      <c r="O789" s="13" t="str">
        <f t="shared" si="97"/>
        <v/>
      </c>
      <c r="P789" s="13">
        <f>SUM($E$11:$E789)</f>
        <v>30</v>
      </c>
      <c r="T789" s="22">
        <f t="shared" si="98"/>
        <v>0</v>
      </c>
      <c r="U789" s="22">
        <f t="shared" si="99"/>
        <v>0</v>
      </c>
      <c r="W789" s="13" t="str">
        <f t="shared" si="100"/>
        <v/>
      </c>
      <c r="Y789" s="41" t="str">
        <f>IF($B789="", "", IF($B789&gt;'Annual Report'!$AZ$41, 'Annual Report'!$BA$40, TEXT($B789, "mmm yyyy")))</f>
        <v/>
      </c>
      <c r="AA789" s="13" t="str">
        <f t="shared" si="101"/>
        <v/>
      </c>
      <c r="AC789" s="13" t="str">
        <f t="shared" si="102"/>
        <v xml:space="preserve"> - </v>
      </c>
      <c r="AE789" s="13" t="str">
        <f t="shared" si="103"/>
        <v/>
      </c>
    </row>
    <row r="790" spans="1:31" x14ac:dyDescent="0.25">
      <c r="A790" s="30"/>
      <c r="B790" s="74"/>
      <c r="C790" s="82"/>
      <c r="D790" s="92"/>
      <c r="E790" s="75"/>
      <c r="F790" s="76"/>
      <c r="G790" s="83"/>
      <c r="H790" s="77"/>
      <c r="I790" s="84"/>
      <c r="J790" s="30"/>
      <c r="K790" s="25" t="str">
        <f t="shared" si="96"/>
        <v/>
      </c>
      <c r="L790" s="30"/>
      <c r="O790" s="13" t="str">
        <f t="shared" si="97"/>
        <v/>
      </c>
      <c r="P790" s="13">
        <f>SUM($E$11:$E790)</f>
        <v>30</v>
      </c>
      <c r="T790" s="22">
        <f t="shared" si="98"/>
        <v>0</v>
      </c>
      <c r="U790" s="22">
        <f t="shared" si="99"/>
        <v>0</v>
      </c>
      <c r="W790" s="13" t="str">
        <f t="shared" si="100"/>
        <v/>
      </c>
      <c r="Y790" s="41" t="str">
        <f>IF($B790="", "", IF($B790&gt;'Annual Report'!$AZ$41, 'Annual Report'!$BA$40, TEXT($B790, "mmm yyyy")))</f>
        <v/>
      </c>
      <c r="AA790" s="13" t="str">
        <f t="shared" si="101"/>
        <v/>
      </c>
      <c r="AC790" s="13" t="str">
        <f t="shared" si="102"/>
        <v xml:space="preserve"> - </v>
      </c>
      <c r="AE790" s="13" t="str">
        <f t="shared" si="103"/>
        <v/>
      </c>
    </row>
    <row r="791" spans="1:31" x14ac:dyDescent="0.25">
      <c r="A791" s="30"/>
      <c r="B791" s="74"/>
      <c r="C791" s="82"/>
      <c r="D791" s="92"/>
      <c r="E791" s="75"/>
      <c r="F791" s="76"/>
      <c r="G791" s="83"/>
      <c r="H791" s="77"/>
      <c r="I791" s="84"/>
      <c r="J791" s="30"/>
      <c r="K791" s="25" t="str">
        <f t="shared" si="96"/>
        <v/>
      </c>
      <c r="L791" s="30"/>
      <c r="O791" s="13" t="str">
        <f t="shared" si="97"/>
        <v/>
      </c>
      <c r="P791" s="13">
        <f>SUM($E$11:$E791)</f>
        <v>30</v>
      </c>
      <c r="T791" s="22">
        <f t="shared" si="98"/>
        <v>0</v>
      </c>
      <c r="U791" s="22">
        <f t="shared" si="99"/>
        <v>0</v>
      </c>
      <c r="W791" s="13" t="str">
        <f t="shared" si="100"/>
        <v/>
      </c>
      <c r="Y791" s="41" t="str">
        <f>IF($B791="", "", IF($B791&gt;'Annual Report'!$AZ$41, 'Annual Report'!$BA$40, TEXT($B791, "mmm yyyy")))</f>
        <v/>
      </c>
      <c r="AA791" s="13" t="str">
        <f t="shared" si="101"/>
        <v/>
      </c>
      <c r="AC791" s="13" t="str">
        <f t="shared" si="102"/>
        <v xml:space="preserve"> - </v>
      </c>
      <c r="AE791" s="13" t="str">
        <f t="shared" si="103"/>
        <v/>
      </c>
    </row>
    <row r="792" spans="1:31" x14ac:dyDescent="0.25">
      <c r="A792" s="30"/>
      <c r="B792" s="74"/>
      <c r="C792" s="82"/>
      <c r="D792" s="92"/>
      <c r="E792" s="75"/>
      <c r="F792" s="76"/>
      <c r="G792" s="83"/>
      <c r="H792" s="77"/>
      <c r="I792" s="84"/>
      <c r="J792" s="30"/>
      <c r="K792" s="25" t="str">
        <f t="shared" si="96"/>
        <v/>
      </c>
      <c r="L792" s="30"/>
      <c r="O792" s="13" t="str">
        <f t="shared" si="97"/>
        <v/>
      </c>
      <c r="P792" s="13">
        <f>SUM($E$11:$E792)</f>
        <v>30</v>
      </c>
      <c r="T792" s="22">
        <f t="shared" si="98"/>
        <v>0</v>
      </c>
      <c r="U792" s="22">
        <f t="shared" si="99"/>
        <v>0</v>
      </c>
      <c r="W792" s="13" t="str">
        <f t="shared" si="100"/>
        <v/>
      </c>
      <c r="Y792" s="41" t="str">
        <f>IF($B792="", "", IF($B792&gt;'Annual Report'!$AZ$41, 'Annual Report'!$BA$40, TEXT($B792, "mmm yyyy")))</f>
        <v/>
      </c>
      <c r="AA792" s="13" t="str">
        <f t="shared" si="101"/>
        <v/>
      </c>
      <c r="AC792" s="13" t="str">
        <f t="shared" si="102"/>
        <v xml:space="preserve"> - </v>
      </c>
      <c r="AE792" s="13" t="str">
        <f t="shared" si="103"/>
        <v/>
      </c>
    </row>
    <row r="793" spans="1:31" x14ac:dyDescent="0.25">
      <c r="A793" s="30"/>
      <c r="B793" s="74"/>
      <c r="C793" s="82"/>
      <c r="D793" s="92"/>
      <c r="E793" s="75"/>
      <c r="F793" s="76"/>
      <c r="G793" s="83"/>
      <c r="H793" s="77"/>
      <c r="I793" s="84"/>
      <c r="J793" s="30"/>
      <c r="K793" s="25" t="str">
        <f t="shared" si="96"/>
        <v/>
      </c>
      <c r="L793" s="30"/>
      <c r="O793" s="13" t="str">
        <f t="shared" si="97"/>
        <v/>
      </c>
      <c r="P793" s="13">
        <f>SUM($E$11:$E793)</f>
        <v>30</v>
      </c>
      <c r="T793" s="22">
        <f t="shared" si="98"/>
        <v>0</v>
      </c>
      <c r="U793" s="22">
        <f t="shared" si="99"/>
        <v>0</v>
      </c>
      <c r="W793" s="13" t="str">
        <f t="shared" si="100"/>
        <v/>
      </c>
      <c r="Y793" s="41" t="str">
        <f>IF($B793="", "", IF($B793&gt;'Annual Report'!$AZ$41, 'Annual Report'!$BA$40, TEXT($B793, "mmm yyyy")))</f>
        <v/>
      </c>
      <c r="AA793" s="13" t="str">
        <f t="shared" si="101"/>
        <v/>
      </c>
      <c r="AC793" s="13" t="str">
        <f t="shared" si="102"/>
        <v xml:space="preserve"> - </v>
      </c>
      <c r="AE793" s="13" t="str">
        <f t="shared" si="103"/>
        <v/>
      </c>
    </row>
    <row r="794" spans="1:31" x14ac:dyDescent="0.25">
      <c r="A794" s="30"/>
      <c r="B794" s="74"/>
      <c r="C794" s="82"/>
      <c r="D794" s="92"/>
      <c r="E794" s="75"/>
      <c r="F794" s="76"/>
      <c r="G794" s="83"/>
      <c r="H794" s="77"/>
      <c r="I794" s="84"/>
      <c r="J794" s="30"/>
      <c r="K794" s="25" t="str">
        <f t="shared" si="96"/>
        <v/>
      </c>
      <c r="L794" s="30"/>
      <c r="O794" s="13" t="str">
        <f t="shared" si="97"/>
        <v/>
      </c>
      <c r="P794" s="13">
        <f>SUM($E$11:$E794)</f>
        <v>30</v>
      </c>
      <c r="T794" s="22">
        <f t="shared" si="98"/>
        <v>0</v>
      </c>
      <c r="U794" s="22">
        <f t="shared" si="99"/>
        <v>0</v>
      </c>
      <c r="W794" s="13" t="str">
        <f t="shared" si="100"/>
        <v/>
      </c>
      <c r="Y794" s="41" t="str">
        <f>IF($B794="", "", IF($B794&gt;'Annual Report'!$AZ$41, 'Annual Report'!$BA$40, TEXT($B794, "mmm yyyy")))</f>
        <v/>
      </c>
      <c r="AA794" s="13" t="str">
        <f t="shared" si="101"/>
        <v/>
      </c>
      <c r="AC794" s="13" t="str">
        <f t="shared" si="102"/>
        <v xml:space="preserve"> - </v>
      </c>
      <c r="AE794" s="13" t="str">
        <f t="shared" si="103"/>
        <v/>
      </c>
    </row>
    <row r="795" spans="1:31" x14ac:dyDescent="0.25">
      <c r="A795" s="30"/>
      <c r="B795" s="74"/>
      <c r="C795" s="82"/>
      <c r="D795" s="92"/>
      <c r="E795" s="75"/>
      <c r="F795" s="76"/>
      <c r="G795" s="83"/>
      <c r="H795" s="77"/>
      <c r="I795" s="84"/>
      <c r="J795" s="30"/>
      <c r="K795" s="25" t="str">
        <f t="shared" si="96"/>
        <v/>
      </c>
      <c r="L795" s="30"/>
      <c r="O795" s="13" t="str">
        <f t="shared" si="97"/>
        <v/>
      </c>
      <c r="P795" s="13">
        <f>SUM($E$11:$E795)</f>
        <v>30</v>
      </c>
      <c r="T795" s="22">
        <f t="shared" si="98"/>
        <v>0</v>
      </c>
      <c r="U795" s="22">
        <f t="shared" si="99"/>
        <v>0</v>
      </c>
      <c r="W795" s="13" t="str">
        <f t="shared" si="100"/>
        <v/>
      </c>
      <c r="Y795" s="41" t="str">
        <f>IF($B795="", "", IF($B795&gt;'Annual Report'!$AZ$41, 'Annual Report'!$BA$40, TEXT($B795, "mmm yyyy")))</f>
        <v/>
      </c>
      <c r="AA795" s="13" t="str">
        <f t="shared" si="101"/>
        <v/>
      </c>
      <c r="AC795" s="13" t="str">
        <f t="shared" si="102"/>
        <v xml:space="preserve"> - </v>
      </c>
      <c r="AE795" s="13" t="str">
        <f t="shared" si="103"/>
        <v/>
      </c>
    </row>
    <row r="796" spans="1:31" x14ac:dyDescent="0.25">
      <c r="A796" s="30"/>
      <c r="B796" s="74"/>
      <c r="C796" s="82"/>
      <c r="D796" s="92"/>
      <c r="E796" s="75"/>
      <c r="F796" s="76"/>
      <c r="G796" s="83"/>
      <c r="H796" s="77"/>
      <c r="I796" s="84"/>
      <c r="J796" s="30"/>
      <c r="K796" s="25" t="str">
        <f t="shared" si="96"/>
        <v/>
      </c>
      <c r="L796" s="30"/>
      <c r="O796" s="13" t="str">
        <f t="shared" si="97"/>
        <v/>
      </c>
      <c r="P796" s="13">
        <f>SUM($E$11:$E796)</f>
        <v>30</v>
      </c>
      <c r="T796" s="22">
        <f t="shared" si="98"/>
        <v>0</v>
      </c>
      <c r="U796" s="22">
        <f t="shared" si="99"/>
        <v>0</v>
      </c>
      <c r="W796" s="13" t="str">
        <f t="shared" si="100"/>
        <v/>
      </c>
      <c r="Y796" s="41" t="str">
        <f>IF($B796="", "", IF($B796&gt;'Annual Report'!$AZ$41, 'Annual Report'!$BA$40, TEXT($B796, "mmm yyyy")))</f>
        <v/>
      </c>
      <c r="AA796" s="13" t="str">
        <f t="shared" si="101"/>
        <v/>
      </c>
      <c r="AC796" s="13" t="str">
        <f t="shared" si="102"/>
        <v xml:space="preserve"> - </v>
      </c>
      <c r="AE796" s="13" t="str">
        <f t="shared" si="103"/>
        <v/>
      </c>
    </row>
    <row r="797" spans="1:31" x14ac:dyDescent="0.25">
      <c r="A797" s="30"/>
      <c r="B797" s="74"/>
      <c r="C797" s="82"/>
      <c r="D797" s="92"/>
      <c r="E797" s="75"/>
      <c r="F797" s="76"/>
      <c r="G797" s="83"/>
      <c r="H797" s="77"/>
      <c r="I797" s="84"/>
      <c r="J797" s="30"/>
      <c r="K797" s="25" t="str">
        <f t="shared" si="96"/>
        <v/>
      </c>
      <c r="L797" s="30"/>
      <c r="O797" s="13" t="str">
        <f t="shared" si="97"/>
        <v/>
      </c>
      <c r="P797" s="13">
        <f>SUM($E$11:$E797)</f>
        <v>30</v>
      </c>
      <c r="T797" s="22">
        <f t="shared" si="98"/>
        <v>0</v>
      </c>
      <c r="U797" s="22">
        <f t="shared" si="99"/>
        <v>0</v>
      </c>
      <c r="W797" s="13" t="str">
        <f t="shared" si="100"/>
        <v/>
      </c>
      <c r="Y797" s="41" t="str">
        <f>IF($B797="", "", IF($B797&gt;'Annual Report'!$AZ$41, 'Annual Report'!$BA$40, TEXT($B797, "mmm yyyy")))</f>
        <v/>
      </c>
      <c r="AA797" s="13" t="str">
        <f t="shared" si="101"/>
        <v/>
      </c>
      <c r="AC797" s="13" t="str">
        <f t="shared" si="102"/>
        <v xml:space="preserve"> - </v>
      </c>
      <c r="AE797" s="13" t="str">
        <f t="shared" si="103"/>
        <v/>
      </c>
    </row>
    <row r="798" spans="1:31" x14ac:dyDescent="0.25">
      <c r="A798" s="30"/>
      <c r="B798" s="74"/>
      <c r="C798" s="82"/>
      <c r="D798" s="92"/>
      <c r="E798" s="75"/>
      <c r="F798" s="76"/>
      <c r="G798" s="83"/>
      <c r="H798" s="77"/>
      <c r="I798" s="84"/>
      <c r="J798" s="30"/>
      <c r="K798" s="25" t="str">
        <f t="shared" si="96"/>
        <v/>
      </c>
      <c r="L798" s="30"/>
      <c r="O798" s="13" t="str">
        <f t="shared" si="97"/>
        <v/>
      </c>
      <c r="P798" s="13">
        <f>SUM($E$11:$E798)</f>
        <v>30</v>
      </c>
      <c r="T798" s="22">
        <f t="shared" si="98"/>
        <v>0</v>
      </c>
      <c r="U798" s="22">
        <f t="shared" si="99"/>
        <v>0</v>
      </c>
      <c r="W798" s="13" t="str">
        <f t="shared" si="100"/>
        <v/>
      </c>
      <c r="Y798" s="41" t="str">
        <f>IF($B798="", "", IF($B798&gt;'Annual Report'!$AZ$41, 'Annual Report'!$BA$40, TEXT($B798, "mmm yyyy")))</f>
        <v/>
      </c>
      <c r="AA798" s="13" t="str">
        <f t="shared" si="101"/>
        <v/>
      </c>
      <c r="AC798" s="13" t="str">
        <f t="shared" si="102"/>
        <v xml:space="preserve"> - </v>
      </c>
      <c r="AE798" s="13" t="str">
        <f t="shared" si="103"/>
        <v/>
      </c>
    </row>
    <row r="799" spans="1:31" x14ac:dyDescent="0.25">
      <c r="A799" s="30"/>
      <c r="B799" s="74"/>
      <c r="C799" s="82"/>
      <c r="D799" s="92"/>
      <c r="E799" s="75"/>
      <c r="F799" s="76"/>
      <c r="G799" s="83"/>
      <c r="H799" s="77"/>
      <c r="I799" s="84"/>
      <c r="J799" s="30"/>
      <c r="K799" s="25" t="str">
        <f t="shared" si="96"/>
        <v/>
      </c>
      <c r="L799" s="30"/>
      <c r="O799" s="13" t="str">
        <f t="shared" si="97"/>
        <v/>
      </c>
      <c r="P799" s="13">
        <f>SUM($E$11:$E799)</f>
        <v>30</v>
      </c>
      <c r="T799" s="22">
        <f t="shared" si="98"/>
        <v>0</v>
      </c>
      <c r="U799" s="22">
        <f t="shared" si="99"/>
        <v>0</v>
      </c>
      <c r="W799" s="13" t="str">
        <f t="shared" si="100"/>
        <v/>
      </c>
      <c r="Y799" s="41" t="str">
        <f>IF($B799="", "", IF($B799&gt;'Annual Report'!$AZ$41, 'Annual Report'!$BA$40, TEXT($B799, "mmm yyyy")))</f>
        <v/>
      </c>
      <c r="AA799" s="13" t="str">
        <f t="shared" si="101"/>
        <v/>
      </c>
      <c r="AC799" s="13" t="str">
        <f t="shared" si="102"/>
        <v xml:space="preserve"> - </v>
      </c>
      <c r="AE799" s="13" t="str">
        <f t="shared" si="103"/>
        <v/>
      </c>
    </row>
    <row r="800" spans="1:31" x14ac:dyDescent="0.25">
      <c r="A800" s="30"/>
      <c r="B800" s="74"/>
      <c r="C800" s="82"/>
      <c r="D800" s="92"/>
      <c r="E800" s="75"/>
      <c r="F800" s="76"/>
      <c r="G800" s="83"/>
      <c r="H800" s="77"/>
      <c r="I800" s="84"/>
      <c r="J800" s="30"/>
      <c r="K800" s="25" t="str">
        <f t="shared" si="96"/>
        <v/>
      </c>
      <c r="L800" s="30"/>
      <c r="O800" s="13" t="str">
        <f t="shared" si="97"/>
        <v/>
      </c>
      <c r="P800" s="13">
        <f>SUM($E$11:$E800)</f>
        <v>30</v>
      </c>
      <c r="T800" s="22">
        <f t="shared" si="98"/>
        <v>0</v>
      </c>
      <c r="U800" s="22">
        <f t="shared" si="99"/>
        <v>0</v>
      </c>
      <c r="W800" s="13" t="str">
        <f t="shared" si="100"/>
        <v/>
      </c>
      <c r="Y800" s="41" t="str">
        <f>IF($B800="", "", IF($B800&gt;'Annual Report'!$AZ$41, 'Annual Report'!$BA$40, TEXT($B800, "mmm yyyy")))</f>
        <v/>
      </c>
      <c r="AA800" s="13" t="str">
        <f t="shared" si="101"/>
        <v/>
      </c>
      <c r="AC800" s="13" t="str">
        <f t="shared" si="102"/>
        <v xml:space="preserve"> - </v>
      </c>
      <c r="AE800" s="13" t="str">
        <f t="shared" si="103"/>
        <v/>
      </c>
    </row>
    <row r="801" spans="1:31" x14ac:dyDescent="0.25">
      <c r="A801" s="30"/>
      <c r="B801" s="74"/>
      <c r="C801" s="82"/>
      <c r="D801" s="92"/>
      <c r="E801" s="75"/>
      <c r="F801" s="76"/>
      <c r="G801" s="83"/>
      <c r="H801" s="77"/>
      <c r="I801" s="84"/>
      <c r="J801" s="30"/>
      <c r="K801" s="25" t="str">
        <f t="shared" si="96"/>
        <v/>
      </c>
      <c r="L801" s="30"/>
      <c r="O801" s="13" t="str">
        <f t="shared" si="97"/>
        <v/>
      </c>
      <c r="P801" s="13">
        <f>SUM($E$11:$E801)</f>
        <v>30</v>
      </c>
      <c r="T801" s="22">
        <f t="shared" si="98"/>
        <v>0</v>
      </c>
      <c r="U801" s="22">
        <f t="shared" si="99"/>
        <v>0</v>
      </c>
      <c r="W801" s="13" t="str">
        <f t="shared" si="100"/>
        <v/>
      </c>
      <c r="Y801" s="41" t="str">
        <f>IF($B801="", "", IF($B801&gt;'Annual Report'!$AZ$41, 'Annual Report'!$BA$40, TEXT($B801, "mmm yyyy")))</f>
        <v/>
      </c>
      <c r="AA801" s="13" t="str">
        <f t="shared" si="101"/>
        <v/>
      </c>
      <c r="AC801" s="13" t="str">
        <f t="shared" si="102"/>
        <v xml:space="preserve"> - </v>
      </c>
      <c r="AE801" s="13" t="str">
        <f t="shared" si="103"/>
        <v/>
      </c>
    </row>
    <row r="802" spans="1:31" x14ac:dyDescent="0.25">
      <c r="A802" s="30"/>
      <c r="B802" s="74"/>
      <c r="C802" s="82"/>
      <c r="D802" s="92"/>
      <c r="E802" s="75"/>
      <c r="F802" s="76"/>
      <c r="G802" s="83"/>
      <c r="H802" s="77"/>
      <c r="I802" s="84"/>
      <c r="J802" s="30"/>
      <c r="K802" s="25" t="str">
        <f t="shared" si="96"/>
        <v/>
      </c>
      <c r="L802" s="30"/>
      <c r="O802" s="13" t="str">
        <f t="shared" si="97"/>
        <v/>
      </c>
      <c r="P802" s="13">
        <f>SUM($E$11:$E802)</f>
        <v>30</v>
      </c>
      <c r="T802" s="22">
        <f t="shared" si="98"/>
        <v>0</v>
      </c>
      <c r="U802" s="22">
        <f t="shared" si="99"/>
        <v>0</v>
      </c>
      <c r="W802" s="13" t="str">
        <f t="shared" si="100"/>
        <v/>
      </c>
      <c r="Y802" s="41" t="str">
        <f>IF($B802="", "", IF($B802&gt;'Annual Report'!$AZ$41, 'Annual Report'!$BA$40, TEXT($B802, "mmm yyyy")))</f>
        <v/>
      </c>
      <c r="AA802" s="13" t="str">
        <f t="shared" si="101"/>
        <v/>
      </c>
      <c r="AC802" s="13" t="str">
        <f t="shared" si="102"/>
        <v xml:space="preserve"> - </v>
      </c>
      <c r="AE802" s="13" t="str">
        <f t="shared" si="103"/>
        <v/>
      </c>
    </row>
    <row r="803" spans="1:31" x14ac:dyDescent="0.25">
      <c r="A803" s="30"/>
      <c r="B803" s="74"/>
      <c r="C803" s="82"/>
      <c r="D803" s="92"/>
      <c r="E803" s="75"/>
      <c r="F803" s="76"/>
      <c r="G803" s="83"/>
      <c r="H803" s="77"/>
      <c r="I803" s="84"/>
      <c r="J803" s="30"/>
      <c r="K803" s="25" t="str">
        <f t="shared" si="96"/>
        <v/>
      </c>
      <c r="L803" s="30"/>
      <c r="O803" s="13" t="str">
        <f t="shared" si="97"/>
        <v/>
      </c>
      <c r="P803" s="13">
        <f>SUM($E$11:$E803)</f>
        <v>30</v>
      </c>
      <c r="T803" s="22">
        <f t="shared" si="98"/>
        <v>0</v>
      </c>
      <c r="U803" s="22">
        <f t="shared" si="99"/>
        <v>0</v>
      </c>
      <c r="W803" s="13" t="str">
        <f t="shared" si="100"/>
        <v/>
      </c>
      <c r="Y803" s="41" t="str">
        <f>IF($B803="", "", IF($B803&gt;'Annual Report'!$AZ$41, 'Annual Report'!$BA$40, TEXT($B803, "mmm yyyy")))</f>
        <v/>
      </c>
      <c r="AA803" s="13" t="str">
        <f t="shared" si="101"/>
        <v/>
      </c>
      <c r="AC803" s="13" t="str">
        <f t="shared" si="102"/>
        <v xml:space="preserve"> - </v>
      </c>
      <c r="AE803" s="13" t="str">
        <f t="shared" si="103"/>
        <v/>
      </c>
    </row>
    <row r="804" spans="1:31" x14ac:dyDescent="0.25">
      <c r="A804" s="30"/>
      <c r="B804" s="74"/>
      <c r="C804" s="82"/>
      <c r="D804" s="92"/>
      <c r="E804" s="75"/>
      <c r="F804" s="76"/>
      <c r="G804" s="83"/>
      <c r="H804" s="77"/>
      <c r="I804" s="84"/>
      <c r="J804" s="30"/>
      <c r="K804" s="25" t="str">
        <f t="shared" si="96"/>
        <v/>
      </c>
      <c r="L804" s="30"/>
      <c r="O804" s="13" t="str">
        <f t="shared" si="97"/>
        <v/>
      </c>
      <c r="P804" s="13">
        <f>SUM($E$11:$E804)</f>
        <v>30</v>
      </c>
      <c r="T804" s="22">
        <f t="shared" si="98"/>
        <v>0</v>
      </c>
      <c r="U804" s="22">
        <f t="shared" si="99"/>
        <v>0</v>
      </c>
      <c r="W804" s="13" t="str">
        <f t="shared" si="100"/>
        <v/>
      </c>
      <c r="Y804" s="41" t="str">
        <f>IF($B804="", "", IF($B804&gt;'Annual Report'!$AZ$41, 'Annual Report'!$BA$40, TEXT($B804, "mmm yyyy")))</f>
        <v/>
      </c>
      <c r="AA804" s="13" t="str">
        <f t="shared" si="101"/>
        <v/>
      </c>
      <c r="AC804" s="13" t="str">
        <f t="shared" si="102"/>
        <v xml:space="preserve"> - </v>
      </c>
      <c r="AE804" s="13" t="str">
        <f t="shared" si="103"/>
        <v/>
      </c>
    </row>
    <row r="805" spans="1:31" x14ac:dyDescent="0.25">
      <c r="A805" s="30"/>
      <c r="B805" s="74"/>
      <c r="C805" s="82"/>
      <c r="D805" s="92"/>
      <c r="E805" s="75"/>
      <c r="F805" s="76"/>
      <c r="G805" s="83"/>
      <c r="H805" s="77"/>
      <c r="I805" s="84"/>
      <c r="J805" s="30"/>
      <c r="K805" s="25" t="str">
        <f t="shared" si="96"/>
        <v/>
      </c>
      <c r="L805" s="30"/>
      <c r="O805" s="13" t="str">
        <f t="shared" si="97"/>
        <v/>
      </c>
      <c r="P805" s="13">
        <f>SUM($E$11:$E805)</f>
        <v>30</v>
      </c>
      <c r="T805" s="22">
        <f t="shared" si="98"/>
        <v>0</v>
      </c>
      <c r="U805" s="22">
        <f t="shared" si="99"/>
        <v>0</v>
      </c>
      <c r="W805" s="13" t="str">
        <f t="shared" si="100"/>
        <v/>
      </c>
      <c r="Y805" s="41" t="str">
        <f>IF($B805="", "", IF($B805&gt;'Annual Report'!$AZ$41, 'Annual Report'!$BA$40, TEXT($B805, "mmm yyyy")))</f>
        <v/>
      </c>
      <c r="AA805" s="13" t="str">
        <f t="shared" si="101"/>
        <v/>
      </c>
      <c r="AC805" s="13" t="str">
        <f t="shared" si="102"/>
        <v xml:space="preserve"> - </v>
      </c>
      <c r="AE805" s="13" t="str">
        <f t="shared" si="103"/>
        <v/>
      </c>
    </row>
    <row r="806" spans="1:31" x14ac:dyDescent="0.25">
      <c r="A806" s="30"/>
      <c r="B806" s="74"/>
      <c r="C806" s="82"/>
      <c r="D806" s="92"/>
      <c r="E806" s="75"/>
      <c r="F806" s="76"/>
      <c r="G806" s="83"/>
      <c r="H806" s="77"/>
      <c r="I806" s="84"/>
      <c r="J806" s="30"/>
      <c r="K806" s="25" t="str">
        <f t="shared" si="96"/>
        <v/>
      </c>
      <c r="L806" s="30"/>
      <c r="O806" s="13" t="str">
        <f t="shared" si="97"/>
        <v/>
      </c>
      <c r="P806" s="13">
        <f>SUM($E$11:$E806)</f>
        <v>30</v>
      </c>
      <c r="T806" s="22">
        <f t="shared" si="98"/>
        <v>0</v>
      </c>
      <c r="U806" s="22">
        <f t="shared" si="99"/>
        <v>0</v>
      </c>
      <c r="W806" s="13" t="str">
        <f t="shared" si="100"/>
        <v/>
      </c>
      <c r="Y806" s="41" t="str">
        <f>IF($B806="", "", IF($B806&gt;'Annual Report'!$AZ$41, 'Annual Report'!$BA$40, TEXT($B806, "mmm yyyy")))</f>
        <v/>
      </c>
      <c r="AA806" s="13" t="str">
        <f t="shared" si="101"/>
        <v/>
      </c>
      <c r="AC806" s="13" t="str">
        <f t="shared" si="102"/>
        <v xml:space="preserve"> - </v>
      </c>
      <c r="AE806" s="13" t="str">
        <f t="shared" si="103"/>
        <v/>
      </c>
    </row>
    <row r="807" spans="1:31" x14ac:dyDescent="0.25">
      <c r="A807" s="30"/>
      <c r="B807" s="74"/>
      <c r="C807" s="82"/>
      <c r="D807" s="92"/>
      <c r="E807" s="75"/>
      <c r="F807" s="76"/>
      <c r="G807" s="83"/>
      <c r="H807" s="77"/>
      <c r="I807" s="84"/>
      <c r="J807" s="30"/>
      <c r="K807" s="25" t="str">
        <f t="shared" si="96"/>
        <v/>
      </c>
      <c r="L807" s="30"/>
      <c r="O807" s="13" t="str">
        <f t="shared" si="97"/>
        <v/>
      </c>
      <c r="P807" s="13">
        <f>SUM($E$11:$E807)</f>
        <v>30</v>
      </c>
      <c r="T807" s="22">
        <f t="shared" si="98"/>
        <v>0</v>
      </c>
      <c r="U807" s="22">
        <f t="shared" si="99"/>
        <v>0</v>
      </c>
      <c r="W807" s="13" t="str">
        <f t="shared" si="100"/>
        <v/>
      </c>
      <c r="Y807" s="41" t="str">
        <f>IF($B807="", "", IF($B807&gt;'Annual Report'!$AZ$41, 'Annual Report'!$BA$40, TEXT($B807, "mmm yyyy")))</f>
        <v/>
      </c>
      <c r="AA807" s="13" t="str">
        <f t="shared" si="101"/>
        <v/>
      </c>
      <c r="AC807" s="13" t="str">
        <f t="shared" si="102"/>
        <v xml:space="preserve"> - </v>
      </c>
      <c r="AE807" s="13" t="str">
        <f t="shared" si="103"/>
        <v/>
      </c>
    </row>
    <row r="808" spans="1:31" x14ac:dyDescent="0.25">
      <c r="A808" s="30"/>
      <c r="B808" s="74"/>
      <c r="C808" s="82"/>
      <c r="D808" s="92"/>
      <c r="E808" s="75"/>
      <c r="F808" s="76"/>
      <c r="G808" s="83"/>
      <c r="H808" s="77"/>
      <c r="I808" s="84"/>
      <c r="J808" s="30"/>
      <c r="K808" s="25" t="str">
        <f t="shared" si="96"/>
        <v/>
      </c>
      <c r="L808" s="30"/>
      <c r="O808" s="13" t="str">
        <f t="shared" si="97"/>
        <v/>
      </c>
      <c r="P808" s="13">
        <f>SUM($E$11:$E808)</f>
        <v>30</v>
      </c>
      <c r="T808" s="22">
        <f t="shared" si="98"/>
        <v>0</v>
      </c>
      <c r="U808" s="22">
        <f t="shared" si="99"/>
        <v>0</v>
      </c>
      <c r="W808" s="13" t="str">
        <f t="shared" si="100"/>
        <v/>
      </c>
      <c r="Y808" s="41" t="str">
        <f>IF($B808="", "", IF($B808&gt;'Annual Report'!$AZ$41, 'Annual Report'!$BA$40, TEXT($B808, "mmm yyyy")))</f>
        <v/>
      </c>
      <c r="AA808" s="13" t="str">
        <f t="shared" si="101"/>
        <v/>
      </c>
      <c r="AC808" s="13" t="str">
        <f t="shared" si="102"/>
        <v xml:space="preserve"> - </v>
      </c>
      <c r="AE808" s="13" t="str">
        <f t="shared" si="103"/>
        <v/>
      </c>
    </row>
    <row r="809" spans="1:31" x14ac:dyDescent="0.25">
      <c r="A809" s="30"/>
      <c r="B809" s="74"/>
      <c r="C809" s="82"/>
      <c r="D809" s="92"/>
      <c r="E809" s="75"/>
      <c r="F809" s="76"/>
      <c r="G809" s="83"/>
      <c r="H809" s="77"/>
      <c r="I809" s="84"/>
      <c r="J809" s="30"/>
      <c r="K809" s="25" t="str">
        <f t="shared" si="96"/>
        <v/>
      </c>
      <c r="L809" s="30"/>
      <c r="O809" s="13" t="str">
        <f t="shared" si="97"/>
        <v/>
      </c>
      <c r="P809" s="13">
        <f>SUM($E$11:$E809)</f>
        <v>30</v>
      </c>
      <c r="T809" s="22">
        <f t="shared" si="98"/>
        <v>0</v>
      </c>
      <c r="U809" s="22">
        <f t="shared" si="99"/>
        <v>0</v>
      </c>
      <c r="W809" s="13" t="str">
        <f t="shared" si="100"/>
        <v/>
      </c>
      <c r="Y809" s="41" t="str">
        <f>IF($B809="", "", IF($B809&gt;'Annual Report'!$AZ$41, 'Annual Report'!$BA$40, TEXT($B809, "mmm yyyy")))</f>
        <v/>
      </c>
      <c r="AA809" s="13" t="str">
        <f t="shared" si="101"/>
        <v/>
      </c>
      <c r="AC809" s="13" t="str">
        <f t="shared" si="102"/>
        <v xml:space="preserve"> - </v>
      </c>
      <c r="AE809" s="13" t="str">
        <f t="shared" si="103"/>
        <v/>
      </c>
    </row>
    <row r="810" spans="1:31" x14ac:dyDescent="0.25">
      <c r="A810" s="30"/>
      <c r="B810" s="74"/>
      <c r="C810" s="82"/>
      <c r="D810" s="92"/>
      <c r="E810" s="75"/>
      <c r="F810" s="76"/>
      <c r="G810" s="83"/>
      <c r="H810" s="77"/>
      <c r="I810" s="84"/>
      <c r="J810" s="30"/>
      <c r="K810" s="25" t="str">
        <f t="shared" si="96"/>
        <v/>
      </c>
      <c r="L810" s="30"/>
      <c r="O810" s="13" t="str">
        <f t="shared" si="97"/>
        <v/>
      </c>
      <c r="P810" s="13">
        <f>SUM($E$11:$E810)</f>
        <v>30</v>
      </c>
      <c r="T810" s="22">
        <f t="shared" si="98"/>
        <v>0</v>
      </c>
      <c r="U810" s="22">
        <f t="shared" si="99"/>
        <v>0</v>
      </c>
      <c r="W810" s="13" t="str">
        <f t="shared" si="100"/>
        <v/>
      </c>
      <c r="Y810" s="41" t="str">
        <f>IF($B810="", "", IF($B810&gt;'Annual Report'!$AZ$41, 'Annual Report'!$BA$40, TEXT($B810, "mmm yyyy")))</f>
        <v/>
      </c>
      <c r="AA810" s="13" t="str">
        <f t="shared" si="101"/>
        <v/>
      </c>
      <c r="AC810" s="13" t="str">
        <f t="shared" si="102"/>
        <v xml:space="preserve"> - </v>
      </c>
      <c r="AE810" s="13" t="str">
        <f t="shared" si="103"/>
        <v/>
      </c>
    </row>
    <row r="811" spans="1:31" x14ac:dyDescent="0.25">
      <c r="A811" s="30"/>
      <c r="B811" s="74"/>
      <c r="C811" s="82"/>
      <c r="D811" s="92"/>
      <c r="E811" s="75"/>
      <c r="F811" s="76"/>
      <c r="G811" s="83"/>
      <c r="H811" s="77"/>
      <c r="I811" s="84"/>
      <c r="J811" s="30"/>
      <c r="K811" s="25" t="str">
        <f t="shared" si="96"/>
        <v/>
      </c>
      <c r="L811" s="30"/>
      <c r="O811" s="13" t="str">
        <f t="shared" si="97"/>
        <v/>
      </c>
      <c r="P811" s="13">
        <f>SUM($E$11:$E811)</f>
        <v>30</v>
      </c>
      <c r="T811" s="22">
        <f t="shared" si="98"/>
        <v>0</v>
      </c>
      <c r="U811" s="22">
        <f t="shared" si="99"/>
        <v>0</v>
      </c>
      <c r="W811" s="13" t="str">
        <f t="shared" si="100"/>
        <v/>
      </c>
      <c r="Y811" s="41" t="str">
        <f>IF($B811="", "", IF($B811&gt;'Annual Report'!$AZ$41, 'Annual Report'!$BA$40, TEXT($B811, "mmm yyyy")))</f>
        <v/>
      </c>
      <c r="AA811" s="13" t="str">
        <f t="shared" si="101"/>
        <v/>
      </c>
      <c r="AC811" s="13" t="str">
        <f t="shared" si="102"/>
        <v xml:space="preserve"> - </v>
      </c>
      <c r="AE811" s="13" t="str">
        <f t="shared" si="103"/>
        <v/>
      </c>
    </row>
    <row r="812" spans="1:31" x14ac:dyDescent="0.25">
      <c r="A812" s="30"/>
      <c r="B812" s="74"/>
      <c r="C812" s="82"/>
      <c r="D812" s="92"/>
      <c r="E812" s="75"/>
      <c r="F812" s="76"/>
      <c r="G812" s="83"/>
      <c r="H812" s="77"/>
      <c r="I812" s="84"/>
      <c r="J812" s="30"/>
      <c r="K812" s="25" t="str">
        <f t="shared" si="96"/>
        <v/>
      </c>
      <c r="L812" s="30"/>
      <c r="O812" s="13" t="str">
        <f t="shared" si="97"/>
        <v/>
      </c>
      <c r="P812" s="13">
        <f>SUM($E$11:$E812)</f>
        <v>30</v>
      </c>
      <c r="T812" s="22">
        <f t="shared" si="98"/>
        <v>0</v>
      </c>
      <c r="U812" s="22">
        <f t="shared" si="99"/>
        <v>0</v>
      </c>
      <c r="W812" s="13" t="str">
        <f t="shared" si="100"/>
        <v/>
      </c>
      <c r="Y812" s="41" t="str">
        <f>IF($B812="", "", IF($B812&gt;'Annual Report'!$AZ$41, 'Annual Report'!$BA$40, TEXT($B812, "mmm yyyy")))</f>
        <v/>
      </c>
      <c r="AA812" s="13" t="str">
        <f t="shared" si="101"/>
        <v/>
      </c>
      <c r="AC812" s="13" t="str">
        <f t="shared" si="102"/>
        <v xml:space="preserve"> - </v>
      </c>
      <c r="AE812" s="13" t="str">
        <f t="shared" si="103"/>
        <v/>
      </c>
    </row>
    <row r="813" spans="1:31" x14ac:dyDescent="0.25">
      <c r="A813" s="30"/>
      <c r="B813" s="74"/>
      <c r="C813" s="82"/>
      <c r="D813" s="92"/>
      <c r="E813" s="75"/>
      <c r="F813" s="76"/>
      <c r="G813" s="83"/>
      <c r="H813" s="77"/>
      <c r="I813" s="84"/>
      <c r="J813" s="30"/>
      <c r="K813" s="25" t="str">
        <f t="shared" si="96"/>
        <v/>
      </c>
      <c r="L813" s="30"/>
      <c r="O813" s="13" t="str">
        <f t="shared" si="97"/>
        <v/>
      </c>
      <c r="P813" s="13">
        <f>SUM($E$11:$E813)</f>
        <v>30</v>
      </c>
      <c r="T813" s="22">
        <f t="shared" si="98"/>
        <v>0</v>
      </c>
      <c r="U813" s="22">
        <f t="shared" si="99"/>
        <v>0</v>
      </c>
      <c r="W813" s="13" t="str">
        <f t="shared" si="100"/>
        <v/>
      </c>
      <c r="Y813" s="41" t="str">
        <f>IF($B813="", "", IF($B813&gt;'Annual Report'!$AZ$41, 'Annual Report'!$BA$40, TEXT($B813, "mmm yyyy")))</f>
        <v/>
      </c>
      <c r="AA813" s="13" t="str">
        <f t="shared" si="101"/>
        <v/>
      </c>
      <c r="AC813" s="13" t="str">
        <f t="shared" si="102"/>
        <v xml:space="preserve"> - </v>
      </c>
      <c r="AE813" s="13" t="str">
        <f t="shared" si="103"/>
        <v/>
      </c>
    </row>
    <row r="814" spans="1:31" x14ac:dyDescent="0.25">
      <c r="A814" s="30"/>
      <c r="B814" s="74"/>
      <c r="C814" s="82"/>
      <c r="D814" s="92"/>
      <c r="E814" s="75"/>
      <c r="F814" s="76"/>
      <c r="G814" s="83"/>
      <c r="H814" s="77"/>
      <c r="I814" s="84"/>
      <c r="J814" s="30"/>
      <c r="K814" s="25" t="str">
        <f t="shared" si="96"/>
        <v/>
      </c>
      <c r="L814" s="30"/>
      <c r="O814" s="13" t="str">
        <f t="shared" si="97"/>
        <v/>
      </c>
      <c r="P814" s="13">
        <f>SUM($E$11:$E814)</f>
        <v>30</v>
      </c>
      <c r="T814" s="22">
        <f t="shared" si="98"/>
        <v>0</v>
      </c>
      <c r="U814" s="22">
        <f t="shared" si="99"/>
        <v>0</v>
      </c>
      <c r="W814" s="13" t="str">
        <f t="shared" si="100"/>
        <v/>
      </c>
      <c r="Y814" s="41" t="str">
        <f>IF($B814="", "", IF($B814&gt;'Annual Report'!$AZ$41, 'Annual Report'!$BA$40, TEXT($B814, "mmm yyyy")))</f>
        <v/>
      </c>
      <c r="AA814" s="13" t="str">
        <f t="shared" si="101"/>
        <v/>
      </c>
      <c r="AC814" s="13" t="str">
        <f t="shared" si="102"/>
        <v xml:space="preserve"> - </v>
      </c>
      <c r="AE814" s="13" t="str">
        <f t="shared" si="103"/>
        <v/>
      </c>
    </row>
    <row r="815" spans="1:31" x14ac:dyDescent="0.25">
      <c r="A815" s="30"/>
      <c r="B815" s="74"/>
      <c r="C815" s="82"/>
      <c r="D815" s="92"/>
      <c r="E815" s="75"/>
      <c r="F815" s="76"/>
      <c r="G815" s="83"/>
      <c r="H815" s="77"/>
      <c r="I815" s="84"/>
      <c r="J815" s="30"/>
      <c r="K815" s="25" t="str">
        <f t="shared" si="96"/>
        <v/>
      </c>
      <c r="L815" s="30"/>
      <c r="O815" s="13" t="str">
        <f t="shared" si="97"/>
        <v/>
      </c>
      <c r="P815" s="13">
        <f>SUM($E$11:$E815)</f>
        <v>30</v>
      </c>
      <c r="T815" s="22">
        <f t="shared" si="98"/>
        <v>0</v>
      </c>
      <c r="U815" s="22">
        <f t="shared" si="99"/>
        <v>0</v>
      </c>
      <c r="W815" s="13" t="str">
        <f t="shared" si="100"/>
        <v/>
      </c>
      <c r="Y815" s="41" t="str">
        <f>IF($B815="", "", IF($B815&gt;'Annual Report'!$AZ$41, 'Annual Report'!$BA$40, TEXT($B815, "mmm yyyy")))</f>
        <v/>
      </c>
      <c r="AA815" s="13" t="str">
        <f t="shared" si="101"/>
        <v/>
      </c>
      <c r="AC815" s="13" t="str">
        <f t="shared" si="102"/>
        <v xml:space="preserve"> - </v>
      </c>
      <c r="AE815" s="13" t="str">
        <f t="shared" si="103"/>
        <v/>
      </c>
    </row>
    <row r="816" spans="1:31" x14ac:dyDescent="0.25">
      <c r="A816" s="30"/>
      <c r="B816" s="74"/>
      <c r="C816" s="82"/>
      <c r="D816" s="92"/>
      <c r="E816" s="75"/>
      <c r="F816" s="76"/>
      <c r="G816" s="83"/>
      <c r="H816" s="77"/>
      <c r="I816" s="84"/>
      <c r="J816" s="30"/>
      <c r="K816" s="25" t="str">
        <f t="shared" si="96"/>
        <v/>
      </c>
      <c r="L816" s="30"/>
      <c r="O816" s="13" t="str">
        <f t="shared" si="97"/>
        <v/>
      </c>
      <c r="P816" s="13">
        <f>SUM($E$11:$E816)</f>
        <v>30</v>
      </c>
      <c r="T816" s="22">
        <f t="shared" si="98"/>
        <v>0</v>
      </c>
      <c r="U816" s="22">
        <f t="shared" si="99"/>
        <v>0</v>
      </c>
      <c r="W816" s="13" t="str">
        <f t="shared" si="100"/>
        <v/>
      </c>
      <c r="Y816" s="41" t="str">
        <f>IF($B816="", "", IF($B816&gt;'Annual Report'!$AZ$41, 'Annual Report'!$BA$40, TEXT($B816, "mmm yyyy")))</f>
        <v/>
      </c>
      <c r="AA816" s="13" t="str">
        <f t="shared" si="101"/>
        <v/>
      </c>
      <c r="AC816" s="13" t="str">
        <f t="shared" si="102"/>
        <v xml:space="preserve"> - </v>
      </c>
      <c r="AE816" s="13" t="str">
        <f t="shared" si="103"/>
        <v/>
      </c>
    </row>
    <row r="817" spans="1:31" x14ac:dyDescent="0.25">
      <c r="A817" s="30"/>
      <c r="B817" s="74"/>
      <c r="C817" s="82"/>
      <c r="D817" s="92"/>
      <c r="E817" s="75"/>
      <c r="F817" s="76"/>
      <c r="G817" s="83"/>
      <c r="H817" s="77"/>
      <c r="I817" s="84"/>
      <c r="J817" s="30"/>
      <c r="K817" s="25" t="str">
        <f t="shared" si="96"/>
        <v/>
      </c>
      <c r="L817" s="30"/>
      <c r="O817" s="13" t="str">
        <f t="shared" si="97"/>
        <v/>
      </c>
      <c r="P817" s="13">
        <f>SUM($E$11:$E817)</f>
        <v>30</v>
      </c>
      <c r="T817" s="22">
        <f t="shared" si="98"/>
        <v>0</v>
      </c>
      <c r="U817" s="22">
        <f t="shared" si="99"/>
        <v>0</v>
      </c>
      <c r="W817" s="13" t="str">
        <f t="shared" si="100"/>
        <v/>
      </c>
      <c r="Y817" s="41" t="str">
        <f>IF($B817="", "", IF($B817&gt;'Annual Report'!$AZ$41, 'Annual Report'!$BA$40, TEXT($B817, "mmm yyyy")))</f>
        <v/>
      </c>
      <c r="AA817" s="13" t="str">
        <f t="shared" si="101"/>
        <v/>
      </c>
      <c r="AC817" s="13" t="str">
        <f t="shared" si="102"/>
        <v xml:space="preserve"> - </v>
      </c>
      <c r="AE817" s="13" t="str">
        <f t="shared" si="103"/>
        <v/>
      </c>
    </row>
    <row r="818" spans="1:31" x14ac:dyDescent="0.25">
      <c r="A818" s="30"/>
      <c r="B818" s="74"/>
      <c r="C818" s="82"/>
      <c r="D818" s="92"/>
      <c r="E818" s="75"/>
      <c r="F818" s="76"/>
      <c r="G818" s="83"/>
      <c r="H818" s="77"/>
      <c r="I818" s="84"/>
      <c r="J818" s="30"/>
      <c r="K818" s="25" t="str">
        <f t="shared" si="96"/>
        <v/>
      </c>
      <c r="L818" s="30"/>
      <c r="O818" s="13" t="str">
        <f t="shared" si="97"/>
        <v/>
      </c>
      <c r="P818" s="13">
        <f>SUM($E$11:$E818)</f>
        <v>30</v>
      </c>
      <c r="T818" s="22">
        <f t="shared" si="98"/>
        <v>0</v>
      </c>
      <c r="U818" s="22">
        <f t="shared" si="99"/>
        <v>0</v>
      </c>
      <c r="W818" s="13" t="str">
        <f t="shared" si="100"/>
        <v/>
      </c>
      <c r="Y818" s="41" t="str">
        <f>IF($B818="", "", IF($B818&gt;'Annual Report'!$AZ$41, 'Annual Report'!$BA$40, TEXT($B818, "mmm yyyy")))</f>
        <v/>
      </c>
      <c r="AA818" s="13" t="str">
        <f t="shared" si="101"/>
        <v/>
      </c>
      <c r="AC818" s="13" t="str">
        <f t="shared" si="102"/>
        <v xml:space="preserve"> - </v>
      </c>
      <c r="AE818" s="13" t="str">
        <f t="shared" si="103"/>
        <v/>
      </c>
    </row>
    <row r="819" spans="1:31" x14ac:dyDescent="0.25">
      <c r="A819" s="30"/>
      <c r="B819" s="74"/>
      <c r="C819" s="82"/>
      <c r="D819" s="92"/>
      <c r="E819" s="75"/>
      <c r="F819" s="76"/>
      <c r="G819" s="83"/>
      <c r="H819" s="77"/>
      <c r="I819" s="84"/>
      <c r="J819" s="30"/>
      <c r="K819" s="25" t="str">
        <f t="shared" si="96"/>
        <v/>
      </c>
      <c r="L819" s="30"/>
      <c r="O819" s="13" t="str">
        <f t="shared" si="97"/>
        <v/>
      </c>
      <c r="P819" s="13">
        <f>SUM($E$11:$E819)</f>
        <v>30</v>
      </c>
      <c r="T819" s="22">
        <f t="shared" si="98"/>
        <v>0</v>
      </c>
      <c r="U819" s="22">
        <f t="shared" si="99"/>
        <v>0</v>
      </c>
      <c r="W819" s="13" t="str">
        <f t="shared" si="100"/>
        <v/>
      </c>
      <c r="Y819" s="41" t="str">
        <f>IF($B819="", "", IF($B819&gt;'Annual Report'!$AZ$41, 'Annual Report'!$BA$40, TEXT($B819, "mmm yyyy")))</f>
        <v/>
      </c>
      <c r="AA819" s="13" t="str">
        <f t="shared" si="101"/>
        <v/>
      </c>
      <c r="AC819" s="13" t="str">
        <f t="shared" si="102"/>
        <v xml:space="preserve"> - </v>
      </c>
      <c r="AE819" s="13" t="str">
        <f t="shared" si="103"/>
        <v/>
      </c>
    </row>
    <row r="820" spans="1:31" x14ac:dyDescent="0.25">
      <c r="A820" s="30"/>
      <c r="B820" s="74"/>
      <c r="C820" s="82"/>
      <c r="D820" s="92"/>
      <c r="E820" s="75"/>
      <c r="F820" s="76"/>
      <c r="G820" s="83"/>
      <c r="H820" s="77"/>
      <c r="I820" s="84"/>
      <c r="J820" s="30"/>
      <c r="K820" s="25" t="str">
        <f t="shared" si="96"/>
        <v/>
      </c>
      <c r="L820" s="30"/>
      <c r="O820" s="13" t="str">
        <f t="shared" si="97"/>
        <v/>
      </c>
      <c r="P820" s="13">
        <f>SUM($E$11:$E820)</f>
        <v>30</v>
      </c>
      <c r="T820" s="22">
        <f t="shared" si="98"/>
        <v>0</v>
      </c>
      <c r="U820" s="22">
        <f t="shared" si="99"/>
        <v>0</v>
      </c>
      <c r="W820" s="13" t="str">
        <f t="shared" si="100"/>
        <v/>
      </c>
      <c r="Y820" s="41" t="str">
        <f>IF($B820="", "", IF($B820&gt;'Annual Report'!$AZ$41, 'Annual Report'!$BA$40, TEXT($B820, "mmm yyyy")))</f>
        <v/>
      </c>
      <c r="AA820" s="13" t="str">
        <f t="shared" si="101"/>
        <v/>
      </c>
      <c r="AC820" s="13" t="str">
        <f t="shared" si="102"/>
        <v xml:space="preserve"> - </v>
      </c>
      <c r="AE820" s="13" t="str">
        <f t="shared" si="103"/>
        <v/>
      </c>
    </row>
    <row r="821" spans="1:31" x14ac:dyDescent="0.25">
      <c r="A821" s="30"/>
      <c r="B821" s="74"/>
      <c r="C821" s="82"/>
      <c r="D821" s="92"/>
      <c r="E821" s="75"/>
      <c r="F821" s="76"/>
      <c r="G821" s="83"/>
      <c r="H821" s="77"/>
      <c r="I821" s="84"/>
      <c r="J821" s="30"/>
      <c r="K821" s="25" t="str">
        <f t="shared" si="96"/>
        <v/>
      </c>
      <c r="L821" s="30"/>
      <c r="O821" s="13" t="str">
        <f t="shared" si="97"/>
        <v/>
      </c>
      <c r="P821" s="13">
        <f>SUM($E$11:$E821)</f>
        <v>30</v>
      </c>
      <c r="T821" s="22">
        <f t="shared" si="98"/>
        <v>0</v>
      </c>
      <c r="U821" s="22">
        <f t="shared" si="99"/>
        <v>0</v>
      </c>
      <c r="W821" s="13" t="str">
        <f t="shared" si="100"/>
        <v/>
      </c>
      <c r="Y821" s="41" t="str">
        <f>IF($B821="", "", IF($B821&gt;'Annual Report'!$AZ$41, 'Annual Report'!$BA$40, TEXT($B821, "mmm yyyy")))</f>
        <v/>
      </c>
      <c r="AA821" s="13" t="str">
        <f t="shared" si="101"/>
        <v/>
      </c>
      <c r="AC821" s="13" t="str">
        <f t="shared" si="102"/>
        <v xml:space="preserve"> - </v>
      </c>
      <c r="AE821" s="13" t="str">
        <f t="shared" si="103"/>
        <v/>
      </c>
    </row>
    <row r="822" spans="1:31" x14ac:dyDescent="0.25">
      <c r="A822" s="30"/>
      <c r="B822" s="74"/>
      <c r="C822" s="82"/>
      <c r="D822" s="92"/>
      <c r="E822" s="75"/>
      <c r="F822" s="76"/>
      <c r="G822" s="83"/>
      <c r="H822" s="77"/>
      <c r="I822" s="84"/>
      <c r="J822" s="30"/>
      <c r="K822" s="25" t="str">
        <f t="shared" si="96"/>
        <v/>
      </c>
      <c r="L822" s="30"/>
      <c r="O822" s="13" t="str">
        <f t="shared" si="97"/>
        <v/>
      </c>
      <c r="P822" s="13">
        <f>SUM($E$11:$E822)</f>
        <v>30</v>
      </c>
      <c r="T822" s="22">
        <f t="shared" si="98"/>
        <v>0</v>
      </c>
      <c r="U822" s="22">
        <f t="shared" si="99"/>
        <v>0</v>
      </c>
      <c r="W822" s="13" t="str">
        <f t="shared" si="100"/>
        <v/>
      </c>
      <c r="Y822" s="41" t="str">
        <f>IF($B822="", "", IF($B822&gt;'Annual Report'!$AZ$41, 'Annual Report'!$BA$40, TEXT($B822, "mmm yyyy")))</f>
        <v/>
      </c>
      <c r="AA822" s="13" t="str">
        <f t="shared" si="101"/>
        <v/>
      </c>
      <c r="AC822" s="13" t="str">
        <f t="shared" si="102"/>
        <v xml:space="preserve"> - </v>
      </c>
      <c r="AE822" s="13" t="str">
        <f t="shared" si="103"/>
        <v/>
      </c>
    </row>
    <row r="823" spans="1:31" x14ac:dyDescent="0.25">
      <c r="A823" s="30"/>
      <c r="B823" s="74"/>
      <c r="C823" s="82"/>
      <c r="D823" s="92"/>
      <c r="E823" s="75"/>
      <c r="F823" s="76"/>
      <c r="G823" s="83"/>
      <c r="H823" s="77"/>
      <c r="I823" s="84"/>
      <c r="J823" s="30"/>
      <c r="K823" s="25" t="str">
        <f t="shared" si="96"/>
        <v/>
      </c>
      <c r="L823" s="30"/>
      <c r="O823" s="13" t="str">
        <f t="shared" si="97"/>
        <v/>
      </c>
      <c r="P823" s="13">
        <f>SUM($E$11:$E823)</f>
        <v>30</v>
      </c>
      <c r="T823" s="22">
        <f t="shared" si="98"/>
        <v>0</v>
      </c>
      <c r="U823" s="22">
        <f t="shared" si="99"/>
        <v>0</v>
      </c>
      <c r="W823" s="13" t="str">
        <f t="shared" si="100"/>
        <v/>
      </c>
      <c r="Y823" s="41" t="str">
        <f>IF($B823="", "", IF($B823&gt;'Annual Report'!$AZ$41, 'Annual Report'!$BA$40, TEXT($B823, "mmm yyyy")))</f>
        <v/>
      </c>
      <c r="AA823" s="13" t="str">
        <f t="shared" si="101"/>
        <v/>
      </c>
      <c r="AC823" s="13" t="str">
        <f t="shared" si="102"/>
        <v xml:space="preserve"> - </v>
      </c>
      <c r="AE823" s="13" t="str">
        <f t="shared" si="103"/>
        <v/>
      </c>
    </row>
    <row r="824" spans="1:31" x14ac:dyDescent="0.25">
      <c r="A824" s="30"/>
      <c r="B824" s="74"/>
      <c r="C824" s="82"/>
      <c r="D824" s="92"/>
      <c r="E824" s="75"/>
      <c r="F824" s="76"/>
      <c r="G824" s="83"/>
      <c r="H824" s="77"/>
      <c r="I824" s="84"/>
      <c r="J824" s="30"/>
      <c r="K824" s="25" t="str">
        <f t="shared" si="96"/>
        <v/>
      </c>
      <c r="L824" s="30"/>
      <c r="O824" s="13" t="str">
        <f t="shared" si="97"/>
        <v/>
      </c>
      <c r="P824" s="13">
        <f>SUM($E$11:$E824)</f>
        <v>30</v>
      </c>
      <c r="T824" s="22">
        <f t="shared" si="98"/>
        <v>0</v>
      </c>
      <c r="U824" s="22">
        <f t="shared" si="99"/>
        <v>0</v>
      </c>
      <c r="W824" s="13" t="str">
        <f t="shared" si="100"/>
        <v/>
      </c>
      <c r="Y824" s="41" t="str">
        <f>IF($B824="", "", IF($B824&gt;'Annual Report'!$AZ$41, 'Annual Report'!$BA$40, TEXT($B824, "mmm yyyy")))</f>
        <v/>
      </c>
      <c r="AA824" s="13" t="str">
        <f t="shared" si="101"/>
        <v/>
      </c>
      <c r="AC824" s="13" t="str">
        <f t="shared" si="102"/>
        <v xml:space="preserve"> - </v>
      </c>
      <c r="AE824" s="13" t="str">
        <f t="shared" si="103"/>
        <v/>
      </c>
    </row>
    <row r="825" spans="1:31" x14ac:dyDescent="0.25">
      <c r="A825" s="30"/>
      <c r="B825" s="74"/>
      <c r="C825" s="82"/>
      <c r="D825" s="92"/>
      <c r="E825" s="75"/>
      <c r="F825" s="76"/>
      <c r="G825" s="83"/>
      <c r="H825" s="77"/>
      <c r="I825" s="84"/>
      <c r="J825" s="30"/>
      <c r="K825" s="25" t="str">
        <f t="shared" si="96"/>
        <v/>
      </c>
      <c r="L825" s="30"/>
      <c r="O825" s="13" t="str">
        <f t="shared" si="97"/>
        <v/>
      </c>
      <c r="P825" s="13">
        <f>SUM($E$11:$E825)</f>
        <v>30</v>
      </c>
      <c r="T825" s="22">
        <f t="shared" si="98"/>
        <v>0</v>
      </c>
      <c r="U825" s="22">
        <f t="shared" si="99"/>
        <v>0</v>
      </c>
      <c r="W825" s="13" t="str">
        <f t="shared" si="100"/>
        <v/>
      </c>
      <c r="Y825" s="41" t="str">
        <f>IF($B825="", "", IF($B825&gt;'Annual Report'!$AZ$41, 'Annual Report'!$BA$40, TEXT($B825, "mmm yyyy")))</f>
        <v/>
      </c>
      <c r="AA825" s="13" t="str">
        <f t="shared" si="101"/>
        <v/>
      </c>
      <c r="AC825" s="13" t="str">
        <f t="shared" si="102"/>
        <v xml:space="preserve"> - </v>
      </c>
      <c r="AE825" s="13" t="str">
        <f t="shared" si="103"/>
        <v/>
      </c>
    </row>
    <row r="826" spans="1:31" x14ac:dyDescent="0.25">
      <c r="A826" s="30"/>
      <c r="B826" s="74"/>
      <c r="C826" s="82"/>
      <c r="D826" s="92"/>
      <c r="E826" s="75"/>
      <c r="F826" s="76"/>
      <c r="G826" s="83"/>
      <c r="H826" s="77"/>
      <c r="I826" s="84"/>
      <c r="J826" s="30"/>
      <c r="K826" s="25" t="str">
        <f t="shared" si="96"/>
        <v/>
      </c>
      <c r="L826" s="30"/>
      <c r="O826" s="13" t="str">
        <f t="shared" si="97"/>
        <v/>
      </c>
      <c r="P826" s="13">
        <f>SUM($E$11:$E826)</f>
        <v>30</v>
      </c>
      <c r="T826" s="22">
        <f t="shared" si="98"/>
        <v>0</v>
      </c>
      <c r="U826" s="22">
        <f t="shared" si="99"/>
        <v>0</v>
      </c>
      <c r="W826" s="13" t="str">
        <f t="shared" si="100"/>
        <v/>
      </c>
      <c r="Y826" s="41" t="str">
        <f>IF($B826="", "", IF($B826&gt;'Annual Report'!$AZ$41, 'Annual Report'!$BA$40, TEXT($B826, "mmm yyyy")))</f>
        <v/>
      </c>
      <c r="AA826" s="13" t="str">
        <f t="shared" si="101"/>
        <v/>
      </c>
      <c r="AC826" s="13" t="str">
        <f t="shared" si="102"/>
        <v xml:space="preserve"> - </v>
      </c>
      <c r="AE826" s="13" t="str">
        <f t="shared" si="103"/>
        <v/>
      </c>
    </row>
    <row r="827" spans="1:31" x14ac:dyDescent="0.25">
      <c r="A827" s="30"/>
      <c r="B827" s="74"/>
      <c r="C827" s="82"/>
      <c r="D827" s="92"/>
      <c r="E827" s="75"/>
      <c r="F827" s="76"/>
      <c r="G827" s="83"/>
      <c r="H827" s="77"/>
      <c r="I827" s="84"/>
      <c r="J827" s="30"/>
      <c r="K827" s="25" t="str">
        <f t="shared" si="96"/>
        <v/>
      </c>
      <c r="L827" s="30"/>
      <c r="O827" s="13" t="str">
        <f t="shared" si="97"/>
        <v/>
      </c>
      <c r="P827" s="13">
        <f>SUM($E$11:$E827)</f>
        <v>30</v>
      </c>
      <c r="T827" s="22">
        <f t="shared" si="98"/>
        <v>0</v>
      </c>
      <c r="U827" s="22">
        <f t="shared" si="99"/>
        <v>0</v>
      </c>
      <c r="W827" s="13" t="str">
        <f t="shared" si="100"/>
        <v/>
      </c>
      <c r="Y827" s="41" t="str">
        <f>IF($B827="", "", IF($B827&gt;'Annual Report'!$AZ$41, 'Annual Report'!$BA$40, TEXT($B827, "mmm yyyy")))</f>
        <v/>
      </c>
      <c r="AA827" s="13" t="str">
        <f t="shared" si="101"/>
        <v/>
      </c>
      <c r="AC827" s="13" t="str">
        <f t="shared" si="102"/>
        <v xml:space="preserve"> - </v>
      </c>
      <c r="AE827" s="13" t="str">
        <f t="shared" si="103"/>
        <v/>
      </c>
    </row>
    <row r="828" spans="1:31" x14ac:dyDescent="0.25">
      <c r="A828" s="30"/>
      <c r="B828" s="74"/>
      <c r="C828" s="82"/>
      <c r="D828" s="92"/>
      <c r="E828" s="75"/>
      <c r="F828" s="76"/>
      <c r="G828" s="83"/>
      <c r="H828" s="77"/>
      <c r="I828" s="84"/>
      <c r="J828" s="30"/>
      <c r="K828" s="25" t="str">
        <f t="shared" si="96"/>
        <v/>
      </c>
      <c r="L828" s="30"/>
      <c r="O828" s="13" t="str">
        <f t="shared" si="97"/>
        <v/>
      </c>
      <c r="P828" s="13">
        <f>SUM($E$11:$E828)</f>
        <v>30</v>
      </c>
      <c r="T828" s="22">
        <f t="shared" si="98"/>
        <v>0</v>
      </c>
      <c r="U828" s="22">
        <f t="shared" si="99"/>
        <v>0</v>
      </c>
      <c r="W828" s="13" t="str">
        <f t="shared" si="100"/>
        <v/>
      </c>
      <c r="Y828" s="41" t="str">
        <f>IF($B828="", "", IF($B828&gt;'Annual Report'!$AZ$41, 'Annual Report'!$BA$40, TEXT($B828, "mmm yyyy")))</f>
        <v/>
      </c>
      <c r="AA828" s="13" t="str">
        <f t="shared" si="101"/>
        <v/>
      </c>
      <c r="AC828" s="13" t="str">
        <f t="shared" si="102"/>
        <v xml:space="preserve"> - </v>
      </c>
      <c r="AE828" s="13" t="str">
        <f t="shared" si="103"/>
        <v/>
      </c>
    </row>
    <row r="829" spans="1:31" x14ac:dyDescent="0.25">
      <c r="A829" s="30"/>
      <c r="B829" s="74"/>
      <c r="C829" s="82"/>
      <c r="D829" s="92"/>
      <c r="E829" s="75"/>
      <c r="F829" s="76"/>
      <c r="G829" s="83"/>
      <c r="H829" s="77"/>
      <c r="I829" s="84"/>
      <c r="J829" s="30"/>
      <c r="K829" s="25" t="str">
        <f t="shared" si="96"/>
        <v/>
      </c>
      <c r="L829" s="30"/>
      <c r="O829" s="13" t="str">
        <f t="shared" si="97"/>
        <v/>
      </c>
      <c r="P829" s="13">
        <f>SUM($E$11:$E829)</f>
        <v>30</v>
      </c>
      <c r="T829" s="22">
        <f t="shared" si="98"/>
        <v>0</v>
      </c>
      <c r="U829" s="22">
        <f t="shared" si="99"/>
        <v>0</v>
      </c>
      <c r="W829" s="13" t="str">
        <f t="shared" si="100"/>
        <v/>
      </c>
      <c r="Y829" s="41" t="str">
        <f>IF($B829="", "", IF($B829&gt;'Annual Report'!$AZ$41, 'Annual Report'!$BA$40, TEXT($B829, "mmm yyyy")))</f>
        <v/>
      </c>
      <c r="AA829" s="13" t="str">
        <f t="shared" si="101"/>
        <v/>
      </c>
      <c r="AC829" s="13" t="str">
        <f t="shared" si="102"/>
        <v xml:space="preserve"> - </v>
      </c>
      <c r="AE829" s="13" t="str">
        <f t="shared" si="103"/>
        <v/>
      </c>
    </row>
    <row r="830" spans="1:31" x14ac:dyDescent="0.25">
      <c r="A830" s="30"/>
      <c r="B830" s="74"/>
      <c r="C830" s="82"/>
      <c r="D830" s="92"/>
      <c r="E830" s="75"/>
      <c r="F830" s="76"/>
      <c r="G830" s="83"/>
      <c r="H830" s="77"/>
      <c r="I830" s="84"/>
      <c r="J830" s="30"/>
      <c r="K830" s="25" t="str">
        <f t="shared" si="96"/>
        <v/>
      </c>
      <c r="L830" s="30"/>
      <c r="O830" s="13" t="str">
        <f t="shared" si="97"/>
        <v/>
      </c>
      <c r="P830" s="13">
        <f>SUM($E$11:$E830)</f>
        <v>30</v>
      </c>
      <c r="T830" s="22">
        <f t="shared" si="98"/>
        <v>0</v>
      </c>
      <c r="U830" s="22">
        <f t="shared" si="99"/>
        <v>0</v>
      </c>
      <c r="W830" s="13" t="str">
        <f t="shared" si="100"/>
        <v/>
      </c>
      <c r="Y830" s="41" t="str">
        <f>IF($B830="", "", IF($B830&gt;'Annual Report'!$AZ$41, 'Annual Report'!$BA$40, TEXT($B830, "mmm yyyy")))</f>
        <v/>
      </c>
      <c r="AA830" s="13" t="str">
        <f t="shared" si="101"/>
        <v/>
      </c>
      <c r="AC830" s="13" t="str">
        <f t="shared" si="102"/>
        <v xml:space="preserve"> - </v>
      </c>
      <c r="AE830" s="13" t="str">
        <f t="shared" si="103"/>
        <v/>
      </c>
    </row>
    <row r="831" spans="1:31" x14ac:dyDescent="0.25">
      <c r="A831" s="30"/>
      <c r="B831" s="74"/>
      <c r="C831" s="82"/>
      <c r="D831" s="92"/>
      <c r="E831" s="75"/>
      <c r="F831" s="76"/>
      <c r="G831" s="83"/>
      <c r="H831" s="77"/>
      <c r="I831" s="84"/>
      <c r="J831" s="30"/>
      <c r="K831" s="25" t="str">
        <f t="shared" si="96"/>
        <v/>
      </c>
      <c r="L831" s="30"/>
      <c r="O831" s="13" t="str">
        <f t="shared" si="97"/>
        <v/>
      </c>
      <c r="P831" s="13">
        <f>SUM($E$11:$E831)</f>
        <v>30</v>
      </c>
      <c r="T831" s="22">
        <f t="shared" si="98"/>
        <v>0</v>
      </c>
      <c r="U831" s="22">
        <f t="shared" si="99"/>
        <v>0</v>
      </c>
      <c r="W831" s="13" t="str">
        <f t="shared" si="100"/>
        <v/>
      </c>
      <c r="Y831" s="41" t="str">
        <f>IF($B831="", "", IF($B831&gt;'Annual Report'!$AZ$41, 'Annual Report'!$BA$40, TEXT($B831, "mmm yyyy")))</f>
        <v/>
      </c>
      <c r="AA831" s="13" t="str">
        <f t="shared" si="101"/>
        <v/>
      </c>
      <c r="AC831" s="13" t="str">
        <f t="shared" si="102"/>
        <v xml:space="preserve"> - </v>
      </c>
      <c r="AE831" s="13" t="str">
        <f t="shared" si="103"/>
        <v/>
      </c>
    </row>
    <row r="832" spans="1:31" x14ac:dyDescent="0.25">
      <c r="A832" s="30"/>
      <c r="B832" s="74"/>
      <c r="C832" s="82"/>
      <c r="D832" s="92"/>
      <c r="E832" s="75"/>
      <c r="F832" s="76"/>
      <c r="G832" s="83"/>
      <c r="H832" s="77"/>
      <c r="I832" s="84"/>
      <c r="J832" s="30"/>
      <c r="K832" s="25" t="str">
        <f t="shared" si="96"/>
        <v/>
      </c>
      <c r="L832" s="30"/>
      <c r="O832" s="13" t="str">
        <f t="shared" si="97"/>
        <v/>
      </c>
      <c r="P832" s="13">
        <f>SUM($E$11:$E832)</f>
        <v>30</v>
      </c>
      <c r="T832" s="22">
        <f t="shared" si="98"/>
        <v>0</v>
      </c>
      <c r="U832" s="22">
        <f t="shared" si="99"/>
        <v>0</v>
      </c>
      <c r="W832" s="13" t="str">
        <f t="shared" si="100"/>
        <v/>
      </c>
      <c r="Y832" s="41" t="str">
        <f>IF($B832="", "", IF($B832&gt;'Annual Report'!$AZ$41, 'Annual Report'!$BA$40, TEXT($B832, "mmm yyyy")))</f>
        <v/>
      </c>
      <c r="AA832" s="13" t="str">
        <f t="shared" si="101"/>
        <v/>
      </c>
      <c r="AC832" s="13" t="str">
        <f t="shared" si="102"/>
        <v xml:space="preserve"> - </v>
      </c>
      <c r="AE832" s="13" t="str">
        <f t="shared" si="103"/>
        <v/>
      </c>
    </row>
    <row r="833" spans="1:31" x14ac:dyDescent="0.25">
      <c r="A833" s="30"/>
      <c r="B833" s="74"/>
      <c r="C833" s="82"/>
      <c r="D833" s="92"/>
      <c r="E833" s="75"/>
      <c r="F833" s="76"/>
      <c r="G833" s="83"/>
      <c r="H833" s="77"/>
      <c r="I833" s="84"/>
      <c r="J833" s="30"/>
      <c r="K833" s="25" t="str">
        <f t="shared" si="96"/>
        <v/>
      </c>
      <c r="L833" s="30"/>
      <c r="O833" s="13" t="str">
        <f t="shared" si="97"/>
        <v/>
      </c>
      <c r="P833" s="13">
        <f>SUM($E$11:$E833)</f>
        <v>30</v>
      </c>
      <c r="T833" s="22">
        <f t="shared" si="98"/>
        <v>0</v>
      </c>
      <c r="U833" s="22">
        <f t="shared" si="99"/>
        <v>0</v>
      </c>
      <c r="W833" s="13" t="str">
        <f t="shared" si="100"/>
        <v/>
      </c>
      <c r="Y833" s="41" t="str">
        <f>IF($B833="", "", IF($B833&gt;'Annual Report'!$AZ$41, 'Annual Report'!$BA$40, TEXT($B833, "mmm yyyy")))</f>
        <v/>
      </c>
      <c r="AA833" s="13" t="str">
        <f t="shared" si="101"/>
        <v/>
      </c>
      <c r="AC833" s="13" t="str">
        <f t="shared" si="102"/>
        <v xml:space="preserve"> - </v>
      </c>
      <c r="AE833" s="13" t="str">
        <f t="shared" si="103"/>
        <v/>
      </c>
    </row>
    <row r="834" spans="1:31" x14ac:dyDescent="0.25">
      <c r="A834" s="30"/>
      <c r="B834" s="74"/>
      <c r="C834" s="82"/>
      <c r="D834" s="92"/>
      <c r="E834" s="75"/>
      <c r="F834" s="76"/>
      <c r="G834" s="83"/>
      <c r="H834" s="77"/>
      <c r="I834" s="84"/>
      <c r="J834" s="30"/>
      <c r="K834" s="25" t="str">
        <f t="shared" si="96"/>
        <v/>
      </c>
      <c r="L834" s="30"/>
      <c r="O834" s="13" t="str">
        <f t="shared" si="97"/>
        <v/>
      </c>
      <c r="P834" s="13">
        <f>SUM($E$11:$E834)</f>
        <v>30</v>
      </c>
      <c r="T834" s="22">
        <f t="shared" si="98"/>
        <v>0</v>
      </c>
      <c r="U834" s="22">
        <f t="shared" si="99"/>
        <v>0</v>
      </c>
      <c r="W834" s="13" t="str">
        <f t="shared" si="100"/>
        <v/>
      </c>
      <c r="Y834" s="41" t="str">
        <f>IF($B834="", "", IF($B834&gt;'Annual Report'!$AZ$41, 'Annual Report'!$BA$40, TEXT($B834, "mmm yyyy")))</f>
        <v/>
      </c>
      <c r="AA834" s="13" t="str">
        <f t="shared" si="101"/>
        <v/>
      </c>
      <c r="AC834" s="13" t="str">
        <f t="shared" si="102"/>
        <v xml:space="preserve"> - </v>
      </c>
      <c r="AE834" s="13" t="str">
        <f t="shared" si="103"/>
        <v/>
      </c>
    </row>
    <row r="835" spans="1:31" x14ac:dyDescent="0.25">
      <c r="A835" s="30"/>
      <c r="B835" s="74"/>
      <c r="C835" s="82"/>
      <c r="D835" s="92"/>
      <c r="E835" s="75"/>
      <c r="F835" s="76"/>
      <c r="G835" s="83"/>
      <c r="H835" s="77"/>
      <c r="I835" s="84"/>
      <c r="J835" s="30"/>
      <c r="K835" s="25" t="str">
        <f t="shared" si="96"/>
        <v/>
      </c>
      <c r="L835" s="30"/>
      <c r="O835" s="13" t="str">
        <f t="shared" si="97"/>
        <v/>
      </c>
      <c r="P835" s="13">
        <f>SUM($E$11:$E835)</f>
        <v>30</v>
      </c>
      <c r="T835" s="22">
        <f t="shared" si="98"/>
        <v>0</v>
      </c>
      <c r="U835" s="22">
        <f t="shared" si="99"/>
        <v>0</v>
      </c>
      <c r="W835" s="13" t="str">
        <f t="shared" si="100"/>
        <v/>
      </c>
      <c r="Y835" s="41" t="str">
        <f>IF($B835="", "", IF($B835&gt;'Annual Report'!$AZ$41, 'Annual Report'!$BA$40, TEXT($B835, "mmm yyyy")))</f>
        <v/>
      </c>
      <c r="AA835" s="13" t="str">
        <f t="shared" si="101"/>
        <v/>
      </c>
      <c r="AC835" s="13" t="str">
        <f t="shared" si="102"/>
        <v xml:space="preserve"> - </v>
      </c>
      <c r="AE835" s="13" t="str">
        <f t="shared" si="103"/>
        <v/>
      </c>
    </row>
    <row r="836" spans="1:31" x14ac:dyDescent="0.25">
      <c r="A836" s="30"/>
      <c r="B836" s="74"/>
      <c r="C836" s="82"/>
      <c r="D836" s="92"/>
      <c r="E836" s="75"/>
      <c r="F836" s="76"/>
      <c r="G836" s="83"/>
      <c r="H836" s="77"/>
      <c r="I836" s="84"/>
      <c r="J836" s="30"/>
      <c r="K836" s="25" t="str">
        <f t="shared" si="96"/>
        <v/>
      </c>
      <c r="L836" s="30"/>
      <c r="O836" s="13" t="str">
        <f t="shared" si="97"/>
        <v/>
      </c>
      <c r="P836" s="13">
        <f>SUM($E$11:$E836)</f>
        <v>30</v>
      </c>
      <c r="T836" s="22">
        <f t="shared" si="98"/>
        <v>0</v>
      </c>
      <c r="U836" s="22">
        <f t="shared" si="99"/>
        <v>0</v>
      </c>
      <c r="W836" s="13" t="str">
        <f t="shared" si="100"/>
        <v/>
      </c>
      <c r="Y836" s="41" t="str">
        <f>IF($B836="", "", IF($B836&gt;'Annual Report'!$AZ$41, 'Annual Report'!$BA$40, TEXT($B836, "mmm yyyy")))</f>
        <v/>
      </c>
      <c r="AA836" s="13" t="str">
        <f t="shared" si="101"/>
        <v/>
      </c>
      <c r="AC836" s="13" t="str">
        <f t="shared" si="102"/>
        <v xml:space="preserve"> - </v>
      </c>
      <c r="AE836" s="13" t="str">
        <f t="shared" si="103"/>
        <v/>
      </c>
    </row>
    <row r="837" spans="1:31" x14ac:dyDescent="0.25">
      <c r="A837" s="30"/>
      <c r="B837" s="74"/>
      <c r="C837" s="82"/>
      <c r="D837" s="92"/>
      <c r="E837" s="75"/>
      <c r="F837" s="76"/>
      <c r="G837" s="83"/>
      <c r="H837" s="77"/>
      <c r="I837" s="84"/>
      <c r="J837" s="30"/>
      <c r="K837" s="25" t="str">
        <f t="shared" si="96"/>
        <v/>
      </c>
      <c r="L837" s="30"/>
      <c r="O837" s="13" t="str">
        <f t="shared" si="97"/>
        <v/>
      </c>
      <c r="P837" s="13">
        <f>SUM($E$11:$E837)</f>
        <v>30</v>
      </c>
      <c r="T837" s="22">
        <f t="shared" si="98"/>
        <v>0</v>
      </c>
      <c r="U837" s="22">
        <f t="shared" si="99"/>
        <v>0</v>
      </c>
      <c r="W837" s="13" t="str">
        <f t="shared" si="100"/>
        <v/>
      </c>
      <c r="Y837" s="41" t="str">
        <f>IF($B837="", "", IF($B837&gt;'Annual Report'!$AZ$41, 'Annual Report'!$BA$40, TEXT($B837, "mmm yyyy")))</f>
        <v/>
      </c>
      <c r="AA837" s="13" t="str">
        <f t="shared" si="101"/>
        <v/>
      </c>
      <c r="AC837" s="13" t="str">
        <f t="shared" si="102"/>
        <v xml:space="preserve"> - </v>
      </c>
      <c r="AE837" s="13" t="str">
        <f t="shared" si="103"/>
        <v/>
      </c>
    </row>
    <row r="838" spans="1:31" x14ac:dyDescent="0.25">
      <c r="A838" s="30"/>
      <c r="B838" s="74"/>
      <c r="C838" s="82"/>
      <c r="D838" s="92"/>
      <c r="E838" s="75"/>
      <c r="F838" s="76"/>
      <c r="G838" s="83"/>
      <c r="H838" s="77"/>
      <c r="I838" s="84"/>
      <c r="J838" s="30"/>
      <c r="K838" s="25" t="str">
        <f t="shared" si="96"/>
        <v/>
      </c>
      <c r="L838" s="30"/>
      <c r="O838" s="13" t="str">
        <f t="shared" si="97"/>
        <v/>
      </c>
      <c r="P838" s="13">
        <f>SUM($E$11:$E838)</f>
        <v>30</v>
      </c>
      <c r="T838" s="22">
        <f t="shared" si="98"/>
        <v>0</v>
      </c>
      <c r="U838" s="22">
        <f t="shared" si="99"/>
        <v>0</v>
      </c>
      <c r="W838" s="13" t="str">
        <f t="shared" si="100"/>
        <v/>
      </c>
      <c r="Y838" s="41" t="str">
        <f>IF($B838="", "", IF($B838&gt;'Annual Report'!$AZ$41, 'Annual Report'!$BA$40, TEXT($B838, "mmm yyyy")))</f>
        <v/>
      </c>
      <c r="AA838" s="13" t="str">
        <f t="shared" si="101"/>
        <v/>
      </c>
      <c r="AC838" s="13" t="str">
        <f t="shared" si="102"/>
        <v xml:space="preserve"> - </v>
      </c>
      <c r="AE838" s="13" t="str">
        <f t="shared" si="103"/>
        <v/>
      </c>
    </row>
    <row r="839" spans="1:31" x14ac:dyDescent="0.25">
      <c r="A839" s="30"/>
      <c r="B839" s="74"/>
      <c r="C839" s="82"/>
      <c r="D839" s="92"/>
      <c r="E839" s="75"/>
      <c r="F839" s="76"/>
      <c r="G839" s="83"/>
      <c r="H839" s="77"/>
      <c r="I839" s="84"/>
      <c r="J839" s="30"/>
      <c r="K839" s="25" t="str">
        <f t="shared" si="96"/>
        <v/>
      </c>
      <c r="L839" s="30"/>
      <c r="O839" s="13" t="str">
        <f t="shared" si="97"/>
        <v/>
      </c>
      <c r="P839" s="13">
        <f>SUM($E$11:$E839)</f>
        <v>30</v>
      </c>
      <c r="T839" s="22">
        <f t="shared" si="98"/>
        <v>0</v>
      </c>
      <c r="U839" s="22">
        <f t="shared" si="99"/>
        <v>0</v>
      </c>
      <c r="W839" s="13" t="str">
        <f t="shared" si="100"/>
        <v/>
      </c>
      <c r="Y839" s="41" t="str">
        <f>IF($B839="", "", IF($B839&gt;'Annual Report'!$AZ$41, 'Annual Report'!$BA$40, TEXT($B839, "mmm yyyy")))</f>
        <v/>
      </c>
      <c r="AA839" s="13" t="str">
        <f t="shared" si="101"/>
        <v/>
      </c>
      <c r="AC839" s="13" t="str">
        <f t="shared" si="102"/>
        <v xml:space="preserve"> - </v>
      </c>
      <c r="AE839" s="13" t="str">
        <f t="shared" si="103"/>
        <v/>
      </c>
    </row>
    <row r="840" spans="1:31" x14ac:dyDescent="0.25">
      <c r="A840" s="30"/>
      <c r="B840" s="74"/>
      <c r="C840" s="82"/>
      <c r="D840" s="92"/>
      <c r="E840" s="75"/>
      <c r="F840" s="76"/>
      <c r="G840" s="83"/>
      <c r="H840" s="77"/>
      <c r="I840" s="84"/>
      <c r="J840" s="30"/>
      <c r="K840" s="25" t="str">
        <f t="shared" si="96"/>
        <v/>
      </c>
      <c r="L840" s="30"/>
      <c r="O840" s="13" t="str">
        <f t="shared" si="97"/>
        <v/>
      </c>
      <c r="P840" s="13">
        <f>SUM($E$11:$E840)</f>
        <v>30</v>
      </c>
      <c r="T840" s="22">
        <f t="shared" si="98"/>
        <v>0</v>
      </c>
      <c r="U840" s="22">
        <f t="shared" si="99"/>
        <v>0</v>
      </c>
      <c r="W840" s="13" t="str">
        <f t="shared" si="100"/>
        <v/>
      </c>
      <c r="Y840" s="41" t="str">
        <f>IF($B840="", "", IF($B840&gt;'Annual Report'!$AZ$41, 'Annual Report'!$BA$40, TEXT($B840, "mmm yyyy")))</f>
        <v/>
      </c>
      <c r="AA840" s="13" t="str">
        <f t="shared" si="101"/>
        <v/>
      </c>
      <c r="AC840" s="13" t="str">
        <f t="shared" si="102"/>
        <v xml:space="preserve"> - </v>
      </c>
      <c r="AE840" s="13" t="str">
        <f t="shared" si="103"/>
        <v/>
      </c>
    </row>
    <row r="841" spans="1:31" x14ac:dyDescent="0.25">
      <c r="A841" s="30"/>
      <c r="B841" s="74"/>
      <c r="C841" s="82"/>
      <c r="D841" s="92"/>
      <c r="E841" s="75"/>
      <c r="F841" s="76"/>
      <c r="G841" s="83"/>
      <c r="H841" s="77"/>
      <c r="I841" s="84"/>
      <c r="J841" s="30"/>
      <c r="K841" s="25" t="str">
        <f t="shared" si="96"/>
        <v/>
      </c>
      <c r="L841" s="30"/>
      <c r="O841" s="13" t="str">
        <f t="shared" si="97"/>
        <v/>
      </c>
      <c r="P841" s="13">
        <f>SUM($E$11:$E841)</f>
        <v>30</v>
      </c>
      <c r="T841" s="22">
        <f t="shared" si="98"/>
        <v>0</v>
      </c>
      <c r="U841" s="22">
        <f t="shared" si="99"/>
        <v>0</v>
      </c>
      <c r="W841" s="13" t="str">
        <f t="shared" si="100"/>
        <v/>
      </c>
      <c r="Y841" s="41" t="str">
        <f>IF($B841="", "", IF($B841&gt;'Annual Report'!$AZ$41, 'Annual Report'!$BA$40, TEXT($B841, "mmm yyyy")))</f>
        <v/>
      </c>
      <c r="AA841" s="13" t="str">
        <f t="shared" si="101"/>
        <v/>
      </c>
      <c r="AC841" s="13" t="str">
        <f t="shared" si="102"/>
        <v xml:space="preserve"> - </v>
      </c>
      <c r="AE841" s="13" t="str">
        <f t="shared" si="103"/>
        <v/>
      </c>
    </row>
    <row r="842" spans="1:31" x14ac:dyDescent="0.25">
      <c r="A842" s="30"/>
      <c r="B842" s="74"/>
      <c r="C842" s="82"/>
      <c r="D842" s="92"/>
      <c r="E842" s="75"/>
      <c r="F842" s="76"/>
      <c r="G842" s="83"/>
      <c r="H842" s="77"/>
      <c r="I842" s="84"/>
      <c r="J842" s="30"/>
      <c r="K842" s="25" t="str">
        <f t="shared" si="96"/>
        <v/>
      </c>
      <c r="L842" s="30"/>
      <c r="O842" s="13" t="str">
        <f t="shared" si="97"/>
        <v/>
      </c>
      <c r="P842" s="13">
        <f>SUM($E$11:$E842)</f>
        <v>30</v>
      </c>
      <c r="T842" s="22">
        <f t="shared" si="98"/>
        <v>0</v>
      </c>
      <c r="U842" s="22">
        <f t="shared" si="99"/>
        <v>0</v>
      </c>
      <c r="W842" s="13" t="str">
        <f t="shared" si="100"/>
        <v/>
      </c>
      <c r="Y842" s="41" t="str">
        <f>IF($B842="", "", IF($B842&gt;'Annual Report'!$AZ$41, 'Annual Report'!$BA$40, TEXT($B842, "mmm yyyy")))</f>
        <v/>
      </c>
      <c r="AA842" s="13" t="str">
        <f t="shared" si="101"/>
        <v/>
      </c>
      <c r="AC842" s="13" t="str">
        <f t="shared" si="102"/>
        <v xml:space="preserve"> - </v>
      </c>
      <c r="AE842" s="13" t="str">
        <f t="shared" si="103"/>
        <v/>
      </c>
    </row>
    <row r="843" spans="1:31" x14ac:dyDescent="0.25">
      <c r="A843" s="30"/>
      <c r="B843" s="74"/>
      <c r="C843" s="82"/>
      <c r="D843" s="92"/>
      <c r="E843" s="75"/>
      <c r="F843" s="76"/>
      <c r="G843" s="83"/>
      <c r="H843" s="77"/>
      <c r="I843" s="84"/>
      <c r="J843" s="30"/>
      <c r="K843" s="25" t="str">
        <f t="shared" si="96"/>
        <v/>
      </c>
      <c r="L843" s="30"/>
      <c r="O843" s="13" t="str">
        <f t="shared" si="97"/>
        <v/>
      </c>
      <c r="P843" s="13">
        <f>SUM($E$11:$E843)</f>
        <v>30</v>
      </c>
      <c r="T843" s="22">
        <f t="shared" si="98"/>
        <v>0</v>
      </c>
      <c r="U843" s="22">
        <f t="shared" si="99"/>
        <v>0</v>
      </c>
      <c r="W843" s="13" t="str">
        <f t="shared" si="100"/>
        <v/>
      </c>
      <c r="Y843" s="41" t="str">
        <f>IF($B843="", "", IF($B843&gt;'Annual Report'!$AZ$41, 'Annual Report'!$BA$40, TEXT($B843, "mmm yyyy")))</f>
        <v/>
      </c>
      <c r="AA843" s="13" t="str">
        <f t="shared" si="101"/>
        <v/>
      </c>
      <c r="AC843" s="13" t="str">
        <f t="shared" si="102"/>
        <v xml:space="preserve"> - </v>
      </c>
      <c r="AE843" s="13" t="str">
        <f t="shared" si="103"/>
        <v/>
      </c>
    </row>
    <row r="844" spans="1:31" x14ac:dyDescent="0.25">
      <c r="A844" s="30"/>
      <c r="B844" s="74"/>
      <c r="C844" s="82"/>
      <c r="D844" s="92"/>
      <c r="E844" s="75"/>
      <c r="F844" s="76"/>
      <c r="G844" s="83"/>
      <c r="H844" s="77"/>
      <c r="I844" s="84"/>
      <c r="J844" s="30"/>
      <c r="K844" s="25" t="str">
        <f t="shared" ref="K844:K907" si="104">IF($B844="", "", $G844+$H844-$F844-$U844-$T844)</f>
        <v/>
      </c>
      <c r="L844" s="30"/>
      <c r="O844" s="13" t="str">
        <f t="shared" ref="O844:O907" si="105">IF($B844="", "", IF(OR($B844&lt;$R$3, $B844&gt;$R$4), "X", ""))</f>
        <v/>
      </c>
      <c r="P844" s="13">
        <f>SUM($E$11:$E844)</f>
        <v>30</v>
      </c>
      <c r="T844" s="22">
        <f t="shared" ref="T844:T907" si="106">ROUND($D844*$P$4*24, 2)</f>
        <v>0</v>
      </c>
      <c r="U844" s="22">
        <f t="shared" ref="U844:U907" si="107">ROUND(IF(AND($P844&gt;$O$6, $P843&lt;$O$6), (($P844-$O$6)*$P$7)+(($O$6-$P843)*$P$6), IF($P843&gt;$O$6, $E844*$P$7, $E844*$P$6)), 2)</f>
        <v>0</v>
      </c>
      <c r="W844" s="13" t="str">
        <f t="shared" ref="W844:W907" si="108">IF($I844="", "", IF(COUNTIF($R$11:$R$20, $I844)&gt;0, "", "X"))</f>
        <v/>
      </c>
      <c r="Y844" s="41" t="str">
        <f>IF($B844="", "", IF($B844&gt;'Annual Report'!$AZ$41, 'Annual Report'!$BA$40, TEXT($B844, "mmm yyyy")))</f>
        <v/>
      </c>
      <c r="AA844" s="13" t="str">
        <f t="shared" ref="AA844:AA907" si="109">IF(AND(NOT($F844=""), $I844=""), "X", "")</f>
        <v/>
      </c>
      <c r="AC844" s="13" t="str">
        <f t="shared" ref="AC844:AC907" si="110">_xlfn.CONCAT(Y844, " - ", $I844)</f>
        <v xml:space="preserve"> - </v>
      </c>
      <c r="AE844" s="13" t="str">
        <f t="shared" ref="AE844:AE907" si="111">IF($AA844="", "", $Y844)</f>
        <v/>
      </c>
    </row>
    <row r="845" spans="1:31" x14ac:dyDescent="0.25">
      <c r="A845" s="30"/>
      <c r="B845" s="74"/>
      <c r="C845" s="82"/>
      <c r="D845" s="92"/>
      <c r="E845" s="75"/>
      <c r="F845" s="76"/>
      <c r="G845" s="83"/>
      <c r="H845" s="77"/>
      <c r="I845" s="84"/>
      <c r="J845" s="30"/>
      <c r="K845" s="25" t="str">
        <f t="shared" si="104"/>
        <v/>
      </c>
      <c r="L845" s="30"/>
      <c r="O845" s="13" t="str">
        <f t="shared" si="105"/>
        <v/>
      </c>
      <c r="P845" s="13">
        <f>SUM($E$11:$E845)</f>
        <v>30</v>
      </c>
      <c r="T845" s="22">
        <f t="shared" si="106"/>
        <v>0</v>
      </c>
      <c r="U845" s="22">
        <f t="shared" si="107"/>
        <v>0</v>
      </c>
      <c r="W845" s="13" t="str">
        <f t="shared" si="108"/>
        <v/>
      </c>
      <c r="Y845" s="41" t="str">
        <f>IF($B845="", "", IF($B845&gt;'Annual Report'!$AZ$41, 'Annual Report'!$BA$40, TEXT($B845, "mmm yyyy")))</f>
        <v/>
      </c>
      <c r="AA845" s="13" t="str">
        <f t="shared" si="109"/>
        <v/>
      </c>
      <c r="AC845" s="13" t="str">
        <f t="shared" si="110"/>
        <v xml:space="preserve"> - </v>
      </c>
      <c r="AE845" s="13" t="str">
        <f t="shared" si="111"/>
        <v/>
      </c>
    </row>
    <row r="846" spans="1:31" x14ac:dyDescent="0.25">
      <c r="A846" s="30"/>
      <c r="B846" s="74"/>
      <c r="C846" s="82"/>
      <c r="D846" s="92"/>
      <c r="E846" s="75"/>
      <c r="F846" s="76"/>
      <c r="G846" s="83"/>
      <c r="H846" s="77"/>
      <c r="I846" s="84"/>
      <c r="J846" s="30"/>
      <c r="K846" s="25" t="str">
        <f t="shared" si="104"/>
        <v/>
      </c>
      <c r="L846" s="30"/>
      <c r="O846" s="13" t="str">
        <f t="shared" si="105"/>
        <v/>
      </c>
      <c r="P846" s="13">
        <f>SUM($E$11:$E846)</f>
        <v>30</v>
      </c>
      <c r="T846" s="22">
        <f t="shared" si="106"/>
        <v>0</v>
      </c>
      <c r="U846" s="22">
        <f t="shared" si="107"/>
        <v>0</v>
      </c>
      <c r="W846" s="13" t="str">
        <f t="shared" si="108"/>
        <v/>
      </c>
      <c r="Y846" s="41" t="str">
        <f>IF($B846="", "", IF($B846&gt;'Annual Report'!$AZ$41, 'Annual Report'!$BA$40, TEXT($B846, "mmm yyyy")))</f>
        <v/>
      </c>
      <c r="AA846" s="13" t="str">
        <f t="shared" si="109"/>
        <v/>
      </c>
      <c r="AC846" s="13" t="str">
        <f t="shared" si="110"/>
        <v xml:space="preserve"> - </v>
      </c>
      <c r="AE846" s="13" t="str">
        <f t="shared" si="111"/>
        <v/>
      </c>
    </row>
    <row r="847" spans="1:31" x14ac:dyDescent="0.25">
      <c r="A847" s="30"/>
      <c r="B847" s="74"/>
      <c r="C847" s="82"/>
      <c r="D847" s="92"/>
      <c r="E847" s="75"/>
      <c r="F847" s="76"/>
      <c r="G847" s="83"/>
      <c r="H847" s="77"/>
      <c r="I847" s="84"/>
      <c r="J847" s="30"/>
      <c r="K847" s="25" t="str">
        <f t="shared" si="104"/>
        <v/>
      </c>
      <c r="L847" s="30"/>
      <c r="O847" s="13" t="str">
        <f t="shared" si="105"/>
        <v/>
      </c>
      <c r="P847" s="13">
        <f>SUM($E$11:$E847)</f>
        <v>30</v>
      </c>
      <c r="T847" s="22">
        <f t="shared" si="106"/>
        <v>0</v>
      </c>
      <c r="U847" s="22">
        <f t="shared" si="107"/>
        <v>0</v>
      </c>
      <c r="W847" s="13" t="str">
        <f t="shared" si="108"/>
        <v/>
      </c>
      <c r="Y847" s="41" t="str">
        <f>IF($B847="", "", IF($B847&gt;'Annual Report'!$AZ$41, 'Annual Report'!$BA$40, TEXT($B847, "mmm yyyy")))</f>
        <v/>
      </c>
      <c r="AA847" s="13" t="str">
        <f t="shared" si="109"/>
        <v/>
      </c>
      <c r="AC847" s="13" t="str">
        <f t="shared" si="110"/>
        <v xml:space="preserve"> - </v>
      </c>
      <c r="AE847" s="13" t="str">
        <f t="shared" si="111"/>
        <v/>
      </c>
    </row>
    <row r="848" spans="1:31" x14ac:dyDescent="0.25">
      <c r="A848" s="30"/>
      <c r="B848" s="74"/>
      <c r="C848" s="82"/>
      <c r="D848" s="92"/>
      <c r="E848" s="75"/>
      <c r="F848" s="76"/>
      <c r="G848" s="83"/>
      <c r="H848" s="77"/>
      <c r="I848" s="84"/>
      <c r="J848" s="30"/>
      <c r="K848" s="25" t="str">
        <f t="shared" si="104"/>
        <v/>
      </c>
      <c r="L848" s="30"/>
      <c r="O848" s="13" t="str">
        <f t="shared" si="105"/>
        <v/>
      </c>
      <c r="P848" s="13">
        <f>SUM($E$11:$E848)</f>
        <v>30</v>
      </c>
      <c r="T848" s="22">
        <f t="shared" si="106"/>
        <v>0</v>
      </c>
      <c r="U848" s="22">
        <f t="shared" si="107"/>
        <v>0</v>
      </c>
      <c r="W848" s="13" t="str">
        <f t="shared" si="108"/>
        <v/>
      </c>
      <c r="Y848" s="41" t="str">
        <f>IF($B848="", "", IF($B848&gt;'Annual Report'!$AZ$41, 'Annual Report'!$BA$40, TEXT($B848, "mmm yyyy")))</f>
        <v/>
      </c>
      <c r="AA848" s="13" t="str">
        <f t="shared" si="109"/>
        <v/>
      </c>
      <c r="AC848" s="13" t="str">
        <f t="shared" si="110"/>
        <v xml:space="preserve"> - </v>
      </c>
      <c r="AE848" s="13" t="str">
        <f t="shared" si="111"/>
        <v/>
      </c>
    </row>
    <row r="849" spans="1:31" x14ac:dyDescent="0.25">
      <c r="A849" s="30"/>
      <c r="B849" s="74"/>
      <c r="C849" s="82"/>
      <c r="D849" s="92"/>
      <c r="E849" s="75"/>
      <c r="F849" s="76"/>
      <c r="G849" s="83"/>
      <c r="H849" s="77"/>
      <c r="I849" s="84"/>
      <c r="J849" s="30"/>
      <c r="K849" s="25" t="str">
        <f t="shared" si="104"/>
        <v/>
      </c>
      <c r="L849" s="30"/>
      <c r="O849" s="13" t="str">
        <f t="shared" si="105"/>
        <v/>
      </c>
      <c r="P849" s="13">
        <f>SUM($E$11:$E849)</f>
        <v>30</v>
      </c>
      <c r="T849" s="22">
        <f t="shared" si="106"/>
        <v>0</v>
      </c>
      <c r="U849" s="22">
        <f t="shared" si="107"/>
        <v>0</v>
      </c>
      <c r="W849" s="13" t="str">
        <f t="shared" si="108"/>
        <v/>
      </c>
      <c r="Y849" s="41" t="str">
        <f>IF($B849="", "", IF($B849&gt;'Annual Report'!$AZ$41, 'Annual Report'!$BA$40, TEXT($B849, "mmm yyyy")))</f>
        <v/>
      </c>
      <c r="AA849" s="13" t="str">
        <f t="shared" si="109"/>
        <v/>
      </c>
      <c r="AC849" s="13" t="str">
        <f t="shared" si="110"/>
        <v xml:space="preserve"> - </v>
      </c>
      <c r="AE849" s="13" t="str">
        <f t="shared" si="111"/>
        <v/>
      </c>
    </row>
    <row r="850" spans="1:31" x14ac:dyDescent="0.25">
      <c r="A850" s="30"/>
      <c r="B850" s="74"/>
      <c r="C850" s="82"/>
      <c r="D850" s="92"/>
      <c r="E850" s="75"/>
      <c r="F850" s="76"/>
      <c r="G850" s="83"/>
      <c r="H850" s="77"/>
      <c r="I850" s="84"/>
      <c r="J850" s="30"/>
      <c r="K850" s="25" t="str">
        <f t="shared" si="104"/>
        <v/>
      </c>
      <c r="L850" s="30"/>
      <c r="O850" s="13" t="str">
        <f t="shared" si="105"/>
        <v/>
      </c>
      <c r="P850" s="13">
        <f>SUM($E$11:$E850)</f>
        <v>30</v>
      </c>
      <c r="T850" s="22">
        <f t="shared" si="106"/>
        <v>0</v>
      </c>
      <c r="U850" s="22">
        <f t="shared" si="107"/>
        <v>0</v>
      </c>
      <c r="W850" s="13" t="str">
        <f t="shared" si="108"/>
        <v/>
      </c>
      <c r="Y850" s="41" t="str">
        <f>IF($B850="", "", IF($B850&gt;'Annual Report'!$AZ$41, 'Annual Report'!$BA$40, TEXT($B850, "mmm yyyy")))</f>
        <v/>
      </c>
      <c r="AA850" s="13" t="str">
        <f t="shared" si="109"/>
        <v/>
      </c>
      <c r="AC850" s="13" t="str">
        <f t="shared" si="110"/>
        <v xml:space="preserve"> - </v>
      </c>
      <c r="AE850" s="13" t="str">
        <f t="shared" si="111"/>
        <v/>
      </c>
    </row>
    <row r="851" spans="1:31" x14ac:dyDescent="0.25">
      <c r="A851" s="30"/>
      <c r="B851" s="74"/>
      <c r="C851" s="82"/>
      <c r="D851" s="92"/>
      <c r="E851" s="75"/>
      <c r="F851" s="76"/>
      <c r="G851" s="83"/>
      <c r="H851" s="77"/>
      <c r="I851" s="84"/>
      <c r="J851" s="30"/>
      <c r="K851" s="25" t="str">
        <f t="shared" si="104"/>
        <v/>
      </c>
      <c r="L851" s="30"/>
      <c r="O851" s="13" t="str">
        <f t="shared" si="105"/>
        <v/>
      </c>
      <c r="P851" s="13">
        <f>SUM($E$11:$E851)</f>
        <v>30</v>
      </c>
      <c r="T851" s="22">
        <f t="shared" si="106"/>
        <v>0</v>
      </c>
      <c r="U851" s="22">
        <f t="shared" si="107"/>
        <v>0</v>
      </c>
      <c r="W851" s="13" t="str">
        <f t="shared" si="108"/>
        <v/>
      </c>
      <c r="Y851" s="41" t="str">
        <f>IF($B851="", "", IF($B851&gt;'Annual Report'!$AZ$41, 'Annual Report'!$BA$40, TEXT($B851, "mmm yyyy")))</f>
        <v/>
      </c>
      <c r="AA851" s="13" t="str">
        <f t="shared" si="109"/>
        <v/>
      </c>
      <c r="AC851" s="13" t="str">
        <f t="shared" si="110"/>
        <v xml:space="preserve"> - </v>
      </c>
      <c r="AE851" s="13" t="str">
        <f t="shared" si="111"/>
        <v/>
      </c>
    </row>
    <row r="852" spans="1:31" x14ac:dyDescent="0.25">
      <c r="A852" s="30"/>
      <c r="B852" s="74"/>
      <c r="C852" s="82"/>
      <c r="D852" s="92"/>
      <c r="E852" s="75"/>
      <c r="F852" s="76"/>
      <c r="G852" s="83"/>
      <c r="H852" s="77"/>
      <c r="I852" s="84"/>
      <c r="J852" s="30"/>
      <c r="K852" s="25" t="str">
        <f t="shared" si="104"/>
        <v/>
      </c>
      <c r="L852" s="30"/>
      <c r="O852" s="13" t="str">
        <f t="shared" si="105"/>
        <v/>
      </c>
      <c r="P852" s="13">
        <f>SUM($E$11:$E852)</f>
        <v>30</v>
      </c>
      <c r="T852" s="22">
        <f t="shared" si="106"/>
        <v>0</v>
      </c>
      <c r="U852" s="22">
        <f t="shared" si="107"/>
        <v>0</v>
      </c>
      <c r="W852" s="13" t="str">
        <f t="shared" si="108"/>
        <v/>
      </c>
      <c r="Y852" s="41" t="str">
        <f>IF($B852="", "", IF($B852&gt;'Annual Report'!$AZ$41, 'Annual Report'!$BA$40, TEXT($B852, "mmm yyyy")))</f>
        <v/>
      </c>
      <c r="AA852" s="13" t="str">
        <f t="shared" si="109"/>
        <v/>
      </c>
      <c r="AC852" s="13" t="str">
        <f t="shared" si="110"/>
        <v xml:space="preserve"> - </v>
      </c>
      <c r="AE852" s="13" t="str">
        <f t="shared" si="111"/>
        <v/>
      </c>
    </row>
    <row r="853" spans="1:31" x14ac:dyDescent="0.25">
      <c r="A853" s="30"/>
      <c r="B853" s="74"/>
      <c r="C853" s="82"/>
      <c r="D853" s="92"/>
      <c r="E853" s="75"/>
      <c r="F853" s="76"/>
      <c r="G853" s="83"/>
      <c r="H853" s="77"/>
      <c r="I853" s="84"/>
      <c r="J853" s="30"/>
      <c r="K853" s="25" t="str">
        <f t="shared" si="104"/>
        <v/>
      </c>
      <c r="L853" s="30"/>
      <c r="O853" s="13" t="str">
        <f t="shared" si="105"/>
        <v/>
      </c>
      <c r="P853" s="13">
        <f>SUM($E$11:$E853)</f>
        <v>30</v>
      </c>
      <c r="T853" s="22">
        <f t="shared" si="106"/>
        <v>0</v>
      </c>
      <c r="U853" s="22">
        <f t="shared" si="107"/>
        <v>0</v>
      </c>
      <c r="W853" s="13" t="str">
        <f t="shared" si="108"/>
        <v/>
      </c>
      <c r="Y853" s="41" t="str">
        <f>IF($B853="", "", IF($B853&gt;'Annual Report'!$AZ$41, 'Annual Report'!$BA$40, TEXT($B853, "mmm yyyy")))</f>
        <v/>
      </c>
      <c r="AA853" s="13" t="str">
        <f t="shared" si="109"/>
        <v/>
      </c>
      <c r="AC853" s="13" t="str">
        <f t="shared" si="110"/>
        <v xml:space="preserve"> - </v>
      </c>
      <c r="AE853" s="13" t="str">
        <f t="shared" si="111"/>
        <v/>
      </c>
    </row>
    <row r="854" spans="1:31" x14ac:dyDescent="0.25">
      <c r="A854" s="30"/>
      <c r="B854" s="74"/>
      <c r="C854" s="82"/>
      <c r="D854" s="92"/>
      <c r="E854" s="75"/>
      <c r="F854" s="76"/>
      <c r="G854" s="83"/>
      <c r="H854" s="77"/>
      <c r="I854" s="84"/>
      <c r="J854" s="30"/>
      <c r="K854" s="25" t="str">
        <f t="shared" si="104"/>
        <v/>
      </c>
      <c r="L854" s="30"/>
      <c r="O854" s="13" t="str">
        <f t="shared" si="105"/>
        <v/>
      </c>
      <c r="P854" s="13">
        <f>SUM($E$11:$E854)</f>
        <v>30</v>
      </c>
      <c r="T854" s="22">
        <f t="shared" si="106"/>
        <v>0</v>
      </c>
      <c r="U854" s="22">
        <f t="shared" si="107"/>
        <v>0</v>
      </c>
      <c r="W854" s="13" t="str">
        <f t="shared" si="108"/>
        <v/>
      </c>
      <c r="Y854" s="41" t="str">
        <f>IF($B854="", "", IF($B854&gt;'Annual Report'!$AZ$41, 'Annual Report'!$BA$40, TEXT($B854, "mmm yyyy")))</f>
        <v/>
      </c>
      <c r="AA854" s="13" t="str">
        <f t="shared" si="109"/>
        <v/>
      </c>
      <c r="AC854" s="13" t="str">
        <f t="shared" si="110"/>
        <v xml:space="preserve"> - </v>
      </c>
      <c r="AE854" s="13" t="str">
        <f t="shared" si="111"/>
        <v/>
      </c>
    </row>
    <row r="855" spans="1:31" x14ac:dyDescent="0.25">
      <c r="A855" s="30"/>
      <c r="B855" s="74"/>
      <c r="C855" s="82"/>
      <c r="D855" s="92"/>
      <c r="E855" s="75"/>
      <c r="F855" s="76"/>
      <c r="G855" s="83"/>
      <c r="H855" s="77"/>
      <c r="I855" s="84"/>
      <c r="J855" s="30"/>
      <c r="K855" s="25" t="str">
        <f t="shared" si="104"/>
        <v/>
      </c>
      <c r="L855" s="30"/>
      <c r="O855" s="13" t="str">
        <f t="shared" si="105"/>
        <v/>
      </c>
      <c r="P855" s="13">
        <f>SUM($E$11:$E855)</f>
        <v>30</v>
      </c>
      <c r="T855" s="22">
        <f t="shared" si="106"/>
        <v>0</v>
      </c>
      <c r="U855" s="22">
        <f t="shared" si="107"/>
        <v>0</v>
      </c>
      <c r="W855" s="13" t="str">
        <f t="shared" si="108"/>
        <v/>
      </c>
      <c r="Y855" s="41" t="str">
        <f>IF($B855="", "", IF($B855&gt;'Annual Report'!$AZ$41, 'Annual Report'!$BA$40, TEXT($B855, "mmm yyyy")))</f>
        <v/>
      </c>
      <c r="AA855" s="13" t="str">
        <f t="shared" si="109"/>
        <v/>
      </c>
      <c r="AC855" s="13" t="str">
        <f t="shared" si="110"/>
        <v xml:space="preserve"> - </v>
      </c>
      <c r="AE855" s="13" t="str">
        <f t="shared" si="111"/>
        <v/>
      </c>
    </row>
    <row r="856" spans="1:31" x14ac:dyDescent="0.25">
      <c r="A856" s="30"/>
      <c r="B856" s="74"/>
      <c r="C856" s="82"/>
      <c r="D856" s="92"/>
      <c r="E856" s="75"/>
      <c r="F856" s="76"/>
      <c r="G856" s="83"/>
      <c r="H856" s="77"/>
      <c r="I856" s="84"/>
      <c r="J856" s="30"/>
      <c r="K856" s="25" t="str">
        <f t="shared" si="104"/>
        <v/>
      </c>
      <c r="L856" s="30"/>
      <c r="O856" s="13" t="str">
        <f t="shared" si="105"/>
        <v/>
      </c>
      <c r="P856" s="13">
        <f>SUM($E$11:$E856)</f>
        <v>30</v>
      </c>
      <c r="T856" s="22">
        <f t="shared" si="106"/>
        <v>0</v>
      </c>
      <c r="U856" s="22">
        <f t="shared" si="107"/>
        <v>0</v>
      </c>
      <c r="W856" s="13" t="str">
        <f t="shared" si="108"/>
        <v/>
      </c>
      <c r="Y856" s="41" t="str">
        <f>IF($B856="", "", IF($B856&gt;'Annual Report'!$AZ$41, 'Annual Report'!$BA$40, TEXT($B856, "mmm yyyy")))</f>
        <v/>
      </c>
      <c r="AA856" s="13" t="str">
        <f t="shared" si="109"/>
        <v/>
      </c>
      <c r="AC856" s="13" t="str">
        <f t="shared" si="110"/>
        <v xml:space="preserve"> - </v>
      </c>
      <c r="AE856" s="13" t="str">
        <f t="shared" si="111"/>
        <v/>
      </c>
    </row>
    <row r="857" spans="1:31" x14ac:dyDescent="0.25">
      <c r="A857" s="30"/>
      <c r="B857" s="74"/>
      <c r="C857" s="82"/>
      <c r="D857" s="92"/>
      <c r="E857" s="75"/>
      <c r="F857" s="76"/>
      <c r="G857" s="83"/>
      <c r="H857" s="77"/>
      <c r="I857" s="84"/>
      <c r="J857" s="30"/>
      <c r="K857" s="25" t="str">
        <f t="shared" si="104"/>
        <v/>
      </c>
      <c r="L857" s="30"/>
      <c r="O857" s="13" t="str">
        <f t="shared" si="105"/>
        <v/>
      </c>
      <c r="P857" s="13">
        <f>SUM($E$11:$E857)</f>
        <v>30</v>
      </c>
      <c r="T857" s="22">
        <f t="shared" si="106"/>
        <v>0</v>
      </c>
      <c r="U857" s="22">
        <f t="shared" si="107"/>
        <v>0</v>
      </c>
      <c r="W857" s="13" t="str">
        <f t="shared" si="108"/>
        <v/>
      </c>
      <c r="Y857" s="41" t="str">
        <f>IF($B857="", "", IF($B857&gt;'Annual Report'!$AZ$41, 'Annual Report'!$BA$40, TEXT($B857, "mmm yyyy")))</f>
        <v/>
      </c>
      <c r="AA857" s="13" t="str">
        <f t="shared" si="109"/>
        <v/>
      </c>
      <c r="AC857" s="13" t="str">
        <f t="shared" si="110"/>
        <v xml:space="preserve"> - </v>
      </c>
      <c r="AE857" s="13" t="str">
        <f t="shared" si="111"/>
        <v/>
      </c>
    </row>
    <row r="858" spans="1:31" x14ac:dyDescent="0.25">
      <c r="A858" s="30"/>
      <c r="B858" s="74"/>
      <c r="C858" s="82"/>
      <c r="D858" s="92"/>
      <c r="E858" s="75"/>
      <c r="F858" s="76"/>
      <c r="G858" s="83"/>
      <c r="H858" s="77"/>
      <c r="I858" s="84"/>
      <c r="J858" s="30"/>
      <c r="K858" s="25" t="str">
        <f t="shared" si="104"/>
        <v/>
      </c>
      <c r="L858" s="30"/>
      <c r="O858" s="13" t="str">
        <f t="shared" si="105"/>
        <v/>
      </c>
      <c r="P858" s="13">
        <f>SUM($E$11:$E858)</f>
        <v>30</v>
      </c>
      <c r="T858" s="22">
        <f t="shared" si="106"/>
        <v>0</v>
      </c>
      <c r="U858" s="22">
        <f t="shared" si="107"/>
        <v>0</v>
      </c>
      <c r="W858" s="13" t="str">
        <f t="shared" si="108"/>
        <v/>
      </c>
      <c r="Y858" s="41" t="str">
        <f>IF($B858="", "", IF($B858&gt;'Annual Report'!$AZ$41, 'Annual Report'!$BA$40, TEXT($B858, "mmm yyyy")))</f>
        <v/>
      </c>
      <c r="AA858" s="13" t="str">
        <f t="shared" si="109"/>
        <v/>
      </c>
      <c r="AC858" s="13" t="str">
        <f t="shared" si="110"/>
        <v xml:space="preserve"> - </v>
      </c>
      <c r="AE858" s="13" t="str">
        <f t="shared" si="111"/>
        <v/>
      </c>
    </row>
    <row r="859" spans="1:31" x14ac:dyDescent="0.25">
      <c r="A859" s="30"/>
      <c r="B859" s="74"/>
      <c r="C859" s="82"/>
      <c r="D859" s="92"/>
      <c r="E859" s="75"/>
      <c r="F859" s="76"/>
      <c r="G859" s="83"/>
      <c r="H859" s="77"/>
      <c r="I859" s="84"/>
      <c r="J859" s="30"/>
      <c r="K859" s="25" t="str">
        <f t="shared" si="104"/>
        <v/>
      </c>
      <c r="L859" s="30"/>
      <c r="O859" s="13" t="str">
        <f t="shared" si="105"/>
        <v/>
      </c>
      <c r="P859" s="13">
        <f>SUM($E$11:$E859)</f>
        <v>30</v>
      </c>
      <c r="T859" s="22">
        <f t="shared" si="106"/>
        <v>0</v>
      </c>
      <c r="U859" s="22">
        <f t="shared" si="107"/>
        <v>0</v>
      </c>
      <c r="W859" s="13" t="str">
        <f t="shared" si="108"/>
        <v/>
      </c>
      <c r="Y859" s="41" t="str">
        <f>IF($B859="", "", IF($B859&gt;'Annual Report'!$AZ$41, 'Annual Report'!$BA$40, TEXT($B859, "mmm yyyy")))</f>
        <v/>
      </c>
      <c r="AA859" s="13" t="str">
        <f t="shared" si="109"/>
        <v/>
      </c>
      <c r="AC859" s="13" t="str">
        <f t="shared" si="110"/>
        <v xml:space="preserve"> - </v>
      </c>
      <c r="AE859" s="13" t="str">
        <f t="shared" si="111"/>
        <v/>
      </c>
    </row>
    <row r="860" spans="1:31" x14ac:dyDescent="0.25">
      <c r="A860" s="30"/>
      <c r="B860" s="74"/>
      <c r="C860" s="82"/>
      <c r="D860" s="92"/>
      <c r="E860" s="75"/>
      <c r="F860" s="76"/>
      <c r="G860" s="83"/>
      <c r="H860" s="77"/>
      <c r="I860" s="84"/>
      <c r="J860" s="30"/>
      <c r="K860" s="25" t="str">
        <f t="shared" si="104"/>
        <v/>
      </c>
      <c r="L860" s="30"/>
      <c r="O860" s="13" t="str">
        <f t="shared" si="105"/>
        <v/>
      </c>
      <c r="P860" s="13">
        <f>SUM($E$11:$E860)</f>
        <v>30</v>
      </c>
      <c r="T860" s="22">
        <f t="shared" si="106"/>
        <v>0</v>
      </c>
      <c r="U860" s="22">
        <f t="shared" si="107"/>
        <v>0</v>
      </c>
      <c r="W860" s="13" t="str">
        <f t="shared" si="108"/>
        <v/>
      </c>
      <c r="Y860" s="41" t="str">
        <f>IF($B860="", "", IF($B860&gt;'Annual Report'!$AZ$41, 'Annual Report'!$BA$40, TEXT($B860, "mmm yyyy")))</f>
        <v/>
      </c>
      <c r="AA860" s="13" t="str">
        <f t="shared" si="109"/>
        <v/>
      </c>
      <c r="AC860" s="13" t="str">
        <f t="shared" si="110"/>
        <v xml:space="preserve"> - </v>
      </c>
      <c r="AE860" s="13" t="str">
        <f t="shared" si="111"/>
        <v/>
      </c>
    </row>
    <row r="861" spans="1:31" x14ac:dyDescent="0.25">
      <c r="A861" s="30"/>
      <c r="B861" s="74"/>
      <c r="C861" s="82"/>
      <c r="D861" s="92"/>
      <c r="E861" s="75"/>
      <c r="F861" s="76"/>
      <c r="G861" s="83"/>
      <c r="H861" s="77"/>
      <c r="I861" s="84"/>
      <c r="J861" s="30"/>
      <c r="K861" s="25" t="str">
        <f t="shared" si="104"/>
        <v/>
      </c>
      <c r="L861" s="30"/>
      <c r="O861" s="13" t="str">
        <f t="shared" si="105"/>
        <v/>
      </c>
      <c r="P861" s="13">
        <f>SUM($E$11:$E861)</f>
        <v>30</v>
      </c>
      <c r="T861" s="22">
        <f t="shared" si="106"/>
        <v>0</v>
      </c>
      <c r="U861" s="22">
        <f t="shared" si="107"/>
        <v>0</v>
      </c>
      <c r="W861" s="13" t="str">
        <f t="shared" si="108"/>
        <v/>
      </c>
      <c r="Y861" s="41" t="str">
        <f>IF($B861="", "", IF($B861&gt;'Annual Report'!$AZ$41, 'Annual Report'!$BA$40, TEXT($B861, "mmm yyyy")))</f>
        <v/>
      </c>
      <c r="AA861" s="13" t="str">
        <f t="shared" si="109"/>
        <v/>
      </c>
      <c r="AC861" s="13" t="str">
        <f t="shared" si="110"/>
        <v xml:space="preserve"> - </v>
      </c>
      <c r="AE861" s="13" t="str">
        <f t="shared" si="111"/>
        <v/>
      </c>
    </row>
    <row r="862" spans="1:31" x14ac:dyDescent="0.25">
      <c r="A862" s="30"/>
      <c r="B862" s="74"/>
      <c r="C862" s="82"/>
      <c r="D862" s="92"/>
      <c r="E862" s="75"/>
      <c r="F862" s="76"/>
      <c r="G862" s="83"/>
      <c r="H862" s="77"/>
      <c r="I862" s="84"/>
      <c r="J862" s="30"/>
      <c r="K862" s="25" t="str">
        <f t="shared" si="104"/>
        <v/>
      </c>
      <c r="L862" s="30"/>
      <c r="O862" s="13" t="str">
        <f t="shared" si="105"/>
        <v/>
      </c>
      <c r="P862" s="13">
        <f>SUM($E$11:$E862)</f>
        <v>30</v>
      </c>
      <c r="T862" s="22">
        <f t="shared" si="106"/>
        <v>0</v>
      </c>
      <c r="U862" s="22">
        <f t="shared" si="107"/>
        <v>0</v>
      </c>
      <c r="W862" s="13" t="str">
        <f t="shared" si="108"/>
        <v/>
      </c>
      <c r="Y862" s="41" t="str">
        <f>IF($B862="", "", IF($B862&gt;'Annual Report'!$AZ$41, 'Annual Report'!$BA$40, TEXT($B862, "mmm yyyy")))</f>
        <v/>
      </c>
      <c r="AA862" s="13" t="str">
        <f t="shared" si="109"/>
        <v/>
      </c>
      <c r="AC862" s="13" t="str">
        <f t="shared" si="110"/>
        <v xml:space="preserve"> - </v>
      </c>
      <c r="AE862" s="13" t="str">
        <f t="shared" si="111"/>
        <v/>
      </c>
    </row>
    <row r="863" spans="1:31" x14ac:dyDescent="0.25">
      <c r="A863" s="30"/>
      <c r="B863" s="74"/>
      <c r="C863" s="82"/>
      <c r="D863" s="92"/>
      <c r="E863" s="75"/>
      <c r="F863" s="76"/>
      <c r="G863" s="83"/>
      <c r="H863" s="77"/>
      <c r="I863" s="84"/>
      <c r="J863" s="30"/>
      <c r="K863" s="25" t="str">
        <f t="shared" si="104"/>
        <v/>
      </c>
      <c r="L863" s="30"/>
      <c r="O863" s="13" t="str">
        <f t="shared" si="105"/>
        <v/>
      </c>
      <c r="P863" s="13">
        <f>SUM($E$11:$E863)</f>
        <v>30</v>
      </c>
      <c r="T863" s="22">
        <f t="shared" si="106"/>
        <v>0</v>
      </c>
      <c r="U863" s="22">
        <f t="shared" si="107"/>
        <v>0</v>
      </c>
      <c r="W863" s="13" t="str">
        <f t="shared" si="108"/>
        <v/>
      </c>
      <c r="Y863" s="41" t="str">
        <f>IF($B863="", "", IF($B863&gt;'Annual Report'!$AZ$41, 'Annual Report'!$BA$40, TEXT($B863, "mmm yyyy")))</f>
        <v/>
      </c>
      <c r="AA863" s="13" t="str">
        <f t="shared" si="109"/>
        <v/>
      </c>
      <c r="AC863" s="13" t="str">
        <f t="shared" si="110"/>
        <v xml:space="preserve"> - </v>
      </c>
      <c r="AE863" s="13" t="str">
        <f t="shared" si="111"/>
        <v/>
      </c>
    </row>
    <row r="864" spans="1:31" x14ac:dyDescent="0.25">
      <c r="A864" s="30"/>
      <c r="B864" s="74"/>
      <c r="C864" s="82"/>
      <c r="D864" s="92"/>
      <c r="E864" s="75"/>
      <c r="F864" s="76"/>
      <c r="G864" s="83"/>
      <c r="H864" s="77"/>
      <c r="I864" s="84"/>
      <c r="J864" s="30"/>
      <c r="K864" s="25" t="str">
        <f t="shared" si="104"/>
        <v/>
      </c>
      <c r="L864" s="30"/>
      <c r="O864" s="13" t="str">
        <f t="shared" si="105"/>
        <v/>
      </c>
      <c r="P864" s="13">
        <f>SUM($E$11:$E864)</f>
        <v>30</v>
      </c>
      <c r="T864" s="22">
        <f t="shared" si="106"/>
        <v>0</v>
      </c>
      <c r="U864" s="22">
        <f t="shared" si="107"/>
        <v>0</v>
      </c>
      <c r="W864" s="13" t="str">
        <f t="shared" si="108"/>
        <v/>
      </c>
      <c r="Y864" s="41" t="str">
        <f>IF($B864="", "", IF($B864&gt;'Annual Report'!$AZ$41, 'Annual Report'!$BA$40, TEXT($B864, "mmm yyyy")))</f>
        <v/>
      </c>
      <c r="AA864" s="13" t="str">
        <f t="shared" si="109"/>
        <v/>
      </c>
      <c r="AC864" s="13" t="str">
        <f t="shared" si="110"/>
        <v xml:space="preserve"> - </v>
      </c>
      <c r="AE864" s="13" t="str">
        <f t="shared" si="111"/>
        <v/>
      </c>
    </row>
    <row r="865" spans="1:31" x14ac:dyDescent="0.25">
      <c r="A865" s="30"/>
      <c r="B865" s="74"/>
      <c r="C865" s="82"/>
      <c r="D865" s="92"/>
      <c r="E865" s="75"/>
      <c r="F865" s="76"/>
      <c r="G865" s="83"/>
      <c r="H865" s="77"/>
      <c r="I865" s="84"/>
      <c r="J865" s="30"/>
      <c r="K865" s="25" t="str">
        <f t="shared" si="104"/>
        <v/>
      </c>
      <c r="L865" s="30"/>
      <c r="O865" s="13" t="str">
        <f t="shared" si="105"/>
        <v/>
      </c>
      <c r="P865" s="13">
        <f>SUM($E$11:$E865)</f>
        <v>30</v>
      </c>
      <c r="T865" s="22">
        <f t="shared" si="106"/>
        <v>0</v>
      </c>
      <c r="U865" s="22">
        <f t="shared" si="107"/>
        <v>0</v>
      </c>
      <c r="W865" s="13" t="str">
        <f t="shared" si="108"/>
        <v/>
      </c>
      <c r="Y865" s="41" t="str">
        <f>IF($B865="", "", IF($B865&gt;'Annual Report'!$AZ$41, 'Annual Report'!$BA$40, TEXT($B865, "mmm yyyy")))</f>
        <v/>
      </c>
      <c r="AA865" s="13" t="str">
        <f t="shared" si="109"/>
        <v/>
      </c>
      <c r="AC865" s="13" t="str">
        <f t="shared" si="110"/>
        <v xml:space="preserve"> - </v>
      </c>
      <c r="AE865" s="13" t="str">
        <f t="shared" si="111"/>
        <v/>
      </c>
    </row>
    <row r="866" spans="1:31" x14ac:dyDescent="0.25">
      <c r="A866" s="30"/>
      <c r="B866" s="74"/>
      <c r="C866" s="82"/>
      <c r="D866" s="92"/>
      <c r="E866" s="75"/>
      <c r="F866" s="76"/>
      <c r="G866" s="83"/>
      <c r="H866" s="77"/>
      <c r="I866" s="84"/>
      <c r="J866" s="30"/>
      <c r="K866" s="25" t="str">
        <f t="shared" si="104"/>
        <v/>
      </c>
      <c r="L866" s="30"/>
      <c r="O866" s="13" t="str">
        <f t="shared" si="105"/>
        <v/>
      </c>
      <c r="P866" s="13">
        <f>SUM($E$11:$E866)</f>
        <v>30</v>
      </c>
      <c r="T866" s="22">
        <f t="shared" si="106"/>
        <v>0</v>
      </c>
      <c r="U866" s="22">
        <f t="shared" si="107"/>
        <v>0</v>
      </c>
      <c r="W866" s="13" t="str">
        <f t="shared" si="108"/>
        <v/>
      </c>
      <c r="Y866" s="41" t="str">
        <f>IF($B866="", "", IF($B866&gt;'Annual Report'!$AZ$41, 'Annual Report'!$BA$40, TEXT($B866, "mmm yyyy")))</f>
        <v/>
      </c>
      <c r="AA866" s="13" t="str">
        <f t="shared" si="109"/>
        <v/>
      </c>
      <c r="AC866" s="13" t="str">
        <f t="shared" si="110"/>
        <v xml:space="preserve"> - </v>
      </c>
      <c r="AE866" s="13" t="str">
        <f t="shared" si="111"/>
        <v/>
      </c>
    </row>
    <row r="867" spans="1:31" x14ac:dyDescent="0.25">
      <c r="A867" s="30"/>
      <c r="B867" s="74"/>
      <c r="C867" s="82"/>
      <c r="D867" s="92"/>
      <c r="E867" s="75"/>
      <c r="F867" s="76"/>
      <c r="G867" s="83"/>
      <c r="H867" s="77"/>
      <c r="I867" s="84"/>
      <c r="J867" s="30"/>
      <c r="K867" s="25" t="str">
        <f t="shared" si="104"/>
        <v/>
      </c>
      <c r="L867" s="30"/>
      <c r="O867" s="13" t="str">
        <f t="shared" si="105"/>
        <v/>
      </c>
      <c r="P867" s="13">
        <f>SUM($E$11:$E867)</f>
        <v>30</v>
      </c>
      <c r="T867" s="22">
        <f t="shared" si="106"/>
        <v>0</v>
      </c>
      <c r="U867" s="22">
        <f t="shared" si="107"/>
        <v>0</v>
      </c>
      <c r="W867" s="13" t="str">
        <f t="shared" si="108"/>
        <v/>
      </c>
      <c r="Y867" s="41" t="str">
        <f>IF($B867="", "", IF($B867&gt;'Annual Report'!$AZ$41, 'Annual Report'!$BA$40, TEXT($B867, "mmm yyyy")))</f>
        <v/>
      </c>
      <c r="AA867" s="13" t="str">
        <f t="shared" si="109"/>
        <v/>
      </c>
      <c r="AC867" s="13" t="str">
        <f t="shared" si="110"/>
        <v xml:space="preserve"> - </v>
      </c>
      <c r="AE867" s="13" t="str">
        <f t="shared" si="111"/>
        <v/>
      </c>
    </row>
    <row r="868" spans="1:31" x14ac:dyDescent="0.25">
      <c r="A868" s="30"/>
      <c r="B868" s="74"/>
      <c r="C868" s="82"/>
      <c r="D868" s="92"/>
      <c r="E868" s="75"/>
      <c r="F868" s="76"/>
      <c r="G868" s="83"/>
      <c r="H868" s="77"/>
      <c r="I868" s="84"/>
      <c r="J868" s="30"/>
      <c r="K868" s="25" t="str">
        <f t="shared" si="104"/>
        <v/>
      </c>
      <c r="L868" s="30"/>
      <c r="O868" s="13" t="str">
        <f t="shared" si="105"/>
        <v/>
      </c>
      <c r="P868" s="13">
        <f>SUM($E$11:$E868)</f>
        <v>30</v>
      </c>
      <c r="T868" s="22">
        <f t="shared" si="106"/>
        <v>0</v>
      </c>
      <c r="U868" s="22">
        <f t="shared" si="107"/>
        <v>0</v>
      </c>
      <c r="W868" s="13" t="str">
        <f t="shared" si="108"/>
        <v/>
      </c>
      <c r="Y868" s="41" t="str">
        <f>IF($B868="", "", IF($B868&gt;'Annual Report'!$AZ$41, 'Annual Report'!$BA$40, TEXT($B868, "mmm yyyy")))</f>
        <v/>
      </c>
      <c r="AA868" s="13" t="str">
        <f t="shared" si="109"/>
        <v/>
      </c>
      <c r="AC868" s="13" t="str">
        <f t="shared" si="110"/>
        <v xml:space="preserve"> - </v>
      </c>
      <c r="AE868" s="13" t="str">
        <f t="shared" si="111"/>
        <v/>
      </c>
    </row>
    <row r="869" spans="1:31" x14ac:dyDescent="0.25">
      <c r="A869" s="30"/>
      <c r="B869" s="74"/>
      <c r="C869" s="82"/>
      <c r="D869" s="92"/>
      <c r="E869" s="75"/>
      <c r="F869" s="76"/>
      <c r="G869" s="83"/>
      <c r="H869" s="77"/>
      <c r="I869" s="84"/>
      <c r="J869" s="30"/>
      <c r="K869" s="25" t="str">
        <f t="shared" si="104"/>
        <v/>
      </c>
      <c r="L869" s="30"/>
      <c r="O869" s="13" t="str">
        <f t="shared" si="105"/>
        <v/>
      </c>
      <c r="P869" s="13">
        <f>SUM($E$11:$E869)</f>
        <v>30</v>
      </c>
      <c r="T869" s="22">
        <f t="shared" si="106"/>
        <v>0</v>
      </c>
      <c r="U869" s="22">
        <f t="shared" si="107"/>
        <v>0</v>
      </c>
      <c r="W869" s="13" t="str">
        <f t="shared" si="108"/>
        <v/>
      </c>
      <c r="Y869" s="41" t="str">
        <f>IF($B869="", "", IF($B869&gt;'Annual Report'!$AZ$41, 'Annual Report'!$BA$40, TEXT($B869, "mmm yyyy")))</f>
        <v/>
      </c>
      <c r="AA869" s="13" t="str">
        <f t="shared" si="109"/>
        <v/>
      </c>
      <c r="AC869" s="13" t="str">
        <f t="shared" si="110"/>
        <v xml:space="preserve"> - </v>
      </c>
      <c r="AE869" s="13" t="str">
        <f t="shared" si="111"/>
        <v/>
      </c>
    </row>
    <row r="870" spans="1:31" x14ac:dyDescent="0.25">
      <c r="A870" s="30"/>
      <c r="B870" s="74"/>
      <c r="C870" s="82"/>
      <c r="D870" s="92"/>
      <c r="E870" s="75"/>
      <c r="F870" s="76"/>
      <c r="G870" s="83"/>
      <c r="H870" s="77"/>
      <c r="I870" s="84"/>
      <c r="J870" s="30"/>
      <c r="K870" s="25" t="str">
        <f t="shared" si="104"/>
        <v/>
      </c>
      <c r="L870" s="30"/>
      <c r="O870" s="13" t="str">
        <f t="shared" si="105"/>
        <v/>
      </c>
      <c r="P870" s="13">
        <f>SUM($E$11:$E870)</f>
        <v>30</v>
      </c>
      <c r="T870" s="22">
        <f t="shared" si="106"/>
        <v>0</v>
      </c>
      <c r="U870" s="22">
        <f t="shared" si="107"/>
        <v>0</v>
      </c>
      <c r="W870" s="13" t="str">
        <f t="shared" si="108"/>
        <v/>
      </c>
      <c r="Y870" s="41" t="str">
        <f>IF($B870="", "", IF($B870&gt;'Annual Report'!$AZ$41, 'Annual Report'!$BA$40, TEXT($B870, "mmm yyyy")))</f>
        <v/>
      </c>
      <c r="AA870" s="13" t="str">
        <f t="shared" si="109"/>
        <v/>
      </c>
      <c r="AC870" s="13" t="str">
        <f t="shared" si="110"/>
        <v xml:space="preserve"> - </v>
      </c>
      <c r="AE870" s="13" t="str">
        <f t="shared" si="111"/>
        <v/>
      </c>
    </row>
    <row r="871" spans="1:31" x14ac:dyDescent="0.25">
      <c r="A871" s="30"/>
      <c r="B871" s="74"/>
      <c r="C871" s="82"/>
      <c r="D871" s="92"/>
      <c r="E871" s="75"/>
      <c r="F871" s="76"/>
      <c r="G871" s="83"/>
      <c r="H871" s="77"/>
      <c r="I871" s="84"/>
      <c r="J871" s="30"/>
      <c r="K871" s="25" t="str">
        <f t="shared" si="104"/>
        <v/>
      </c>
      <c r="L871" s="30"/>
      <c r="O871" s="13" t="str">
        <f t="shared" si="105"/>
        <v/>
      </c>
      <c r="P871" s="13">
        <f>SUM($E$11:$E871)</f>
        <v>30</v>
      </c>
      <c r="T871" s="22">
        <f t="shared" si="106"/>
        <v>0</v>
      </c>
      <c r="U871" s="22">
        <f t="shared" si="107"/>
        <v>0</v>
      </c>
      <c r="W871" s="13" t="str">
        <f t="shared" si="108"/>
        <v/>
      </c>
      <c r="Y871" s="41" t="str">
        <f>IF($B871="", "", IF($B871&gt;'Annual Report'!$AZ$41, 'Annual Report'!$BA$40, TEXT($B871, "mmm yyyy")))</f>
        <v/>
      </c>
      <c r="AA871" s="13" t="str">
        <f t="shared" si="109"/>
        <v/>
      </c>
      <c r="AC871" s="13" t="str">
        <f t="shared" si="110"/>
        <v xml:space="preserve"> - </v>
      </c>
      <c r="AE871" s="13" t="str">
        <f t="shared" si="111"/>
        <v/>
      </c>
    </row>
    <row r="872" spans="1:31" x14ac:dyDescent="0.25">
      <c r="A872" s="30"/>
      <c r="B872" s="74"/>
      <c r="C872" s="82"/>
      <c r="D872" s="92"/>
      <c r="E872" s="75"/>
      <c r="F872" s="76"/>
      <c r="G872" s="83"/>
      <c r="H872" s="77"/>
      <c r="I872" s="84"/>
      <c r="J872" s="30"/>
      <c r="K872" s="25" t="str">
        <f t="shared" si="104"/>
        <v/>
      </c>
      <c r="L872" s="30"/>
      <c r="O872" s="13" t="str">
        <f t="shared" si="105"/>
        <v/>
      </c>
      <c r="P872" s="13">
        <f>SUM($E$11:$E872)</f>
        <v>30</v>
      </c>
      <c r="T872" s="22">
        <f t="shared" si="106"/>
        <v>0</v>
      </c>
      <c r="U872" s="22">
        <f t="shared" si="107"/>
        <v>0</v>
      </c>
      <c r="W872" s="13" t="str">
        <f t="shared" si="108"/>
        <v/>
      </c>
      <c r="Y872" s="41" t="str">
        <f>IF($B872="", "", IF($B872&gt;'Annual Report'!$AZ$41, 'Annual Report'!$BA$40, TEXT($B872, "mmm yyyy")))</f>
        <v/>
      </c>
      <c r="AA872" s="13" t="str">
        <f t="shared" si="109"/>
        <v/>
      </c>
      <c r="AC872" s="13" t="str">
        <f t="shared" si="110"/>
        <v xml:space="preserve"> - </v>
      </c>
      <c r="AE872" s="13" t="str">
        <f t="shared" si="111"/>
        <v/>
      </c>
    </row>
    <row r="873" spans="1:31" x14ac:dyDescent="0.25">
      <c r="A873" s="30"/>
      <c r="B873" s="74"/>
      <c r="C873" s="82"/>
      <c r="D873" s="92"/>
      <c r="E873" s="75"/>
      <c r="F873" s="76"/>
      <c r="G873" s="83"/>
      <c r="H873" s="77"/>
      <c r="I873" s="84"/>
      <c r="J873" s="30"/>
      <c r="K873" s="25" t="str">
        <f t="shared" si="104"/>
        <v/>
      </c>
      <c r="L873" s="30"/>
      <c r="O873" s="13" t="str">
        <f t="shared" si="105"/>
        <v/>
      </c>
      <c r="P873" s="13">
        <f>SUM($E$11:$E873)</f>
        <v>30</v>
      </c>
      <c r="T873" s="22">
        <f t="shared" si="106"/>
        <v>0</v>
      </c>
      <c r="U873" s="22">
        <f t="shared" si="107"/>
        <v>0</v>
      </c>
      <c r="W873" s="13" t="str">
        <f t="shared" si="108"/>
        <v/>
      </c>
      <c r="Y873" s="41" t="str">
        <f>IF($B873="", "", IF($B873&gt;'Annual Report'!$AZ$41, 'Annual Report'!$BA$40, TEXT($B873, "mmm yyyy")))</f>
        <v/>
      </c>
      <c r="AA873" s="13" t="str">
        <f t="shared" si="109"/>
        <v/>
      </c>
      <c r="AC873" s="13" t="str">
        <f t="shared" si="110"/>
        <v xml:space="preserve"> - </v>
      </c>
      <c r="AE873" s="13" t="str">
        <f t="shared" si="111"/>
        <v/>
      </c>
    </row>
    <row r="874" spans="1:31" x14ac:dyDescent="0.25">
      <c r="A874" s="30"/>
      <c r="B874" s="74"/>
      <c r="C874" s="82"/>
      <c r="D874" s="92"/>
      <c r="E874" s="75"/>
      <c r="F874" s="76"/>
      <c r="G874" s="83"/>
      <c r="H874" s="77"/>
      <c r="I874" s="84"/>
      <c r="J874" s="30"/>
      <c r="K874" s="25" t="str">
        <f t="shared" si="104"/>
        <v/>
      </c>
      <c r="L874" s="30"/>
      <c r="O874" s="13" t="str">
        <f t="shared" si="105"/>
        <v/>
      </c>
      <c r="P874" s="13">
        <f>SUM($E$11:$E874)</f>
        <v>30</v>
      </c>
      <c r="T874" s="22">
        <f t="shared" si="106"/>
        <v>0</v>
      </c>
      <c r="U874" s="22">
        <f t="shared" si="107"/>
        <v>0</v>
      </c>
      <c r="W874" s="13" t="str">
        <f t="shared" si="108"/>
        <v/>
      </c>
      <c r="Y874" s="41" t="str">
        <f>IF($B874="", "", IF($B874&gt;'Annual Report'!$AZ$41, 'Annual Report'!$BA$40, TEXT($B874, "mmm yyyy")))</f>
        <v/>
      </c>
      <c r="AA874" s="13" t="str">
        <f t="shared" si="109"/>
        <v/>
      </c>
      <c r="AC874" s="13" t="str">
        <f t="shared" si="110"/>
        <v xml:space="preserve"> - </v>
      </c>
      <c r="AE874" s="13" t="str">
        <f t="shared" si="111"/>
        <v/>
      </c>
    </row>
    <row r="875" spans="1:31" x14ac:dyDescent="0.25">
      <c r="A875" s="30"/>
      <c r="B875" s="74"/>
      <c r="C875" s="82"/>
      <c r="D875" s="92"/>
      <c r="E875" s="75"/>
      <c r="F875" s="76"/>
      <c r="G875" s="83"/>
      <c r="H875" s="77"/>
      <c r="I875" s="84"/>
      <c r="J875" s="30"/>
      <c r="K875" s="25" t="str">
        <f t="shared" si="104"/>
        <v/>
      </c>
      <c r="L875" s="30"/>
      <c r="O875" s="13" t="str">
        <f t="shared" si="105"/>
        <v/>
      </c>
      <c r="P875" s="13">
        <f>SUM($E$11:$E875)</f>
        <v>30</v>
      </c>
      <c r="T875" s="22">
        <f t="shared" si="106"/>
        <v>0</v>
      </c>
      <c r="U875" s="22">
        <f t="shared" si="107"/>
        <v>0</v>
      </c>
      <c r="W875" s="13" t="str">
        <f t="shared" si="108"/>
        <v/>
      </c>
      <c r="Y875" s="41" t="str">
        <f>IF($B875="", "", IF($B875&gt;'Annual Report'!$AZ$41, 'Annual Report'!$BA$40, TEXT($B875, "mmm yyyy")))</f>
        <v/>
      </c>
      <c r="AA875" s="13" t="str">
        <f t="shared" si="109"/>
        <v/>
      </c>
      <c r="AC875" s="13" t="str">
        <f t="shared" si="110"/>
        <v xml:space="preserve"> - </v>
      </c>
      <c r="AE875" s="13" t="str">
        <f t="shared" si="111"/>
        <v/>
      </c>
    </row>
    <row r="876" spans="1:31" x14ac:dyDescent="0.25">
      <c r="A876" s="30"/>
      <c r="B876" s="74"/>
      <c r="C876" s="82"/>
      <c r="D876" s="92"/>
      <c r="E876" s="75"/>
      <c r="F876" s="76"/>
      <c r="G876" s="83"/>
      <c r="H876" s="77"/>
      <c r="I876" s="84"/>
      <c r="J876" s="30"/>
      <c r="K876" s="25" t="str">
        <f t="shared" si="104"/>
        <v/>
      </c>
      <c r="L876" s="30"/>
      <c r="O876" s="13" t="str">
        <f t="shared" si="105"/>
        <v/>
      </c>
      <c r="P876" s="13">
        <f>SUM($E$11:$E876)</f>
        <v>30</v>
      </c>
      <c r="T876" s="22">
        <f t="shared" si="106"/>
        <v>0</v>
      </c>
      <c r="U876" s="22">
        <f t="shared" si="107"/>
        <v>0</v>
      </c>
      <c r="W876" s="13" t="str">
        <f t="shared" si="108"/>
        <v/>
      </c>
      <c r="Y876" s="41" t="str">
        <f>IF($B876="", "", IF($B876&gt;'Annual Report'!$AZ$41, 'Annual Report'!$BA$40, TEXT($B876, "mmm yyyy")))</f>
        <v/>
      </c>
      <c r="AA876" s="13" t="str">
        <f t="shared" si="109"/>
        <v/>
      </c>
      <c r="AC876" s="13" t="str">
        <f t="shared" si="110"/>
        <v xml:space="preserve"> - </v>
      </c>
      <c r="AE876" s="13" t="str">
        <f t="shared" si="111"/>
        <v/>
      </c>
    </row>
    <row r="877" spans="1:31" x14ac:dyDescent="0.25">
      <c r="A877" s="30"/>
      <c r="B877" s="74"/>
      <c r="C877" s="82"/>
      <c r="D877" s="92"/>
      <c r="E877" s="75"/>
      <c r="F877" s="76"/>
      <c r="G877" s="83"/>
      <c r="H877" s="77"/>
      <c r="I877" s="84"/>
      <c r="J877" s="30"/>
      <c r="K877" s="25" t="str">
        <f t="shared" si="104"/>
        <v/>
      </c>
      <c r="L877" s="30"/>
      <c r="O877" s="13" t="str">
        <f t="shared" si="105"/>
        <v/>
      </c>
      <c r="P877" s="13">
        <f>SUM($E$11:$E877)</f>
        <v>30</v>
      </c>
      <c r="T877" s="22">
        <f t="shared" si="106"/>
        <v>0</v>
      </c>
      <c r="U877" s="22">
        <f t="shared" si="107"/>
        <v>0</v>
      </c>
      <c r="W877" s="13" t="str">
        <f t="shared" si="108"/>
        <v/>
      </c>
      <c r="Y877" s="41" t="str">
        <f>IF($B877="", "", IF($B877&gt;'Annual Report'!$AZ$41, 'Annual Report'!$BA$40, TEXT($B877, "mmm yyyy")))</f>
        <v/>
      </c>
      <c r="AA877" s="13" t="str">
        <f t="shared" si="109"/>
        <v/>
      </c>
      <c r="AC877" s="13" t="str">
        <f t="shared" si="110"/>
        <v xml:space="preserve"> - </v>
      </c>
      <c r="AE877" s="13" t="str">
        <f t="shared" si="111"/>
        <v/>
      </c>
    </row>
    <row r="878" spans="1:31" x14ac:dyDescent="0.25">
      <c r="A878" s="30"/>
      <c r="B878" s="74"/>
      <c r="C878" s="82"/>
      <c r="D878" s="92"/>
      <c r="E878" s="75"/>
      <c r="F878" s="76"/>
      <c r="G878" s="83"/>
      <c r="H878" s="77"/>
      <c r="I878" s="84"/>
      <c r="J878" s="30"/>
      <c r="K878" s="25" t="str">
        <f t="shared" si="104"/>
        <v/>
      </c>
      <c r="L878" s="30"/>
      <c r="O878" s="13" t="str">
        <f t="shared" si="105"/>
        <v/>
      </c>
      <c r="P878" s="13">
        <f>SUM($E$11:$E878)</f>
        <v>30</v>
      </c>
      <c r="T878" s="22">
        <f t="shared" si="106"/>
        <v>0</v>
      </c>
      <c r="U878" s="22">
        <f t="shared" si="107"/>
        <v>0</v>
      </c>
      <c r="W878" s="13" t="str">
        <f t="shared" si="108"/>
        <v/>
      </c>
      <c r="Y878" s="41" t="str">
        <f>IF($B878="", "", IF($B878&gt;'Annual Report'!$AZ$41, 'Annual Report'!$BA$40, TEXT($B878, "mmm yyyy")))</f>
        <v/>
      </c>
      <c r="AA878" s="13" t="str">
        <f t="shared" si="109"/>
        <v/>
      </c>
      <c r="AC878" s="13" t="str">
        <f t="shared" si="110"/>
        <v xml:space="preserve"> - </v>
      </c>
      <c r="AE878" s="13" t="str">
        <f t="shared" si="111"/>
        <v/>
      </c>
    </row>
    <row r="879" spans="1:31" x14ac:dyDescent="0.25">
      <c r="A879" s="30"/>
      <c r="B879" s="74"/>
      <c r="C879" s="82"/>
      <c r="D879" s="92"/>
      <c r="E879" s="75"/>
      <c r="F879" s="76"/>
      <c r="G879" s="83"/>
      <c r="H879" s="77"/>
      <c r="I879" s="84"/>
      <c r="J879" s="30"/>
      <c r="K879" s="25" t="str">
        <f t="shared" si="104"/>
        <v/>
      </c>
      <c r="L879" s="30"/>
      <c r="O879" s="13" t="str">
        <f t="shared" si="105"/>
        <v/>
      </c>
      <c r="P879" s="13">
        <f>SUM($E$11:$E879)</f>
        <v>30</v>
      </c>
      <c r="T879" s="22">
        <f t="shared" si="106"/>
        <v>0</v>
      </c>
      <c r="U879" s="22">
        <f t="shared" si="107"/>
        <v>0</v>
      </c>
      <c r="W879" s="13" t="str">
        <f t="shared" si="108"/>
        <v/>
      </c>
      <c r="Y879" s="41" t="str">
        <f>IF($B879="", "", IF($B879&gt;'Annual Report'!$AZ$41, 'Annual Report'!$BA$40, TEXT($B879, "mmm yyyy")))</f>
        <v/>
      </c>
      <c r="AA879" s="13" t="str">
        <f t="shared" si="109"/>
        <v/>
      </c>
      <c r="AC879" s="13" t="str">
        <f t="shared" si="110"/>
        <v xml:space="preserve"> - </v>
      </c>
      <c r="AE879" s="13" t="str">
        <f t="shared" si="111"/>
        <v/>
      </c>
    </row>
    <row r="880" spans="1:31" x14ac:dyDescent="0.25">
      <c r="A880" s="30"/>
      <c r="B880" s="74"/>
      <c r="C880" s="82"/>
      <c r="D880" s="92"/>
      <c r="E880" s="75"/>
      <c r="F880" s="76"/>
      <c r="G880" s="83"/>
      <c r="H880" s="77"/>
      <c r="I880" s="84"/>
      <c r="J880" s="30"/>
      <c r="K880" s="25" t="str">
        <f t="shared" si="104"/>
        <v/>
      </c>
      <c r="L880" s="30"/>
      <c r="O880" s="13" t="str">
        <f t="shared" si="105"/>
        <v/>
      </c>
      <c r="P880" s="13">
        <f>SUM($E$11:$E880)</f>
        <v>30</v>
      </c>
      <c r="T880" s="22">
        <f t="shared" si="106"/>
        <v>0</v>
      </c>
      <c r="U880" s="22">
        <f t="shared" si="107"/>
        <v>0</v>
      </c>
      <c r="W880" s="13" t="str">
        <f t="shared" si="108"/>
        <v/>
      </c>
      <c r="Y880" s="41" t="str">
        <f>IF($B880="", "", IF($B880&gt;'Annual Report'!$AZ$41, 'Annual Report'!$BA$40, TEXT($B880, "mmm yyyy")))</f>
        <v/>
      </c>
      <c r="AA880" s="13" t="str">
        <f t="shared" si="109"/>
        <v/>
      </c>
      <c r="AC880" s="13" t="str">
        <f t="shared" si="110"/>
        <v xml:space="preserve"> - </v>
      </c>
      <c r="AE880" s="13" t="str">
        <f t="shared" si="111"/>
        <v/>
      </c>
    </row>
    <row r="881" spans="1:31" x14ac:dyDescent="0.25">
      <c r="A881" s="30"/>
      <c r="B881" s="74"/>
      <c r="C881" s="82"/>
      <c r="D881" s="92"/>
      <c r="E881" s="75"/>
      <c r="F881" s="76"/>
      <c r="G881" s="83"/>
      <c r="H881" s="77"/>
      <c r="I881" s="84"/>
      <c r="J881" s="30"/>
      <c r="K881" s="25" t="str">
        <f t="shared" si="104"/>
        <v/>
      </c>
      <c r="L881" s="30"/>
      <c r="O881" s="13" t="str">
        <f t="shared" si="105"/>
        <v/>
      </c>
      <c r="P881" s="13">
        <f>SUM($E$11:$E881)</f>
        <v>30</v>
      </c>
      <c r="T881" s="22">
        <f t="shared" si="106"/>
        <v>0</v>
      </c>
      <c r="U881" s="22">
        <f t="shared" si="107"/>
        <v>0</v>
      </c>
      <c r="W881" s="13" t="str">
        <f t="shared" si="108"/>
        <v/>
      </c>
      <c r="Y881" s="41" t="str">
        <f>IF($B881="", "", IF($B881&gt;'Annual Report'!$AZ$41, 'Annual Report'!$BA$40, TEXT($B881, "mmm yyyy")))</f>
        <v/>
      </c>
      <c r="AA881" s="13" t="str">
        <f t="shared" si="109"/>
        <v/>
      </c>
      <c r="AC881" s="13" t="str">
        <f t="shared" si="110"/>
        <v xml:space="preserve"> - </v>
      </c>
      <c r="AE881" s="13" t="str">
        <f t="shared" si="111"/>
        <v/>
      </c>
    </row>
    <row r="882" spans="1:31" x14ac:dyDescent="0.25">
      <c r="A882" s="30"/>
      <c r="B882" s="74"/>
      <c r="C882" s="82"/>
      <c r="D882" s="92"/>
      <c r="E882" s="75"/>
      <c r="F882" s="76"/>
      <c r="G882" s="83"/>
      <c r="H882" s="77"/>
      <c r="I882" s="84"/>
      <c r="J882" s="30"/>
      <c r="K882" s="25" t="str">
        <f t="shared" si="104"/>
        <v/>
      </c>
      <c r="L882" s="30"/>
      <c r="O882" s="13" t="str">
        <f t="shared" si="105"/>
        <v/>
      </c>
      <c r="P882" s="13">
        <f>SUM($E$11:$E882)</f>
        <v>30</v>
      </c>
      <c r="T882" s="22">
        <f t="shared" si="106"/>
        <v>0</v>
      </c>
      <c r="U882" s="22">
        <f t="shared" si="107"/>
        <v>0</v>
      </c>
      <c r="W882" s="13" t="str">
        <f t="shared" si="108"/>
        <v/>
      </c>
      <c r="Y882" s="41" t="str">
        <f>IF($B882="", "", IF($B882&gt;'Annual Report'!$AZ$41, 'Annual Report'!$BA$40, TEXT($B882, "mmm yyyy")))</f>
        <v/>
      </c>
      <c r="AA882" s="13" t="str">
        <f t="shared" si="109"/>
        <v/>
      </c>
      <c r="AC882" s="13" t="str">
        <f t="shared" si="110"/>
        <v xml:space="preserve"> - </v>
      </c>
      <c r="AE882" s="13" t="str">
        <f t="shared" si="111"/>
        <v/>
      </c>
    </row>
    <row r="883" spans="1:31" x14ac:dyDescent="0.25">
      <c r="A883" s="30"/>
      <c r="B883" s="74"/>
      <c r="C883" s="82"/>
      <c r="D883" s="92"/>
      <c r="E883" s="75"/>
      <c r="F883" s="76"/>
      <c r="G883" s="83"/>
      <c r="H883" s="77"/>
      <c r="I883" s="84"/>
      <c r="J883" s="30"/>
      <c r="K883" s="25" t="str">
        <f t="shared" si="104"/>
        <v/>
      </c>
      <c r="L883" s="30"/>
      <c r="O883" s="13" t="str">
        <f t="shared" si="105"/>
        <v/>
      </c>
      <c r="P883" s="13">
        <f>SUM($E$11:$E883)</f>
        <v>30</v>
      </c>
      <c r="T883" s="22">
        <f t="shared" si="106"/>
        <v>0</v>
      </c>
      <c r="U883" s="22">
        <f t="shared" si="107"/>
        <v>0</v>
      </c>
      <c r="W883" s="13" t="str">
        <f t="shared" si="108"/>
        <v/>
      </c>
      <c r="Y883" s="41" t="str">
        <f>IF($B883="", "", IF($B883&gt;'Annual Report'!$AZ$41, 'Annual Report'!$BA$40, TEXT($B883, "mmm yyyy")))</f>
        <v/>
      </c>
      <c r="AA883" s="13" t="str">
        <f t="shared" si="109"/>
        <v/>
      </c>
      <c r="AC883" s="13" t="str">
        <f t="shared" si="110"/>
        <v xml:space="preserve"> - </v>
      </c>
      <c r="AE883" s="13" t="str">
        <f t="shared" si="111"/>
        <v/>
      </c>
    </row>
    <row r="884" spans="1:31" x14ac:dyDescent="0.25">
      <c r="A884" s="30"/>
      <c r="B884" s="74"/>
      <c r="C884" s="82"/>
      <c r="D884" s="92"/>
      <c r="E884" s="75"/>
      <c r="F884" s="76"/>
      <c r="G884" s="83"/>
      <c r="H884" s="77"/>
      <c r="I884" s="84"/>
      <c r="J884" s="30"/>
      <c r="K884" s="25" t="str">
        <f t="shared" si="104"/>
        <v/>
      </c>
      <c r="L884" s="30"/>
      <c r="O884" s="13" t="str">
        <f t="shared" si="105"/>
        <v/>
      </c>
      <c r="P884" s="13">
        <f>SUM($E$11:$E884)</f>
        <v>30</v>
      </c>
      <c r="T884" s="22">
        <f t="shared" si="106"/>
        <v>0</v>
      </c>
      <c r="U884" s="22">
        <f t="shared" si="107"/>
        <v>0</v>
      </c>
      <c r="W884" s="13" t="str">
        <f t="shared" si="108"/>
        <v/>
      </c>
      <c r="Y884" s="41" t="str">
        <f>IF($B884="", "", IF($B884&gt;'Annual Report'!$AZ$41, 'Annual Report'!$BA$40, TEXT($B884, "mmm yyyy")))</f>
        <v/>
      </c>
      <c r="AA884" s="13" t="str">
        <f t="shared" si="109"/>
        <v/>
      </c>
      <c r="AC884" s="13" t="str">
        <f t="shared" si="110"/>
        <v xml:space="preserve"> - </v>
      </c>
      <c r="AE884" s="13" t="str">
        <f t="shared" si="111"/>
        <v/>
      </c>
    </row>
    <row r="885" spans="1:31" x14ac:dyDescent="0.25">
      <c r="A885" s="30"/>
      <c r="B885" s="74"/>
      <c r="C885" s="82"/>
      <c r="D885" s="92"/>
      <c r="E885" s="75"/>
      <c r="F885" s="76"/>
      <c r="G885" s="83"/>
      <c r="H885" s="77"/>
      <c r="I885" s="84"/>
      <c r="J885" s="30"/>
      <c r="K885" s="25" t="str">
        <f t="shared" si="104"/>
        <v/>
      </c>
      <c r="L885" s="30"/>
      <c r="O885" s="13" t="str">
        <f t="shared" si="105"/>
        <v/>
      </c>
      <c r="P885" s="13">
        <f>SUM($E$11:$E885)</f>
        <v>30</v>
      </c>
      <c r="T885" s="22">
        <f t="shared" si="106"/>
        <v>0</v>
      </c>
      <c r="U885" s="22">
        <f t="shared" si="107"/>
        <v>0</v>
      </c>
      <c r="W885" s="13" t="str">
        <f t="shared" si="108"/>
        <v/>
      </c>
      <c r="Y885" s="41" t="str">
        <f>IF($B885="", "", IF($B885&gt;'Annual Report'!$AZ$41, 'Annual Report'!$BA$40, TEXT($B885, "mmm yyyy")))</f>
        <v/>
      </c>
      <c r="AA885" s="13" t="str">
        <f t="shared" si="109"/>
        <v/>
      </c>
      <c r="AC885" s="13" t="str">
        <f t="shared" si="110"/>
        <v xml:space="preserve"> - </v>
      </c>
      <c r="AE885" s="13" t="str">
        <f t="shared" si="111"/>
        <v/>
      </c>
    </row>
    <row r="886" spans="1:31" x14ac:dyDescent="0.25">
      <c r="A886" s="30"/>
      <c r="B886" s="74"/>
      <c r="C886" s="82"/>
      <c r="D886" s="92"/>
      <c r="E886" s="75"/>
      <c r="F886" s="76"/>
      <c r="G886" s="83"/>
      <c r="H886" s="77"/>
      <c r="I886" s="84"/>
      <c r="J886" s="30"/>
      <c r="K886" s="25" t="str">
        <f t="shared" si="104"/>
        <v/>
      </c>
      <c r="L886" s="30"/>
      <c r="O886" s="13" t="str">
        <f t="shared" si="105"/>
        <v/>
      </c>
      <c r="P886" s="13">
        <f>SUM($E$11:$E886)</f>
        <v>30</v>
      </c>
      <c r="T886" s="22">
        <f t="shared" si="106"/>
        <v>0</v>
      </c>
      <c r="U886" s="22">
        <f t="shared" si="107"/>
        <v>0</v>
      </c>
      <c r="W886" s="13" t="str">
        <f t="shared" si="108"/>
        <v/>
      </c>
      <c r="Y886" s="41" t="str">
        <f>IF($B886="", "", IF($B886&gt;'Annual Report'!$AZ$41, 'Annual Report'!$BA$40, TEXT($B886, "mmm yyyy")))</f>
        <v/>
      </c>
      <c r="AA886" s="13" t="str">
        <f t="shared" si="109"/>
        <v/>
      </c>
      <c r="AC886" s="13" t="str">
        <f t="shared" si="110"/>
        <v xml:space="preserve"> - </v>
      </c>
      <c r="AE886" s="13" t="str">
        <f t="shared" si="111"/>
        <v/>
      </c>
    </row>
    <row r="887" spans="1:31" x14ac:dyDescent="0.25">
      <c r="A887" s="30"/>
      <c r="B887" s="74"/>
      <c r="C887" s="82"/>
      <c r="D887" s="92"/>
      <c r="E887" s="75"/>
      <c r="F887" s="76"/>
      <c r="G887" s="83"/>
      <c r="H887" s="77"/>
      <c r="I887" s="84"/>
      <c r="J887" s="30"/>
      <c r="K887" s="25" t="str">
        <f t="shared" si="104"/>
        <v/>
      </c>
      <c r="L887" s="30"/>
      <c r="O887" s="13" t="str">
        <f t="shared" si="105"/>
        <v/>
      </c>
      <c r="P887" s="13">
        <f>SUM($E$11:$E887)</f>
        <v>30</v>
      </c>
      <c r="T887" s="22">
        <f t="shared" si="106"/>
        <v>0</v>
      </c>
      <c r="U887" s="22">
        <f t="shared" si="107"/>
        <v>0</v>
      </c>
      <c r="W887" s="13" t="str">
        <f t="shared" si="108"/>
        <v/>
      </c>
      <c r="Y887" s="41" t="str">
        <f>IF($B887="", "", IF($B887&gt;'Annual Report'!$AZ$41, 'Annual Report'!$BA$40, TEXT($B887, "mmm yyyy")))</f>
        <v/>
      </c>
      <c r="AA887" s="13" t="str">
        <f t="shared" si="109"/>
        <v/>
      </c>
      <c r="AC887" s="13" t="str">
        <f t="shared" si="110"/>
        <v xml:space="preserve"> - </v>
      </c>
      <c r="AE887" s="13" t="str">
        <f t="shared" si="111"/>
        <v/>
      </c>
    </row>
    <row r="888" spans="1:31" x14ac:dyDescent="0.25">
      <c r="A888" s="30"/>
      <c r="B888" s="74"/>
      <c r="C888" s="82"/>
      <c r="D888" s="92"/>
      <c r="E888" s="75"/>
      <c r="F888" s="76"/>
      <c r="G888" s="83"/>
      <c r="H888" s="77"/>
      <c r="I888" s="84"/>
      <c r="J888" s="30"/>
      <c r="K888" s="25" t="str">
        <f t="shared" si="104"/>
        <v/>
      </c>
      <c r="L888" s="30"/>
      <c r="O888" s="13" t="str">
        <f t="shared" si="105"/>
        <v/>
      </c>
      <c r="P888" s="13">
        <f>SUM($E$11:$E888)</f>
        <v>30</v>
      </c>
      <c r="T888" s="22">
        <f t="shared" si="106"/>
        <v>0</v>
      </c>
      <c r="U888" s="22">
        <f t="shared" si="107"/>
        <v>0</v>
      </c>
      <c r="W888" s="13" t="str">
        <f t="shared" si="108"/>
        <v/>
      </c>
      <c r="Y888" s="41" t="str">
        <f>IF($B888="", "", IF($B888&gt;'Annual Report'!$AZ$41, 'Annual Report'!$BA$40, TEXT($B888, "mmm yyyy")))</f>
        <v/>
      </c>
      <c r="AA888" s="13" t="str">
        <f t="shared" si="109"/>
        <v/>
      </c>
      <c r="AC888" s="13" t="str">
        <f t="shared" si="110"/>
        <v xml:space="preserve"> - </v>
      </c>
      <c r="AE888" s="13" t="str">
        <f t="shared" si="111"/>
        <v/>
      </c>
    </row>
    <row r="889" spans="1:31" x14ac:dyDescent="0.25">
      <c r="A889" s="30"/>
      <c r="B889" s="74"/>
      <c r="C889" s="82"/>
      <c r="D889" s="92"/>
      <c r="E889" s="75"/>
      <c r="F889" s="76"/>
      <c r="G889" s="83"/>
      <c r="H889" s="77"/>
      <c r="I889" s="84"/>
      <c r="J889" s="30"/>
      <c r="K889" s="25" t="str">
        <f t="shared" si="104"/>
        <v/>
      </c>
      <c r="L889" s="30"/>
      <c r="O889" s="13" t="str">
        <f t="shared" si="105"/>
        <v/>
      </c>
      <c r="P889" s="13">
        <f>SUM($E$11:$E889)</f>
        <v>30</v>
      </c>
      <c r="T889" s="22">
        <f t="shared" si="106"/>
        <v>0</v>
      </c>
      <c r="U889" s="22">
        <f t="shared" si="107"/>
        <v>0</v>
      </c>
      <c r="W889" s="13" t="str">
        <f t="shared" si="108"/>
        <v/>
      </c>
      <c r="Y889" s="41" t="str">
        <f>IF($B889="", "", IF($B889&gt;'Annual Report'!$AZ$41, 'Annual Report'!$BA$40, TEXT($B889, "mmm yyyy")))</f>
        <v/>
      </c>
      <c r="AA889" s="13" t="str">
        <f t="shared" si="109"/>
        <v/>
      </c>
      <c r="AC889" s="13" t="str">
        <f t="shared" si="110"/>
        <v xml:space="preserve"> - </v>
      </c>
      <c r="AE889" s="13" t="str">
        <f t="shared" si="111"/>
        <v/>
      </c>
    </row>
    <row r="890" spans="1:31" x14ac:dyDescent="0.25">
      <c r="A890" s="30"/>
      <c r="B890" s="74"/>
      <c r="C890" s="82"/>
      <c r="D890" s="92"/>
      <c r="E890" s="75"/>
      <c r="F890" s="76"/>
      <c r="G890" s="83"/>
      <c r="H890" s="77"/>
      <c r="I890" s="84"/>
      <c r="J890" s="30"/>
      <c r="K890" s="25" t="str">
        <f t="shared" si="104"/>
        <v/>
      </c>
      <c r="L890" s="30"/>
      <c r="O890" s="13" t="str">
        <f t="shared" si="105"/>
        <v/>
      </c>
      <c r="P890" s="13">
        <f>SUM($E$11:$E890)</f>
        <v>30</v>
      </c>
      <c r="T890" s="22">
        <f t="shared" si="106"/>
        <v>0</v>
      </c>
      <c r="U890" s="22">
        <f t="shared" si="107"/>
        <v>0</v>
      </c>
      <c r="W890" s="13" t="str">
        <f t="shared" si="108"/>
        <v/>
      </c>
      <c r="Y890" s="41" t="str">
        <f>IF($B890="", "", IF($B890&gt;'Annual Report'!$AZ$41, 'Annual Report'!$BA$40, TEXT($B890, "mmm yyyy")))</f>
        <v/>
      </c>
      <c r="AA890" s="13" t="str">
        <f t="shared" si="109"/>
        <v/>
      </c>
      <c r="AC890" s="13" t="str">
        <f t="shared" si="110"/>
        <v xml:space="preserve"> - </v>
      </c>
      <c r="AE890" s="13" t="str">
        <f t="shared" si="111"/>
        <v/>
      </c>
    </row>
    <row r="891" spans="1:31" x14ac:dyDescent="0.25">
      <c r="A891" s="30"/>
      <c r="B891" s="74"/>
      <c r="C891" s="82"/>
      <c r="D891" s="92"/>
      <c r="E891" s="75"/>
      <c r="F891" s="76"/>
      <c r="G891" s="83"/>
      <c r="H891" s="77"/>
      <c r="I891" s="84"/>
      <c r="J891" s="30"/>
      <c r="K891" s="25" t="str">
        <f t="shared" si="104"/>
        <v/>
      </c>
      <c r="L891" s="30"/>
      <c r="O891" s="13" t="str">
        <f t="shared" si="105"/>
        <v/>
      </c>
      <c r="P891" s="13">
        <f>SUM($E$11:$E891)</f>
        <v>30</v>
      </c>
      <c r="T891" s="22">
        <f t="shared" si="106"/>
        <v>0</v>
      </c>
      <c r="U891" s="22">
        <f t="shared" si="107"/>
        <v>0</v>
      </c>
      <c r="W891" s="13" t="str">
        <f t="shared" si="108"/>
        <v/>
      </c>
      <c r="Y891" s="41" t="str">
        <f>IF($B891="", "", IF($B891&gt;'Annual Report'!$AZ$41, 'Annual Report'!$BA$40, TEXT($B891, "mmm yyyy")))</f>
        <v/>
      </c>
      <c r="AA891" s="13" t="str">
        <f t="shared" si="109"/>
        <v/>
      </c>
      <c r="AC891" s="13" t="str">
        <f t="shared" si="110"/>
        <v xml:space="preserve"> - </v>
      </c>
      <c r="AE891" s="13" t="str">
        <f t="shared" si="111"/>
        <v/>
      </c>
    </row>
    <row r="892" spans="1:31" x14ac:dyDescent="0.25">
      <c r="A892" s="30"/>
      <c r="B892" s="74"/>
      <c r="C892" s="82"/>
      <c r="D892" s="92"/>
      <c r="E892" s="75"/>
      <c r="F892" s="76"/>
      <c r="G892" s="83"/>
      <c r="H892" s="77"/>
      <c r="I892" s="84"/>
      <c r="J892" s="30"/>
      <c r="K892" s="25" t="str">
        <f t="shared" si="104"/>
        <v/>
      </c>
      <c r="L892" s="30"/>
      <c r="O892" s="13" t="str">
        <f t="shared" si="105"/>
        <v/>
      </c>
      <c r="P892" s="13">
        <f>SUM($E$11:$E892)</f>
        <v>30</v>
      </c>
      <c r="T892" s="22">
        <f t="shared" si="106"/>
        <v>0</v>
      </c>
      <c r="U892" s="22">
        <f t="shared" si="107"/>
        <v>0</v>
      </c>
      <c r="W892" s="13" t="str">
        <f t="shared" si="108"/>
        <v/>
      </c>
      <c r="Y892" s="41" t="str">
        <f>IF($B892="", "", IF($B892&gt;'Annual Report'!$AZ$41, 'Annual Report'!$BA$40, TEXT($B892, "mmm yyyy")))</f>
        <v/>
      </c>
      <c r="AA892" s="13" t="str">
        <f t="shared" si="109"/>
        <v/>
      </c>
      <c r="AC892" s="13" t="str">
        <f t="shared" si="110"/>
        <v xml:space="preserve"> - </v>
      </c>
      <c r="AE892" s="13" t="str">
        <f t="shared" si="111"/>
        <v/>
      </c>
    </row>
    <row r="893" spans="1:31" x14ac:dyDescent="0.25">
      <c r="A893" s="30"/>
      <c r="B893" s="74"/>
      <c r="C893" s="82"/>
      <c r="D893" s="92"/>
      <c r="E893" s="75"/>
      <c r="F893" s="76"/>
      <c r="G893" s="83"/>
      <c r="H893" s="77"/>
      <c r="I893" s="84"/>
      <c r="J893" s="30"/>
      <c r="K893" s="25" t="str">
        <f t="shared" si="104"/>
        <v/>
      </c>
      <c r="L893" s="30"/>
      <c r="O893" s="13" t="str">
        <f t="shared" si="105"/>
        <v/>
      </c>
      <c r="P893" s="13">
        <f>SUM($E$11:$E893)</f>
        <v>30</v>
      </c>
      <c r="T893" s="22">
        <f t="shared" si="106"/>
        <v>0</v>
      </c>
      <c r="U893" s="22">
        <f t="shared" si="107"/>
        <v>0</v>
      </c>
      <c r="W893" s="13" t="str">
        <f t="shared" si="108"/>
        <v/>
      </c>
      <c r="Y893" s="41" t="str">
        <f>IF($B893="", "", IF($B893&gt;'Annual Report'!$AZ$41, 'Annual Report'!$BA$40, TEXT($B893, "mmm yyyy")))</f>
        <v/>
      </c>
      <c r="AA893" s="13" t="str">
        <f t="shared" si="109"/>
        <v/>
      </c>
      <c r="AC893" s="13" t="str">
        <f t="shared" si="110"/>
        <v xml:space="preserve"> - </v>
      </c>
      <c r="AE893" s="13" t="str">
        <f t="shared" si="111"/>
        <v/>
      </c>
    </row>
    <row r="894" spans="1:31" x14ac:dyDescent="0.25">
      <c r="A894" s="30"/>
      <c r="B894" s="74"/>
      <c r="C894" s="82"/>
      <c r="D894" s="92"/>
      <c r="E894" s="75"/>
      <c r="F894" s="76"/>
      <c r="G894" s="83"/>
      <c r="H894" s="77"/>
      <c r="I894" s="84"/>
      <c r="J894" s="30"/>
      <c r="K894" s="25" t="str">
        <f t="shared" si="104"/>
        <v/>
      </c>
      <c r="L894" s="30"/>
      <c r="O894" s="13" t="str">
        <f t="shared" si="105"/>
        <v/>
      </c>
      <c r="P894" s="13">
        <f>SUM($E$11:$E894)</f>
        <v>30</v>
      </c>
      <c r="T894" s="22">
        <f t="shared" si="106"/>
        <v>0</v>
      </c>
      <c r="U894" s="22">
        <f t="shared" si="107"/>
        <v>0</v>
      </c>
      <c r="W894" s="13" t="str">
        <f t="shared" si="108"/>
        <v/>
      </c>
      <c r="Y894" s="41" t="str">
        <f>IF($B894="", "", IF($B894&gt;'Annual Report'!$AZ$41, 'Annual Report'!$BA$40, TEXT($B894, "mmm yyyy")))</f>
        <v/>
      </c>
      <c r="AA894" s="13" t="str">
        <f t="shared" si="109"/>
        <v/>
      </c>
      <c r="AC894" s="13" t="str">
        <f t="shared" si="110"/>
        <v xml:space="preserve"> - </v>
      </c>
      <c r="AE894" s="13" t="str">
        <f t="shared" si="111"/>
        <v/>
      </c>
    </row>
    <row r="895" spans="1:31" x14ac:dyDescent="0.25">
      <c r="A895" s="30"/>
      <c r="B895" s="74"/>
      <c r="C895" s="82"/>
      <c r="D895" s="92"/>
      <c r="E895" s="75"/>
      <c r="F895" s="76"/>
      <c r="G895" s="83"/>
      <c r="H895" s="77"/>
      <c r="I895" s="84"/>
      <c r="J895" s="30"/>
      <c r="K895" s="25" t="str">
        <f t="shared" si="104"/>
        <v/>
      </c>
      <c r="L895" s="30"/>
      <c r="O895" s="13" t="str">
        <f t="shared" si="105"/>
        <v/>
      </c>
      <c r="P895" s="13">
        <f>SUM($E$11:$E895)</f>
        <v>30</v>
      </c>
      <c r="T895" s="22">
        <f t="shared" si="106"/>
        <v>0</v>
      </c>
      <c r="U895" s="22">
        <f t="shared" si="107"/>
        <v>0</v>
      </c>
      <c r="W895" s="13" t="str">
        <f t="shared" si="108"/>
        <v/>
      </c>
      <c r="Y895" s="41" t="str">
        <f>IF($B895="", "", IF($B895&gt;'Annual Report'!$AZ$41, 'Annual Report'!$BA$40, TEXT($B895, "mmm yyyy")))</f>
        <v/>
      </c>
      <c r="AA895" s="13" t="str">
        <f t="shared" si="109"/>
        <v/>
      </c>
      <c r="AC895" s="13" t="str">
        <f t="shared" si="110"/>
        <v xml:space="preserve"> - </v>
      </c>
      <c r="AE895" s="13" t="str">
        <f t="shared" si="111"/>
        <v/>
      </c>
    </row>
    <row r="896" spans="1:31" x14ac:dyDescent="0.25">
      <c r="A896" s="30"/>
      <c r="B896" s="74"/>
      <c r="C896" s="82"/>
      <c r="D896" s="92"/>
      <c r="E896" s="75"/>
      <c r="F896" s="76"/>
      <c r="G896" s="83"/>
      <c r="H896" s="77"/>
      <c r="I896" s="84"/>
      <c r="J896" s="30"/>
      <c r="K896" s="25" t="str">
        <f t="shared" si="104"/>
        <v/>
      </c>
      <c r="L896" s="30"/>
      <c r="O896" s="13" t="str">
        <f t="shared" si="105"/>
        <v/>
      </c>
      <c r="P896" s="13">
        <f>SUM($E$11:$E896)</f>
        <v>30</v>
      </c>
      <c r="T896" s="22">
        <f t="shared" si="106"/>
        <v>0</v>
      </c>
      <c r="U896" s="22">
        <f t="shared" si="107"/>
        <v>0</v>
      </c>
      <c r="W896" s="13" t="str">
        <f t="shared" si="108"/>
        <v/>
      </c>
      <c r="Y896" s="41" t="str">
        <f>IF($B896="", "", IF($B896&gt;'Annual Report'!$AZ$41, 'Annual Report'!$BA$40, TEXT($B896, "mmm yyyy")))</f>
        <v/>
      </c>
      <c r="AA896" s="13" t="str">
        <f t="shared" si="109"/>
        <v/>
      </c>
      <c r="AC896" s="13" t="str">
        <f t="shared" si="110"/>
        <v xml:space="preserve"> - </v>
      </c>
      <c r="AE896" s="13" t="str">
        <f t="shared" si="111"/>
        <v/>
      </c>
    </row>
    <row r="897" spans="1:31" x14ac:dyDescent="0.25">
      <c r="A897" s="30"/>
      <c r="B897" s="74"/>
      <c r="C897" s="82"/>
      <c r="D897" s="92"/>
      <c r="E897" s="75"/>
      <c r="F897" s="76"/>
      <c r="G897" s="83"/>
      <c r="H897" s="77"/>
      <c r="I897" s="84"/>
      <c r="J897" s="30"/>
      <c r="K897" s="25" t="str">
        <f t="shared" si="104"/>
        <v/>
      </c>
      <c r="L897" s="30"/>
      <c r="O897" s="13" t="str">
        <f t="shared" si="105"/>
        <v/>
      </c>
      <c r="P897" s="13">
        <f>SUM($E$11:$E897)</f>
        <v>30</v>
      </c>
      <c r="T897" s="22">
        <f t="shared" si="106"/>
        <v>0</v>
      </c>
      <c r="U897" s="22">
        <f t="shared" si="107"/>
        <v>0</v>
      </c>
      <c r="W897" s="13" t="str">
        <f t="shared" si="108"/>
        <v/>
      </c>
      <c r="Y897" s="41" t="str">
        <f>IF($B897="", "", IF($B897&gt;'Annual Report'!$AZ$41, 'Annual Report'!$BA$40, TEXT($B897, "mmm yyyy")))</f>
        <v/>
      </c>
      <c r="AA897" s="13" t="str">
        <f t="shared" si="109"/>
        <v/>
      </c>
      <c r="AC897" s="13" t="str">
        <f t="shared" si="110"/>
        <v xml:space="preserve"> - </v>
      </c>
      <c r="AE897" s="13" t="str">
        <f t="shared" si="111"/>
        <v/>
      </c>
    </row>
    <row r="898" spans="1:31" x14ac:dyDescent="0.25">
      <c r="A898" s="30"/>
      <c r="B898" s="74"/>
      <c r="C898" s="82"/>
      <c r="D898" s="92"/>
      <c r="E898" s="75"/>
      <c r="F898" s="76"/>
      <c r="G898" s="83"/>
      <c r="H898" s="77"/>
      <c r="I898" s="84"/>
      <c r="J898" s="30"/>
      <c r="K898" s="25" t="str">
        <f t="shared" si="104"/>
        <v/>
      </c>
      <c r="L898" s="30"/>
      <c r="O898" s="13" t="str">
        <f t="shared" si="105"/>
        <v/>
      </c>
      <c r="P898" s="13">
        <f>SUM($E$11:$E898)</f>
        <v>30</v>
      </c>
      <c r="T898" s="22">
        <f t="shared" si="106"/>
        <v>0</v>
      </c>
      <c r="U898" s="22">
        <f t="shared" si="107"/>
        <v>0</v>
      </c>
      <c r="W898" s="13" t="str">
        <f t="shared" si="108"/>
        <v/>
      </c>
      <c r="Y898" s="41" t="str">
        <f>IF($B898="", "", IF($B898&gt;'Annual Report'!$AZ$41, 'Annual Report'!$BA$40, TEXT($B898, "mmm yyyy")))</f>
        <v/>
      </c>
      <c r="AA898" s="13" t="str">
        <f t="shared" si="109"/>
        <v/>
      </c>
      <c r="AC898" s="13" t="str">
        <f t="shared" si="110"/>
        <v xml:space="preserve"> - </v>
      </c>
      <c r="AE898" s="13" t="str">
        <f t="shared" si="111"/>
        <v/>
      </c>
    </row>
    <row r="899" spans="1:31" x14ac:dyDescent="0.25">
      <c r="A899" s="30"/>
      <c r="B899" s="74"/>
      <c r="C899" s="82"/>
      <c r="D899" s="92"/>
      <c r="E899" s="75"/>
      <c r="F899" s="76"/>
      <c r="G899" s="83"/>
      <c r="H899" s="77"/>
      <c r="I899" s="84"/>
      <c r="J899" s="30"/>
      <c r="K899" s="25" t="str">
        <f t="shared" si="104"/>
        <v/>
      </c>
      <c r="L899" s="30"/>
      <c r="O899" s="13" t="str">
        <f t="shared" si="105"/>
        <v/>
      </c>
      <c r="P899" s="13">
        <f>SUM($E$11:$E899)</f>
        <v>30</v>
      </c>
      <c r="T899" s="22">
        <f t="shared" si="106"/>
        <v>0</v>
      </c>
      <c r="U899" s="22">
        <f t="shared" si="107"/>
        <v>0</v>
      </c>
      <c r="W899" s="13" t="str">
        <f t="shared" si="108"/>
        <v/>
      </c>
      <c r="Y899" s="41" t="str">
        <f>IF($B899="", "", IF($B899&gt;'Annual Report'!$AZ$41, 'Annual Report'!$BA$40, TEXT($B899, "mmm yyyy")))</f>
        <v/>
      </c>
      <c r="AA899" s="13" t="str">
        <f t="shared" si="109"/>
        <v/>
      </c>
      <c r="AC899" s="13" t="str">
        <f t="shared" si="110"/>
        <v xml:space="preserve"> - </v>
      </c>
      <c r="AE899" s="13" t="str">
        <f t="shared" si="111"/>
        <v/>
      </c>
    </row>
    <row r="900" spans="1:31" x14ac:dyDescent="0.25">
      <c r="A900" s="30"/>
      <c r="B900" s="74"/>
      <c r="C900" s="82"/>
      <c r="D900" s="92"/>
      <c r="E900" s="75"/>
      <c r="F900" s="76"/>
      <c r="G900" s="83"/>
      <c r="H900" s="77"/>
      <c r="I900" s="84"/>
      <c r="J900" s="30"/>
      <c r="K900" s="25" t="str">
        <f t="shared" si="104"/>
        <v/>
      </c>
      <c r="L900" s="30"/>
      <c r="O900" s="13" t="str">
        <f t="shared" si="105"/>
        <v/>
      </c>
      <c r="P900" s="13">
        <f>SUM($E$11:$E900)</f>
        <v>30</v>
      </c>
      <c r="T900" s="22">
        <f t="shared" si="106"/>
        <v>0</v>
      </c>
      <c r="U900" s="22">
        <f t="shared" si="107"/>
        <v>0</v>
      </c>
      <c r="W900" s="13" t="str">
        <f t="shared" si="108"/>
        <v/>
      </c>
      <c r="Y900" s="41" t="str">
        <f>IF($B900="", "", IF($B900&gt;'Annual Report'!$AZ$41, 'Annual Report'!$BA$40, TEXT($B900, "mmm yyyy")))</f>
        <v/>
      </c>
      <c r="AA900" s="13" t="str">
        <f t="shared" si="109"/>
        <v/>
      </c>
      <c r="AC900" s="13" t="str">
        <f t="shared" si="110"/>
        <v xml:space="preserve"> - </v>
      </c>
      <c r="AE900" s="13" t="str">
        <f t="shared" si="111"/>
        <v/>
      </c>
    </row>
    <row r="901" spans="1:31" x14ac:dyDescent="0.25">
      <c r="A901" s="30"/>
      <c r="B901" s="74"/>
      <c r="C901" s="82"/>
      <c r="D901" s="92"/>
      <c r="E901" s="75"/>
      <c r="F901" s="76"/>
      <c r="G901" s="83"/>
      <c r="H901" s="77"/>
      <c r="I901" s="84"/>
      <c r="J901" s="30"/>
      <c r="K901" s="25" t="str">
        <f t="shared" si="104"/>
        <v/>
      </c>
      <c r="L901" s="30"/>
      <c r="O901" s="13" t="str">
        <f t="shared" si="105"/>
        <v/>
      </c>
      <c r="P901" s="13">
        <f>SUM($E$11:$E901)</f>
        <v>30</v>
      </c>
      <c r="T901" s="22">
        <f t="shared" si="106"/>
        <v>0</v>
      </c>
      <c r="U901" s="22">
        <f t="shared" si="107"/>
        <v>0</v>
      </c>
      <c r="W901" s="13" t="str">
        <f t="shared" si="108"/>
        <v/>
      </c>
      <c r="Y901" s="41" t="str">
        <f>IF($B901="", "", IF($B901&gt;'Annual Report'!$AZ$41, 'Annual Report'!$BA$40, TEXT($B901, "mmm yyyy")))</f>
        <v/>
      </c>
      <c r="AA901" s="13" t="str">
        <f t="shared" si="109"/>
        <v/>
      </c>
      <c r="AC901" s="13" t="str">
        <f t="shared" si="110"/>
        <v xml:space="preserve"> - </v>
      </c>
      <c r="AE901" s="13" t="str">
        <f t="shared" si="111"/>
        <v/>
      </c>
    </row>
    <row r="902" spans="1:31" x14ac:dyDescent="0.25">
      <c r="A902" s="30"/>
      <c r="B902" s="74"/>
      <c r="C902" s="82"/>
      <c r="D902" s="92"/>
      <c r="E902" s="75"/>
      <c r="F902" s="76"/>
      <c r="G902" s="83"/>
      <c r="H902" s="77"/>
      <c r="I902" s="84"/>
      <c r="J902" s="30"/>
      <c r="K902" s="25" t="str">
        <f t="shared" si="104"/>
        <v/>
      </c>
      <c r="L902" s="30"/>
      <c r="O902" s="13" t="str">
        <f t="shared" si="105"/>
        <v/>
      </c>
      <c r="P902" s="13">
        <f>SUM($E$11:$E902)</f>
        <v>30</v>
      </c>
      <c r="T902" s="22">
        <f t="shared" si="106"/>
        <v>0</v>
      </c>
      <c r="U902" s="22">
        <f t="shared" si="107"/>
        <v>0</v>
      </c>
      <c r="W902" s="13" t="str">
        <f t="shared" si="108"/>
        <v/>
      </c>
      <c r="Y902" s="41" t="str">
        <f>IF($B902="", "", IF($B902&gt;'Annual Report'!$AZ$41, 'Annual Report'!$BA$40, TEXT($B902, "mmm yyyy")))</f>
        <v/>
      </c>
      <c r="AA902" s="13" t="str">
        <f t="shared" si="109"/>
        <v/>
      </c>
      <c r="AC902" s="13" t="str">
        <f t="shared" si="110"/>
        <v xml:space="preserve"> - </v>
      </c>
      <c r="AE902" s="13" t="str">
        <f t="shared" si="111"/>
        <v/>
      </c>
    </row>
    <row r="903" spans="1:31" x14ac:dyDescent="0.25">
      <c r="A903" s="30"/>
      <c r="B903" s="74"/>
      <c r="C903" s="82"/>
      <c r="D903" s="92"/>
      <c r="E903" s="75"/>
      <c r="F903" s="76"/>
      <c r="G903" s="83"/>
      <c r="H903" s="77"/>
      <c r="I903" s="84"/>
      <c r="J903" s="30"/>
      <c r="K903" s="25" t="str">
        <f t="shared" si="104"/>
        <v/>
      </c>
      <c r="L903" s="30"/>
      <c r="O903" s="13" t="str">
        <f t="shared" si="105"/>
        <v/>
      </c>
      <c r="P903" s="13">
        <f>SUM($E$11:$E903)</f>
        <v>30</v>
      </c>
      <c r="T903" s="22">
        <f t="shared" si="106"/>
        <v>0</v>
      </c>
      <c r="U903" s="22">
        <f t="shared" si="107"/>
        <v>0</v>
      </c>
      <c r="W903" s="13" t="str">
        <f t="shared" si="108"/>
        <v/>
      </c>
      <c r="Y903" s="41" t="str">
        <f>IF($B903="", "", IF($B903&gt;'Annual Report'!$AZ$41, 'Annual Report'!$BA$40, TEXT($B903, "mmm yyyy")))</f>
        <v/>
      </c>
      <c r="AA903" s="13" t="str">
        <f t="shared" si="109"/>
        <v/>
      </c>
      <c r="AC903" s="13" t="str">
        <f t="shared" si="110"/>
        <v xml:space="preserve"> - </v>
      </c>
      <c r="AE903" s="13" t="str">
        <f t="shared" si="111"/>
        <v/>
      </c>
    </row>
    <row r="904" spans="1:31" x14ac:dyDescent="0.25">
      <c r="A904" s="30"/>
      <c r="B904" s="74"/>
      <c r="C904" s="82"/>
      <c r="D904" s="92"/>
      <c r="E904" s="75"/>
      <c r="F904" s="76"/>
      <c r="G904" s="83"/>
      <c r="H904" s="77"/>
      <c r="I904" s="84"/>
      <c r="J904" s="30"/>
      <c r="K904" s="25" t="str">
        <f t="shared" si="104"/>
        <v/>
      </c>
      <c r="L904" s="30"/>
      <c r="O904" s="13" t="str">
        <f t="shared" si="105"/>
        <v/>
      </c>
      <c r="P904" s="13">
        <f>SUM($E$11:$E904)</f>
        <v>30</v>
      </c>
      <c r="T904" s="22">
        <f t="shared" si="106"/>
        <v>0</v>
      </c>
      <c r="U904" s="22">
        <f t="shared" si="107"/>
        <v>0</v>
      </c>
      <c r="W904" s="13" t="str">
        <f t="shared" si="108"/>
        <v/>
      </c>
      <c r="Y904" s="41" t="str">
        <f>IF($B904="", "", IF($B904&gt;'Annual Report'!$AZ$41, 'Annual Report'!$BA$40, TEXT($B904, "mmm yyyy")))</f>
        <v/>
      </c>
      <c r="AA904" s="13" t="str">
        <f t="shared" si="109"/>
        <v/>
      </c>
      <c r="AC904" s="13" t="str">
        <f t="shared" si="110"/>
        <v xml:space="preserve"> - </v>
      </c>
      <c r="AE904" s="13" t="str">
        <f t="shared" si="111"/>
        <v/>
      </c>
    </row>
    <row r="905" spans="1:31" x14ac:dyDescent="0.25">
      <c r="A905" s="30"/>
      <c r="B905" s="74"/>
      <c r="C905" s="82"/>
      <c r="D905" s="92"/>
      <c r="E905" s="75"/>
      <c r="F905" s="76"/>
      <c r="G905" s="83"/>
      <c r="H905" s="77"/>
      <c r="I905" s="84"/>
      <c r="J905" s="30"/>
      <c r="K905" s="25" t="str">
        <f t="shared" si="104"/>
        <v/>
      </c>
      <c r="L905" s="30"/>
      <c r="O905" s="13" t="str">
        <f t="shared" si="105"/>
        <v/>
      </c>
      <c r="P905" s="13">
        <f>SUM($E$11:$E905)</f>
        <v>30</v>
      </c>
      <c r="T905" s="22">
        <f t="shared" si="106"/>
        <v>0</v>
      </c>
      <c r="U905" s="22">
        <f t="shared" si="107"/>
        <v>0</v>
      </c>
      <c r="W905" s="13" t="str">
        <f t="shared" si="108"/>
        <v/>
      </c>
      <c r="Y905" s="41" t="str">
        <f>IF($B905="", "", IF($B905&gt;'Annual Report'!$AZ$41, 'Annual Report'!$BA$40, TEXT($B905, "mmm yyyy")))</f>
        <v/>
      </c>
      <c r="AA905" s="13" t="str">
        <f t="shared" si="109"/>
        <v/>
      </c>
      <c r="AC905" s="13" t="str">
        <f t="shared" si="110"/>
        <v xml:space="preserve"> - </v>
      </c>
      <c r="AE905" s="13" t="str">
        <f t="shared" si="111"/>
        <v/>
      </c>
    </row>
    <row r="906" spans="1:31" x14ac:dyDescent="0.25">
      <c r="A906" s="30"/>
      <c r="B906" s="74"/>
      <c r="C906" s="82"/>
      <c r="D906" s="92"/>
      <c r="E906" s="75"/>
      <c r="F906" s="76"/>
      <c r="G906" s="83"/>
      <c r="H906" s="77"/>
      <c r="I906" s="84"/>
      <c r="J906" s="30"/>
      <c r="K906" s="25" t="str">
        <f t="shared" si="104"/>
        <v/>
      </c>
      <c r="L906" s="30"/>
      <c r="O906" s="13" t="str">
        <f t="shared" si="105"/>
        <v/>
      </c>
      <c r="P906" s="13">
        <f>SUM($E$11:$E906)</f>
        <v>30</v>
      </c>
      <c r="T906" s="22">
        <f t="shared" si="106"/>
        <v>0</v>
      </c>
      <c r="U906" s="22">
        <f t="shared" si="107"/>
        <v>0</v>
      </c>
      <c r="W906" s="13" t="str">
        <f t="shared" si="108"/>
        <v/>
      </c>
      <c r="Y906" s="41" t="str">
        <f>IF($B906="", "", IF($B906&gt;'Annual Report'!$AZ$41, 'Annual Report'!$BA$40, TEXT($B906, "mmm yyyy")))</f>
        <v/>
      </c>
      <c r="AA906" s="13" t="str">
        <f t="shared" si="109"/>
        <v/>
      </c>
      <c r="AC906" s="13" t="str">
        <f t="shared" si="110"/>
        <v xml:space="preserve"> - </v>
      </c>
      <c r="AE906" s="13" t="str">
        <f t="shared" si="111"/>
        <v/>
      </c>
    </row>
    <row r="907" spans="1:31" x14ac:dyDescent="0.25">
      <c r="A907" s="30"/>
      <c r="B907" s="74"/>
      <c r="C907" s="82"/>
      <c r="D907" s="92"/>
      <c r="E907" s="75"/>
      <c r="F907" s="76"/>
      <c r="G907" s="83"/>
      <c r="H907" s="77"/>
      <c r="I907" s="84"/>
      <c r="J907" s="30"/>
      <c r="K907" s="25" t="str">
        <f t="shared" si="104"/>
        <v/>
      </c>
      <c r="L907" s="30"/>
      <c r="O907" s="13" t="str">
        <f t="shared" si="105"/>
        <v/>
      </c>
      <c r="P907" s="13">
        <f>SUM($E$11:$E907)</f>
        <v>30</v>
      </c>
      <c r="T907" s="22">
        <f t="shared" si="106"/>
        <v>0</v>
      </c>
      <c r="U907" s="22">
        <f t="shared" si="107"/>
        <v>0</v>
      </c>
      <c r="W907" s="13" t="str">
        <f t="shared" si="108"/>
        <v/>
      </c>
      <c r="Y907" s="41" t="str">
        <f>IF($B907="", "", IF($B907&gt;'Annual Report'!$AZ$41, 'Annual Report'!$BA$40, TEXT($B907, "mmm yyyy")))</f>
        <v/>
      </c>
      <c r="AA907" s="13" t="str">
        <f t="shared" si="109"/>
        <v/>
      </c>
      <c r="AC907" s="13" t="str">
        <f t="shared" si="110"/>
        <v xml:space="preserve"> - </v>
      </c>
      <c r="AE907" s="13" t="str">
        <f t="shared" si="111"/>
        <v/>
      </c>
    </row>
    <row r="908" spans="1:31" x14ac:dyDescent="0.25">
      <c r="A908" s="30"/>
      <c r="B908" s="74"/>
      <c r="C908" s="82"/>
      <c r="D908" s="92"/>
      <c r="E908" s="75"/>
      <c r="F908" s="76"/>
      <c r="G908" s="83"/>
      <c r="H908" s="77"/>
      <c r="I908" s="84"/>
      <c r="J908" s="30"/>
      <c r="K908" s="25" t="str">
        <f t="shared" ref="K908:K971" si="112">IF($B908="", "", $G908+$H908-$F908-$U908-$T908)</f>
        <v/>
      </c>
      <c r="L908" s="30"/>
      <c r="O908" s="13" t="str">
        <f t="shared" ref="O908:O971" si="113">IF($B908="", "", IF(OR($B908&lt;$R$3, $B908&gt;$R$4), "X", ""))</f>
        <v/>
      </c>
      <c r="P908" s="13">
        <f>SUM($E$11:$E908)</f>
        <v>30</v>
      </c>
      <c r="T908" s="22">
        <f t="shared" ref="T908:T971" si="114">ROUND($D908*$P$4*24, 2)</f>
        <v>0</v>
      </c>
      <c r="U908" s="22">
        <f t="shared" ref="U908:U971" si="115">ROUND(IF(AND($P908&gt;$O$6, $P907&lt;$O$6), (($P908-$O$6)*$P$7)+(($O$6-$P907)*$P$6), IF($P907&gt;$O$6, $E908*$P$7, $E908*$P$6)), 2)</f>
        <v>0</v>
      </c>
      <c r="W908" s="13" t="str">
        <f t="shared" ref="W908:W971" si="116">IF($I908="", "", IF(COUNTIF($R$11:$R$20, $I908)&gt;0, "", "X"))</f>
        <v/>
      </c>
      <c r="Y908" s="41" t="str">
        <f>IF($B908="", "", IF($B908&gt;'Annual Report'!$AZ$41, 'Annual Report'!$BA$40, TEXT($B908, "mmm yyyy")))</f>
        <v/>
      </c>
      <c r="AA908" s="13" t="str">
        <f t="shared" ref="AA908:AA971" si="117">IF(AND(NOT($F908=""), $I908=""), "X", "")</f>
        <v/>
      </c>
      <c r="AC908" s="13" t="str">
        <f t="shared" ref="AC908:AC971" si="118">_xlfn.CONCAT(Y908, " - ", $I908)</f>
        <v xml:space="preserve"> - </v>
      </c>
      <c r="AE908" s="13" t="str">
        <f t="shared" ref="AE908:AE971" si="119">IF($AA908="", "", $Y908)</f>
        <v/>
      </c>
    </row>
    <row r="909" spans="1:31" x14ac:dyDescent="0.25">
      <c r="A909" s="30"/>
      <c r="B909" s="74"/>
      <c r="C909" s="82"/>
      <c r="D909" s="92"/>
      <c r="E909" s="75"/>
      <c r="F909" s="76"/>
      <c r="G909" s="83"/>
      <c r="H909" s="77"/>
      <c r="I909" s="84"/>
      <c r="J909" s="30"/>
      <c r="K909" s="25" t="str">
        <f t="shared" si="112"/>
        <v/>
      </c>
      <c r="L909" s="30"/>
      <c r="O909" s="13" t="str">
        <f t="shared" si="113"/>
        <v/>
      </c>
      <c r="P909" s="13">
        <f>SUM($E$11:$E909)</f>
        <v>30</v>
      </c>
      <c r="T909" s="22">
        <f t="shared" si="114"/>
        <v>0</v>
      </c>
      <c r="U909" s="22">
        <f t="shared" si="115"/>
        <v>0</v>
      </c>
      <c r="W909" s="13" t="str">
        <f t="shared" si="116"/>
        <v/>
      </c>
      <c r="Y909" s="41" t="str">
        <f>IF($B909="", "", IF($B909&gt;'Annual Report'!$AZ$41, 'Annual Report'!$BA$40, TEXT($B909, "mmm yyyy")))</f>
        <v/>
      </c>
      <c r="AA909" s="13" t="str">
        <f t="shared" si="117"/>
        <v/>
      </c>
      <c r="AC909" s="13" t="str">
        <f t="shared" si="118"/>
        <v xml:space="preserve"> - </v>
      </c>
      <c r="AE909" s="13" t="str">
        <f t="shared" si="119"/>
        <v/>
      </c>
    </row>
    <row r="910" spans="1:31" x14ac:dyDescent="0.25">
      <c r="A910" s="30"/>
      <c r="B910" s="74"/>
      <c r="C910" s="82"/>
      <c r="D910" s="92"/>
      <c r="E910" s="75"/>
      <c r="F910" s="76"/>
      <c r="G910" s="83"/>
      <c r="H910" s="77"/>
      <c r="I910" s="84"/>
      <c r="J910" s="30"/>
      <c r="K910" s="25" t="str">
        <f t="shared" si="112"/>
        <v/>
      </c>
      <c r="L910" s="30"/>
      <c r="O910" s="13" t="str">
        <f t="shared" si="113"/>
        <v/>
      </c>
      <c r="P910" s="13">
        <f>SUM($E$11:$E910)</f>
        <v>30</v>
      </c>
      <c r="T910" s="22">
        <f t="shared" si="114"/>
        <v>0</v>
      </c>
      <c r="U910" s="22">
        <f t="shared" si="115"/>
        <v>0</v>
      </c>
      <c r="W910" s="13" t="str">
        <f t="shared" si="116"/>
        <v/>
      </c>
      <c r="Y910" s="41" t="str">
        <f>IF($B910="", "", IF($B910&gt;'Annual Report'!$AZ$41, 'Annual Report'!$BA$40, TEXT($B910, "mmm yyyy")))</f>
        <v/>
      </c>
      <c r="AA910" s="13" t="str">
        <f t="shared" si="117"/>
        <v/>
      </c>
      <c r="AC910" s="13" t="str">
        <f t="shared" si="118"/>
        <v xml:space="preserve"> - </v>
      </c>
      <c r="AE910" s="13" t="str">
        <f t="shared" si="119"/>
        <v/>
      </c>
    </row>
    <row r="911" spans="1:31" x14ac:dyDescent="0.25">
      <c r="A911" s="30"/>
      <c r="B911" s="74"/>
      <c r="C911" s="82"/>
      <c r="D911" s="92"/>
      <c r="E911" s="75"/>
      <c r="F911" s="76"/>
      <c r="G911" s="83"/>
      <c r="H911" s="77"/>
      <c r="I911" s="84"/>
      <c r="J911" s="30"/>
      <c r="K911" s="25" t="str">
        <f t="shared" si="112"/>
        <v/>
      </c>
      <c r="L911" s="30"/>
      <c r="O911" s="13" t="str">
        <f t="shared" si="113"/>
        <v/>
      </c>
      <c r="P911" s="13">
        <f>SUM($E$11:$E911)</f>
        <v>30</v>
      </c>
      <c r="T911" s="22">
        <f t="shared" si="114"/>
        <v>0</v>
      </c>
      <c r="U911" s="22">
        <f t="shared" si="115"/>
        <v>0</v>
      </c>
      <c r="W911" s="13" t="str">
        <f t="shared" si="116"/>
        <v/>
      </c>
      <c r="Y911" s="41" t="str">
        <f>IF($B911="", "", IF($B911&gt;'Annual Report'!$AZ$41, 'Annual Report'!$BA$40, TEXT($B911, "mmm yyyy")))</f>
        <v/>
      </c>
      <c r="AA911" s="13" t="str">
        <f t="shared" si="117"/>
        <v/>
      </c>
      <c r="AC911" s="13" t="str">
        <f t="shared" si="118"/>
        <v xml:space="preserve"> - </v>
      </c>
      <c r="AE911" s="13" t="str">
        <f t="shared" si="119"/>
        <v/>
      </c>
    </row>
    <row r="912" spans="1:31" x14ac:dyDescent="0.25">
      <c r="A912" s="30"/>
      <c r="B912" s="74"/>
      <c r="C912" s="82"/>
      <c r="D912" s="92"/>
      <c r="E912" s="75"/>
      <c r="F912" s="76"/>
      <c r="G912" s="83"/>
      <c r="H912" s="77"/>
      <c r="I912" s="84"/>
      <c r="J912" s="30"/>
      <c r="K912" s="25" t="str">
        <f t="shared" si="112"/>
        <v/>
      </c>
      <c r="L912" s="30"/>
      <c r="O912" s="13" t="str">
        <f t="shared" si="113"/>
        <v/>
      </c>
      <c r="P912" s="13">
        <f>SUM($E$11:$E912)</f>
        <v>30</v>
      </c>
      <c r="T912" s="22">
        <f t="shared" si="114"/>
        <v>0</v>
      </c>
      <c r="U912" s="22">
        <f t="shared" si="115"/>
        <v>0</v>
      </c>
      <c r="W912" s="13" t="str">
        <f t="shared" si="116"/>
        <v/>
      </c>
      <c r="Y912" s="41" t="str">
        <f>IF($B912="", "", IF($B912&gt;'Annual Report'!$AZ$41, 'Annual Report'!$BA$40, TEXT($B912, "mmm yyyy")))</f>
        <v/>
      </c>
      <c r="AA912" s="13" t="str">
        <f t="shared" si="117"/>
        <v/>
      </c>
      <c r="AC912" s="13" t="str">
        <f t="shared" si="118"/>
        <v xml:space="preserve"> - </v>
      </c>
      <c r="AE912" s="13" t="str">
        <f t="shared" si="119"/>
        <v/>
      </c>
    </row>
    <row r="913" spans="1:31" x14ac:dyDescent="0.25">
      <c r="A913" s="30"/>
      <c r="B913" s="74"/>
      <c r="C913" s="82"/>
      <c r="D913" s="92"/>
      <c r="E913" s="75"/>
      <c r="F913" s="76"/>
      <c r="G913" s="83"/>
      <c r="H913" s="77"/>
      <c r="I913" s="84"/>
      <c r="J913" s="30"/>
      <c r="K913" s="25" t="str">
        <f t="shared" si="112"/>
        <v/>
      </c>
      <c r="L913" s="30"/>
      <c r="O913" s="13" t="str">
        <f t="shared" si="113"/>
        <v/>
      </c>
      <c r="P913" s="13">
        <f>SUM($E$11:$E913)</f>
        <v>30</v>
      </c>
      <c r="T913" s="22">
        <f t="shared" si="114"/>
        <v>0</v>
      </c>
      <c r="U913" s="22">
        <f t="shared" si="115"/>
        <v>0</v>
      </c>
      <c r="W913" s="13" t="str">
        <f t="shared" si="116"/>
        <v/>
      </c>
      <c r="Y913" s="41" t="str">
        <f>IF($B913="", "", IF($B913&gt;'Annual Report'!$AZ$41, 'Annual Report'!$BA$40, TEXT($B913, "mmm yyyy")))</f>
        <v/>
      </c>
      <c r="AA913" s="13" t="str">
        <f t="shared" si="117"/>
        <v/>
      </c>
      <c r="AC913" s="13" t="str">
        <f t="shared" si="118"/>
        <v xml:space="preserve"> - </v>
      </c>
      <c r="AE913" s="13" t="str">
        <f t="shared" si="119"/>
        <v/>
      </c>
    </row>
    <row r="914" spans="1:31" x14ac:dyDescent="0.25">
      <c r="A914" s="30"/>
      <c r="B914" s="74"/>
      <c r="C914" s="82"/>
      <c r="D914" s="92"/>
      <c r="E914" s="75"/>
      <c r="F914" s="76"/>
      <c r="G914" s="83"/>
      <c r="H914" s="77"/>
      <c r="I914" s="84"/>
      <c r="J914" s="30"/>
      <c r="K914" s="25" t="str">
        <f t="shared" si="112"/>
        <v/>
      </c>
      <c r="L914" s="30"/>
      <c r="O914" s="13" t="str">
        <f t="shared" si="113"/>
        <v/>
      </c>
      <c r="P914" s="13">
        <f>SUM($E$11:$E914)</f>
        <v>30</v>
      </c>
      <c r="T914" s="22">
        <f t="shared" si="114"/>
        <v>0</v>
      </c>
      <c r="U914" s="22">
        <f t="shared" si="115"/>
        <v>0</v>
      </c>
      <c r="W914" s="13" t="str">
        <f t="shared" si="116"/>
        <v/>
      </c>
      <c r="Y914" s="41" t="str">
        <f>IF($B914="", "", IF($B914&gt;'Annual Report'!$AZ$41, 'Annual Report'!$BA$40, TEXT($B914, "mmm yyyy")))</f>
        <v/>
      </c>
      <c r="AA914" s="13" t="str">
        <f t="shared" si="117"/>
        <v/>
      </c>
      <c r="AC914" s="13" t="str">
        <f t="shared" si="118"/>
        <v xml:space="preserve"> - </v>
      </c>
      <c r="AE914" s="13" t="str">
        <f t="shared" si="119"/>
        <v/>
      </c>
    </row>
    <row r="915" spans="1:31" x14ac:dyDescent="0.25">
      <c r="A915" s="30"/>
      <c r="B915" s="74"/>
      <c r="C915" s="82"/>
      <c r="D915" s="92"/>
      <c r="E915" s="75"/>
      <c r="F915" s="76"/>
      <c r="G915" s="83"/>
      <c r="H915" s="77"/>
      <c r="I915" s="84"/>
      <c r="J915" s="30"/>
      <c r="K915" s="25" t="str">
        <f t="shared" si="112"/>
        <v/>
      </c>
      <c r="L915" s="30"/>
      <c r="O915" s="13" t="str">
        <f t="shared" si="113"/>
        <v/>
      </c>
      <c r="P915" s="13">
        <f>SUM($E$11:$E915)</f>
        <v>30</v>
      </c>
      <c r="T915" s="22">
        <f t="shared" si="114"/>
        <v>0</v>
      </c>
      <c r="U915" s="22">
        <f t="shared" si="115"/>
        <v>0</v>
      </c>
      <c r="W915" s="13" t="str">
        <f t="shared" si="116"/>
        <v/>
      </c>
      <c r="Y915" s="41" t="str">
        <f>IF($B915="", "", IF($B915&gt;'Annual Report'!$AZ$41, 'Annual Report'!$BA$40, TEXT($B915, "mmm yyyy")))</f>
        <v/>
      </c>
      <c r="AA915" s="13" t="str">
        <f t="shared" si="117"/>
        <v/>
      </c>
      <c r="AC915" s="13" t="str">
        <f t="shared" si="118"/>
        <v xml:space="preserve"> - </v>
      </c>
      <c r="AE915" s="13" t="str">
        <f t="shared" si="119"/>
        <v/>
      </c>
    </row>
    <row r="916" spans="1:31" x14ac:dyDescent="0.25">
      <c r="A916" s="30"/>
      <c r="B916" s="74"/>
      <c r="C916" s="82"/>
      <c r="D916" s="92"/>
      <c r="E916" s="75"/>
      <c r="F916" s="76"/>
      <c r="G916" s="83"/>
      <c r="H916" s="77"/>
      <c r="I916" s="84"/>
      <c r="J916" s="30"/>
      <c r="K916" s="25" t="str">
        <f t="shared" si="112"/>
        <v/>
      </c>
      <c r="L916" s="30"/>
      <c r="O916" s="13" t="str">
        <f t="shared" si="113"/>
        <v/>
      </c>
      <c r="P916" s="13">
        <f>SUM($E$11:$E916)</f>
        <v>30</v>
      </c>
      <c r="T916" s="22">
        <f t="shared" si="114"/>
        <v>0</v>
      </c>
      <c r="U916" s="22">
        <f t="shared" si="115"/>
        <v>0</v>
      </c>
      <c r="W916" s="13" t="str">
        <f t="shared" si="116"/>
        <v/>
      </c>
      <c r="Y916" s="41" t="str">
        <f>IF($B916="", "", IF($B916&gt;'Annual Report'!$AZ$41, 'Annual Report'!$BA$40, TEXT($B916, "mmm yyyy")))</f>
        <v/>
      </c>
      <c r="AA916" s="13" t="str">
        <f t="shared" si="117"/>
        <v/>
      </c>
      <c r="AC916" s="13" t="str">
        <f t="shared" si="118"/>
        <v xml:space="preserve"> - </v>
      </c>
      <c r="AE916" s="13" t="str">
        <f t="shared" si="119"/>
        <v/>
      </c>
    </row>
    <row r="917" spans="1:31" x14ac:dyDescent="0.25">
      <c r="A917" s="30"/>
      <c r="B917" s="74"/>
      <c r="C917" s="82"/>
      <c r="D917" s="92"/>
      <c r="E917" s="75"/>
      <c r="F917" s="76"/>
      <c r="G917" s="83"/>
      <c r="H917" s="77"/>
      <c r="I917" s="84"/>
      <c r="J917" s="30"/>
      <c r="K917" s="25" t="str">
        <f t="shared" si="112"/>
        <v/>
      </c>
      <c r="L917" s="30"/>
      <c r="O917" s="13" t="str">
        <f t="shared" si="113"/>
        <v/>
      </c>
      <c r="P917" s="13">
        <f>SUM($E$11:$E917)</f>
        <v>30</v>
      </c>
      <c r="T917" s="22">
        <f t="shared" si="114"/>
        <v>0</v>
      </c>
      <c r="U917" s="22">
        <f t="shared" si="115"/>
        <v>0</v>
      </c>
      <c r="W917" s="13" t="str">
        <f t="shared" si="116"/>
        <v/>
      </c>
      <c r="Y917" s="41" t="str">
        <f>IF($B917="", "", IF($B917&gt;'Annual Report'!$AZ$41, 'Annual Report'!$BA$40, TEXT($B917, "mmm yyyy")))</f>
        <v/>
      </c>
      <c r="AA917" s="13" t="str">
        <f t="shared" si="117"/>
        <v/>
      </c>
      <c r="AC917" s="13" t="str">
        <f t="shared" si="118"/>
        <v xml:space="preserve"> - </v>
      </c>
      <c r="AE917" s="13" t="str">
        <f t="shared" si="119"/>
        <v/>
      </c>
    </row>
    <row r="918" spans="1:31" x14ac:dyDescent="0.25">
      <c r="A918" s="30"/>
      <c r="B918" s="74"/>
      <c r="C918" s="82"/>
      <c r="D918" s="92"/>
      <c r="E918" s="75"/>
      <c r="F918" s="76"/>
      <c r="G918" s="83"/>
      <c r="H918" s="77"/>
      <c r="I918" s="84"/>
      <c r="J918" s="30"/>
      <c r="K918" s="25" t="str">
        <f t="shared" si="112"/>
        <v/>
      </c>
      <c r="L918" s="30"/>
      <c r="O918" s="13" t="str">
        <f t="shared" si="113"/>
        <v/>
      </c>
      <c r="P918" s="13">
        <f>SUM($E$11:$E918)</f>
        <v>30</v>
      </c>
      <c r="T918" s="22">
        <f t="shared" si="114"/>
        <v>0</v>
      </c>
      <c r="U918" s="22">
        <f t="shared" si="115"/>
        <v>0</v>
      </c>
      <c r="W918" s="13" t="str">
        <f t="shared" si="116"/>
        <v/>
      </c>
      <c r="Y918" s="41" t="str">
        <f>IF($B918="", "", IF($B918&gt;'Annual Report'!$AZ$41, 'Annual Report'!$BA$40, TEXT($B918, "mmm yyyy")))</f>
        <v/>
      </c>
      <c r="AA918" s="13" t="str">
        <f t="shared" si="117"/>
        <v/>
      </c>
      <c r="AC918" s="13" t="str">
        <f t="shared" si="118"/>
        <v xml:space="preserve"> - </v>
      </c>
      <c r="AE918" s="13" t="str">
        <f t="shared" si="119"/>
        <v/>
      </c>
    </row>
    <row r="919" spans="1:31" x14ac:dyDescent="0.25">
      <c r="A919" s="30"/>
      <c r="B919" s="74"/>
      <c r="C919" s="82"/>
      <c r="D919" s="92"/>
      <c r="E919" s="75"/>
      <c r="F919" s="76"/>
      <c r="G919" s="83"/>
      <c r="H919" s="77"/>
      <c r="I919" s="84"/>
      <c r="J919" s="30"/>
      <c r="K919" s="25" t="str">
        <f t="shared" si="112"/>
        <v/>
      </c>
      <c r="L919" s="30"/>
      <c r="O919" s="13" t="str">
        <f t="shared" si="113"/>
        <v/>
      </c>
      <c r="P919" s="13">
        <f>SUM($E$11:$E919)</f>
        <v>30</v>
      </c>
      <c r="T919" s="22">
        <f t="shared" si="114"/>
        <v>0</v>
      </c>
      <c r="U919" s="22">
        <f t="shared" si="115"/>
        <v>0</v>
      </c>
      <c r="W919" s="13" t="str">
        <f t="shared" si="116"/>
        <v/>
      </c>
      <c r="Y919" s="41" t="str">
        <f>IF($B919="", "", IF($B919&gt;'Annual Report'!$AZ$41, 'Annual Report'!$BA$40, TEXT($B919, "mmm yyyy")))</f>
        <v/>
      </c>
      <c r="AA919" s="13" t="str">
        <f t="shared" si="117"/>
        <v/>
      </c>
      <c r="AC919" s="13" t="str">
        <f t="shared" si="118"/>
        <v xml:space="preserve"> - </v>
      </c>
      <c r="AE919" s="13" t="str">
        <f t="shared" si="119"/>
        <v/>
      </c>
    </row>
    <row r="920" spans="1:31" x14ac:dyDescent="0.25">
      <c r="A920" s="30"/>
      <c r="B920" s="74"/>
      <c r="C920" s="82"/>
      <c r="D920" s="92"/>
      <c r="E920" s="75"/>
      <c r="F920" s="76"/>
      <c r="G920" s="83"/>
      <c r="H920" s="77"/>
      <c r="I920" s="84"/>
      <c r="J920" s="30"/>
      <c r="K920" s="25" t="str">
        <f t="shared" si="112"/>
        <v/>
      </c>
      <c r="L920" s="30"/>
      <c r="O920" s="13" t="str">
        <f t="shared" si="113"/>
        <v/>
      </c>
      <c r="P920" s="13">
        <f>SUM($E$11:$E920)</f>
        <v>30</v>
      </c>
      <c r="T920" s="22">
        <f t="shared" si="114"/>
        <v>0</v>
      </c>
      <c r="U920" s="22">
        <f t="shared" si="115"/>
        <v>0</v>
      </c>
      <c r="W920" s="13" t="str">
        <f t="shared" si="116"/>
        <v/>
      </c>
      <c r="Y920" s="41" t="str">
        <f>IF($B920="", "", IF($B920&gt;'Annual Report'!$AZ$41, 'Annual Report'!$BA$40, TEXT($B920, "mmm yyyy")))</f>
        <v/>
      </c>
      <c r="AA920" s="13" t="str">
        <f t="shared" si="117"/>
        <v/>
      </c>
      <c r="AC920" s="13" t="str">
        <f t="shared" si="118"/>
        <v xml:space="preserve"> - </v>
      </c>
      <c r="AE920" s="13" t="str">
        <f t="shared" si="119"/>
        <v/>
      </c>
    </row>
    <row r="921" spans="1:31" x14ac:dyDescent="0.25">
      <c r="A921" s="30"/>
      <c r="B921" s="74"/>
      <c r="C921" s="82"/>
      <c r="D921" s="92"/>
      <c r="E921" s="75"/>
      <c r="F921" s="76"/>
      <c r="G921" s="83"/>
      <c r="H921" s="77"/>
      <c r="I921" s="84"/>
      <c r="J921" s="30"/>
      <c r="K921" s="25" t="str">
        <f t="shared" si="112"/>
        <v/>
      </c>
      <c r="L921" s="30"/>
      <c r="O921" s="13" t="str">
        <f t="shared" si="113"/>
        <v/>
      </c>
      <c r="P921" s="13">
        <f>SUM($E$11:$E921)</f>
        <v>30</v>
      </c>
      <c r="T921" s="22">
        <f t="shared" si="114"/>
        <v>0</v>
      </c>
      <c r="U921" s="22">
        <f t="shared" si="115"/>
        <v>0</v>
      </c>
      <c r="W921" s="13" t="str">
        <f t="shared" si="116"/>
        <v/>
      </c>
      <c r="Y921" s="41" t="str">
        <f>IF($B921="", "", IF($B921&gt;'Annual Report'!$AZ$41, 'Annual Report'!$BA$40, TEXT($B921, "mmm yyyy")))</f>
        <v/>
      </c>
      <c r="AA921" s="13" t="str">
        <f t="shared" si="117"/>
        <v/>
      </c>
      <c r="AC921" s="13" t="str">
        <f t="shared" si="118"/>
        <v xml:space="preserve"> - </v>
      </c>
      <c r="AE921" s="13" t="str">
        <f t="shared" si="119"/>
        <v/>
      </c>
    </row>
    <row r="922" spans="1:31" x14ac:dyDescent="0.25">
      <c r="A922" s="30"/>
      <c r="B922" s="74"/>
      <c r="C922" s="82"/>
      <c r="D922" s="92"/>
      <c r="E922" s="75"/>
      <c r="F922" s="76"/>
      <c r="G922" s="83"/>
      <c r="H922" s="77"/>
      <c r="I922" s="84"/>
      <c r="J922" s="30"/>
      <c r="K922" s="25" t="str">
        <f t="shared" si="112"/>
        <v/>
      </c>
      <c r="L922" s="30"/>
      <c r="O922" s="13" t="str">
        <f t="shared" si="113"/>
        <v/>
      </c>
      <c r="P922" s="13">
        <f>SUM($E$11:$E922)</f>
        <v>30</v>
      </c>
      <c r="T922" s="22">
        <f t="shared" si="114"/>
        <v>0</v>
      </c>
      <c r="U922" s="22">
        <f t="shared" si="115"/>
        <v>0</v>
      </c>
      <c r="W922" s="13" t="str">
        <f t="shared" si="116"/>
        <v/>
      </c>
      <c r="Y922" s="41" t="str">
        <f>IF($B922="", "", IF($B922&gt;'Annual Report'!$AZ$41, 'Annual Report'!$BA$40, TEXT($B922, "mmm yyyy")))</f>
        <v/>
      </c>
      <c r="AA922" s="13" t="str">
        <f t="shared" si="117"/>
        <v/>
      </c>
      <c r="AC922" s="13" t="str">
        <f t="shared" si="118"/>
        <v xml:space="preserve"> - </v>
      </c>
      <c r="AE922" s="13" t="str">
        <f t="shared" si="119"/>
        <v/>
      </c>
    </row>
    <row r="923" spans="1:31" x14ac:dyDescent="0.25">
      <c r="A923" s="30"/>
      <c r="B923" s="74"/>
      <c r="C923" s="82"/>
      <c r="D923" s="92"/>
      <c r="E923" s="75"/>
      <c r="F923" s="76"/>
      <c r="G923" s="83"/>
      <c r="H923" s="77"/>
      <c r="I923" s="84"/>
      <c r="J923" s="30"/>
      <c r="K923" s="25" t="str">
        <f t="shared" si="112"/>
        <v/>
      </c>
      <c r="L923" s="30"/>
      <c r="O923" s="13" t="str">
        <f t="shared" si="113"/>
        <v/>
      </c>
      <c r="P923" s="13">
        <f>SUM($E$11:$E923)</f>
        <v>30</v>
      </c>
      <c r="T923" s="22">
        <f t="shared" si="114"/>
        <v>0</v>
      </c>
      <c r="U923" s="22">
        <f t="shared" si="115"/>
        <v>0</v>
      </c>
      <c r="W923" s="13" t="str">
        <f t="shared" si="116"/>
        <v/>
      </c>
      <c r="Y923" s="41" t="str">
        <f>IF($B923="", "", IF($B923&gt;'Annual Report'!$AZ$41, 'Annual Report'!$BA$40, TEXT($B923, "mmm yyyy")))</f>
        <v/>
      </c>
      <c r="AA923" s="13" t="str">
        <f t="shared" si="117"/>
        <v/>
      </c>
      <c r="AC923" s="13" t="str">
        <f t="shared" si="118"/>
        <v xml:space="preserve"> - </v>
      </c>
      <c r="AE923" s="13" t="str">
        <f t="shared" si="119"/>
        <v/>
      </c>
    </row>
    <row r="924" spans="1:31" x14ac:dyDescent="0.25">
      <c r="A924" s="30"/>
      <c r="B924" s="74"/>
      <c r="C924" s="82"/>
      <c r="D924" s="92"/>
      <c r="E924" s="75"/>
      <c r="F924" s="76"/>
      <c r="G924" s="83"/>
      <c r="H924" s="77"/>
      <c r="I924" s="84"/>
      <c r="J924" s="30"/>
      <c r="K924" s="25" t="str">
        <f t="shared" si="112"/>
        <v/>
      </c>
      <c r="L924" s="30"/>
      <c r="O924" s="13" t="str">
        <f t="shared" si="113"/>
        <v/>
      </c>
      <c r="P924" s="13">
        <f>SUM($E$11:$E924)</f>
        <v>30</v>
      </c>
      <c r="T924" s="22">
        <f t="shared" si="114"/>
        <v>0</v>
      </c>
      <c r="U924" s="22">
        <f t="shared" si="115"/>
        <v>0</v>
      </c>
      <c r="W924" s="13" t="str">
        <f t="shared" si="116"/>
        <v/>
      </c>
      <c r="Y924" s="41" t="str">
        <f>IF($B924="", "", IF($B924&gt;'Annual Report'!$AZ$41, 'Annual Report'!$BA$40, TEXT($B924, "mmm yyyy")))</f>
        <v/>
      </c>
      <c r="AA924" s="13" t="str">
        <f t="shared" si="117"/>
        <v/>
      </c>
      <c r="AC924" s="13" t="str">
        <f t="shared" si="118"/>
        <v xml:space="preserve"> - </v>
      </c>
      <c r="AE924" s="13" t="str">
        <f t="shared" si="119"/>
        <v/>
      </c>
    </row>
    <row r="925" spans="1:31" x14ac:dyDescent="0.25">
      <c r="A925" s="30"/>
      <c r="B925" s="74"/>
      <c r="C925" s="82"/>
      <c r="D925" s="92"/>
      <c r="E925" s="75"/>
      <c r="F925" s="76"/>
      <c r="G925" s="83"/>
      <c r="H925" s="77"/>
      <c r="I925" s="84"/>
      <c r="J925" s="30"/>
      <c r="K925" s="25" t="str">
        <f t="shared" si="112"/>
        <v/>
      </c>
      <c r="L925" s="30"/>
      <c r="O925" s="13" t="str">
        <f t="shared" si="113"/>
        <v/>
      </c>
      <c r="P925" s="13">
        <f>SUM($E$11:$E925)</f>
        <v>30</v>
      </c>
      <c r="T925" s="22">
        <f t="shared" si="114"/>
        <v>0</v>
      </c>
      <c r="U925" s="22">
        <f t="shared" si="115"/>
        <v>0</v>
      </c>
      <c r="W925" s="13" t="str">
        <f t="shared" si="116"/>
        <v/>
      </c>
      <c r="Y925" s="41" t="str">
        <f>IF($B925="", "", IF($B925&gt;'Annual Report'!$AZ$41, 'Annual Report'!$BA$40, TEXT($B925, "mmm yyyy")))</f>
        <v/>
      </c>
      <c r="AA925" s="13" t="str">
        <f t="shared" si="117"/>
        <v/>
      </c>
      <c r="AC925" s="13" t="str">
        <f t="shared" si="118"/>
        <v xml:space="preserve"> - </v>
      </c>
      <c r="AE925" s="13" t="str">
        <f t="shared" si="119"/>
        <v/>
      </c>
    </row>
    <row r="926" spans="1:31" x14ac:dyDescent="0.25">
      <c r="A926" s="30"/>
      <c r="B926" s="74"/>
      <c r="C926" s="82"/>
      <c r="D926" s="92"/>
      <c r="E926" s="75"/>
      <c r="F926" s="76"/>
      <c r="G926" s="83"/>
      <c r="H926" s="77"/>
      <c r="I926" s="84"/>
      <c r="J926" s="30"/>
      <c r="K926" s="25" t="str">
        <f t="shared" si="112"/>
        <v/>
      </c>
      <c r="L926" s="30"/>
      <c r="O926" s="13" t="str">
        <f t="shared" si="113"/>
        <v/>
      </c>
      <c r="P926" s="13">
        <f>SUM($E$11:$E926)</f>
        <v>30</v>
      </c>
      <c r="T926" s="22">
        <f t="shared" si="114"/>
        <v>0</v>
      </c>
      <c r="U926" s="22">
        <f t="shared" si="115"/>
        <v>0</v>
      </c>
      <c r="W926" s="13" t="str">
        <f t="shared" si="116"/>
        <v/>
      </c>
      <c r="Y926" s="41" t="str">
        <f>IF($B926="", "", IF($B926&gt;'Annual Report'!$AZ$41, 'Annual Report'!$BA$40, TEXT($B926, "mmm yyyy")))</f>
        <v/>
      </c>
      <c r="AA926" s="13" t="str">
        <f t="shared" si="117"/>
        <v/>
      </c>
      <c r="AC926" s="13" t="str">
        <f t="shared" si="118"/>
        <v xml:space="preserve"> - </v>
      </c>
      <c r="AE926" s="13" t="str">
        <f t="shared" si="119"/>
        <v/>
      </c>
    </row>
    <row r="927" spans="1:31" x14ac:dyDescent="0.25">
      <c r="A927" s="30"/>
      <c r="B927" s="74"/>
      <c r="C927" s="82"/>
      <c r="D927" s="92"/>
      <c r="E927" s="75"/>
      <c r="F927" s="76"/>
      <c r="G927" s="83"/>
      <c r="H927" s="77"/>
      <c r="I927" s="84"/>
      <c r="J927" s="30"/>
      <c r="K927" s="25" t="str">
        <f t="shared" si="112"/>
        <v/>
      </c>
      <c r="L927" s="30"/>
      <c r="O927" s="13" t="str">
        <f t="shared" si="113"/>
        <v/>
      </c>
      <c r="P927" s="13">
        <f>SUM($E$11:$E927)</f>
        <v>30</v>
      </c>
      <c r="T927" s="22">
        <f t="shared" si="114"/>
        <v>0</v>
      </c>
      <c r="U927" s="22">
        <f t="shared" si="115"/>
        <v>0</v>
      </c>
      <c r="W927" s="13" t="str">
        <f t="shared" si="116"/>
        <v/>
      </c>
      <c r="Y927" s="41" t="str">
        <f>IF($B927="", "", IF($B927&gt;'Annual Report'!$AZ$41, 'Annual Report'!$BA$40, TEXT($B927, "mmm yyyy")))</f>
        <v/>
      </c>
      <c r="AA927" s="13" t="str">
        <f t="shared" si="117"/>
        <v/>
      </c>
      <c r="AC927" s="13" t="str">
        <f t="shared" si="118"/>
        <v xml:space="preserve"> - </v>
      </c>
      <c r="AE927" s="13" t="str">
        <f t="shared" si="119"/>
        <v/>
      </c>
    </row>
    <row r="928" spans="1:31" x14ac:dyDescent="0.25">
      <c r="A928" s="30"/>
      <c r="B928" s="74"/>
      <c r="C928" s="82"/>
      <c r="D928" s="92"/>
      <c r="E928" s="75"/>
      <c r="F928" s="76"/>
      <c r="G928" s="83"/>
      <c r="H928" s="77"/>
      <c r="I928" s="84"/>
      <c r="J928" s="30"/>
      <c r="K928" s="25" t="str">
        <f t="shared" si="112"/>
        <v/>
      </c>
      <c r="L928" s="30"/>
      <c r="O928" s="13" t="str">
        <f t="shared" si="113"/>
        <v/>
      </c>
      <c r="P928" s="13">
        <f>SUM($E$11:$E928)</f>
        <v>30</v>
      </c>
      <c r="T928" s="22">
        <f t="shared" si="114"/>
        <v>0</v>
      </c>
      <c r="U928" s="22">
        <f t="shared" si="115"/>
        <v>0</v>
      </c>
      <c r="W928" s="13" t="str">
        <f t="shared" si="116"/>
        <v/>
      </c>
      <c r="Y928" s="41" t="str">
        <f>IF($B928="", "", IF($B928&gt;'Annual Report'!$AZ$41, 'Annual Report'!$BA$40, TEXT($B928, "mmm yyyy")))</f>
        <v/>
      </c>
      <c r="AA928" s="13" t="str">
        <f t="shared" si="117"/>
        <v/>
      </c>
      <c r="AC928" s="13" t="str">
        <f t="shared" si="118"/>
        <v xml:space="preserve"> - </v>
      </c>
      <c r="AE928" s="13" t="str">
        <f t="shared" si="119"/>
        <v/>
      </c>
    </row>
    <row r="929" spans="1:31" x14ac:dyDescent="0.25">
      <c r="A929" s="30"/>
      <c r="B929" s="74"/>
      <c r="C929" s="82"/>
      <c r="D929" s="92"/>
      <c r="E929" s="75"/>
      <c r="F929" s="76"/>
      <c r="G929" s="83"/>
      <c r="H929" s="77"/>
      <c r="I929" s="84"/>
      <c r="J929" s="30"/>
      <c r="K929" s="25" t="str">
        <f t="shared" si="112"/>
        <v/>
      </c>
      <c r="L929" s="30"/>
      <c r="O929" s="13" t="str">
        <f t="shared" si="113"/>
        <v/>
      </c>
      <c r="P929" s="13">
        <f>SUM($E$11:$E929)</f>
        <v>30</v>
      </c>
      <c r="T929" s="22">
        <f t="shared" si="114"/>
        <v>0</v>
      </c>
      <c r="U929" s="22">
        <f t="shared" si="115"/>
        <v>0</v>
      </c>
      <c r="W929" s="13" t="str">
        <f t="shared" si="116"/>
        <v/>
      </c>
      <c r="Y929" s="41" t="str">
        <f>IF($B929="", "", IF($B929&gt;'Annual Report'!$AZ$41, 'Annual Report'!$BA$40, TEXT($B929, "mmm yyyy")))</f>
        <v/>
      </c>
      <c r="AA929" s="13" t="str">
        <f t="shared" si="117"/>
        <v/>
      </c>
      <c r="AC929" s="13" t="str">
        <f t="shared" si="118"/>
        <v xml:space="preserve"> - </v>
      </c>
      <c r="AE929" s="13" t="str">
        <f t="shared" si="119"/>
        <v/>
      </c>
    </row>
    <row r="930" spans="1:31" x14ac:dyDescent="0.25">
      <c r="A930" s="30"/>
      <c r="B930" s="74"/>
      <c r="C930" s="82"/>
      <c r="D930" s="92"/>
      <c r="E930" s="75"/>
      <c r="F930" s="76"/>
      <c r="G930" s="83"/>
      <c r="H930" s="77"/>
      <c r="I930" s="84"/>
      <c r="J930" s="30"/>
      <c r="K930" s="25" t="str">
        <f t="shared" si="112"/>
        <v/>
      </c>
      <c r="L930" s="30"/>
      <c r="O930" s="13" t="str">
        <f t="shared" si="113"/>
        <v/>
      </c>
      <c r="P930" s="13">
        <f>SUM($E$11:$E930)</f>
        <v>30</v>
      </c>
      <c r="T930" s="22">
        <f t="shared" si="114"/>
        <v>0</v>
      </c>
      <c r="U930" s="22">
        <f t="shared" si="115"/>
        <v>0</v>
      </c>
      <c r="W930" s="13" t="str">
        <f t="shared" si="116"/>
        <v/>
      </c>
      <c r="Y930" s="41" t="str">
        <f>IF($B930="", "", IF($B930&gt;'Annual Report'!$AZ$41, 'Annual Report'!$BA$40, TEXT($B930, "mmm yyyy")))</f>
        <v/>
      </c>
      <c r="AA930" s="13" t="str">
        <f t="shared" si="117"/>
        <v/>
      </c>
      <c r="AC930" s="13" t="str">
        <f t="shared" si="118"/>
        <v xml:space="preserve"> - </v>
      </c>
      <c r="AE930" s="13" t="str">
        <f t="shared" si="119"/>
        <v/>
      </c>
    </row>
    <row r="931" spans="1:31" x14ac:dyDescent="0.25">
      <c r="A931" s="30"/>
      <c r="B931" s="74"/>
      <c r="C931" s="82"/>
      <c r="D931" s="92"/>
      <c r="E931" s="75"/>
      <c r="F931" s="76"/>
      <c r="G931" s="83"/>
      <c r="H931" s="77"/>
      <c r="I931" s="84"/>
      <c r="J931" s="30"/>
      <c r="K931" s="25" t="str">
        <f t="shared" si="112"/>
        <v/>
      </c>
      <c r="L931" s="30"/>
      <c r="O931" s="13" t="str">
        <f t="shared" si="113"/>
        <v/>
      </c>
      <c r="P931" s="13">
        <f>SUM($E$11:$E931)</f>
        <v>30</v>
      </c>
      <c r="T931" s="22">
        <f t="shared" si="114"/>
        <v>0</v>
      </c>
      <c r="U931" s="22">
        <f t="shared" si="115"/>
        <v>0</v>
      </c>
      <c r="W931" s="13" t="str">
        <f t="shared" si="116"/>
        <v/>
      </c>
      <c r="Y931" s="41" t="str">
        <f>IF($B931="", "", IF($B931&gt;'Annual Report'!$AZ$41, 'Annual Report'!$BA$40, TEXT($B931, "mmm yyyy")))</f>
        <v/>
      </c>
      <c r="AA931" s="13" t="str">
        <f t="shared" si="117"/>
        <v/>
      </c>
      <c r="AC931" s="13" t="str">
        <f t="shared" si="118"/>
        <v xml:space="preserve"> - </v>
      </c>
      <c r="AE931" s="13" t="str">
        <f t="shared" si="119"/>
        <v/>
      </c>
    </row>
    <row r="932" spans="1:31" x14ac:dyDescent="0.25">
      <c r="A932" s="30"/>
      <c r="B932" s="74"/>
      <c r="C932" s="82"/>
      <c r="D932" s="92"/>
      <c r="E932" s="75"/>
      <c r="F932" s="76"/>
      <c r="G932" s="83"/>
      <c r="H932" s="77"/>
      <c r="I932" s="84"/>
      <c r="J932" s="30"/>
      <c r="K932" s="25" t="str">
        <f t="shared" si="112"/>
        <v/>
      </c>
      <c r="L932" s="30"/>
      <c r="O932" s="13" t="str">
        <f t="shared" si="113"/>
        <v/>
      </c>
      <c r="P932" s="13">
        <f>SUM($E$11:$E932)</f>
        <v>30</v>
      </c>
      <c r="T932" s="22">
        <f t="shared" si="114"/>
        <v>0</v>
      </c>
      <c r="U932" s="22">
        <f t="shared" si="115"/>
        <v>0</v>
      </c>
      <c r="W932" s="13" t="str">
        <f t="shared" si="116"/>
        <v/>
      </c>
      <c r="Y932" s="41" t="str">
        <f>IF($B932="", "", IF($B932&gt;'Annual Report'!$AZ$41, 'Annual Report'!$BA$40, TEXT($B932, "mmm yyyy")))</f>
        <v/>
      </c>
      <c r="AA932" s="13" t="str">
        <f t="shared" si="117"/>
        <v/>
      </c>
      <c r="AC932" s="13" t="str">
        <f t="shared" si="118"/>
        <v xml:space="preserve"> - </v>
      </c>
      <c r="AE932" s="13" t="str">
        <f t="shared" si="119"/>
        <v/>
      </c>
    </row>
    <row r="933" spans="1:31" x14ac:dyDescent="0.25">
      <c r="A933" s="30"/>
      <c r="B933" s="74"/>
      <c r="C933" s="82"/>
      <c r="D933" s="92"/>
      <c r="E933" s="75"/>
      <c r="F933" s="76"/>
      <c r="G933" s="83"/>
      <c r="H933" s="77"/>
      <c r="I933" s="84"/>
      <c r="J933" s="30"/>
      <c r="K933" s="25" t="str">
        <f t="shared" si="112"/>
        <v/>
      </c>
      <c r="L933" s="30"/>
      <c r="O933" s="13" t="str">
        <f t="shared" si="113"/>
        <v/>
      </c>
      <c r="P933" s="13">
        <f>SUM($E$11:$E933)</f>
        <v>30</v>
      </c>
      <c r="T933" s="22">
        <f t="shared" si="114"/>
        <v>0</v>
      </c>
      <c r="U933" s="22">
        <f t="shared" si="115"/>
        <v>0</v>
      </c>
      <c r="W933" s="13" t="str">
        <f t="shared" si="116"/>
        <v/>
      </c>
      <c r="Y933" s="41" t="str">
        <f>IF($B933="", "", IF($B933&gt;'Annual Report'!$AZ$41, 'Annual Report'!$BA$40, TEXT($B933, "mmm yyyy")))</f>
        <v/>
      </c>
      <c r="AA933" s="13" t="str">
        <f t="shared" si="117"/>
        <v/>
      </c>
      <c r="AC933" s="13" t="str">
        <f t="shared" si="118"/>
        <v xml:space="preserve"> - </v>
      </c>
      <c r="AE933" s="13" t="str">
        <f t="shared" si="119"/>
        <v/>
      </c>
    </row>
    <row r="934" spans="1:31" x14ac:dyDescent="0.25">
      <c r="A934" s="30"/>
      <c r="B934" s="74"/>
      <c r="C934" s="82"/>
      <c r="D934" s="92"/>
      <c r="E934" s="75"/>
      <c r="F934" s="76"/>
      <c r="G934" s="83"/>
      <c r="H934" s="77"/>
      <c r="I934" s="84"/>
      <c r="J934" s="30"/>
      <c r="K934" s="25" t="str">
        <f t="shared" si="112"/>
        <v/>
      </c>
      <c r="L934" s="30"/>
      <c r="O934" s="13" t="str">
        <f t="shared" si="113"/>
        <v/>
      </c>
      <c r="P934" s="13">
        <f>SUM($E$11:$E934)</f>
        <v>30</v>
      </c>
      <c r="T934" s="22">
        <f t="shared" si="114"/>
        <v>0</v>
      </c>
      <c r="U934" s="22">
        <f t="shared" si="115"/>
        <v>0</v>
      </c>
      <c r="W934" s="13" t="str">
        <f t="shared" si="116"/>
        <v/>
      </c>
      <c r="Y934" s="41" t="str">
        <f>IF($B934="", "", IF($B934&gt;'Annual Report'!$AZ$41, 'Annual Report'!$BA$40, TEXT($B934, "mmm yyyy")))</f>
        <v/>
      </c>
      <c r="AA934" s="13" t="str">
        <f t="shared" si="117"/>
        <v/>
      </c>
      <c r="AC934" s="13" t="str">
        <f t="shared" si="118"/>
        <v xml:space="preserve"> - </v>
      </c>
      <c r="AE934" s="13" t="str">
        <f t="shared" si="119"/>
        <v/>
      </c>
    </row>
    <row r="935" spans="1:31" x14ac:dyDescent="0.25">
      <c r="A935" s="30"/>
      <c r="B935" s="74"/>
      <c r="C935" s="82"/>
      <c r="D935" s="92"/>
      <c r="E935" s="75"/>
      <c r="F935" s="76"/>
      <c r="G935" s="83"/>
      <c r="H935" s="77"/>
      <c r="I935" s="84"/>
      <c r="J935" s="30"/>
      <c r="K935" s="25" t="str">
        <f t="shared" si="112"/>
        <v/>
      </c>
      <c r="L935" s="30"/>
      <c r="O935" s="13" t="str">
        <f t="shared" si="113"/>
        <v/>
      </c>
      <c r="P935" s="13">
        <f>SUM($E$11:$E935)</f>
        <v>30</v>
      </c>
      <c r="T935" s="22">
        <f t="shared" si="114"/>
        <v>0</v>
      </c>
      <c r="U935" s="22">
        <f t="shared" si="115"/>
        <v>0</v>
      </c>
      <c r="W935" s="13" t="str">
        <f t="shared" si="116"/>
        <v/>
      </c>
      <c r="Y935" s="41" t="str">
        <f>IF($B935="", "", IF($B935&gt;'Annual Report'!$AZ$41, 'Annual Report'!$BA$40, TEXT($B935, "mmm yyyy")))</f>
        <v/>
      </c>
      <c r="AA935" s="13" t="str">
        <f t="shared" si="117"/>
        <v/>
      </c>
      <c r="AC935" s="13" t="str">
        <f t="shared" si="118"/>
        <v xml:space="preserve"> - </v>
      </c>
      <c r="AE935" s="13" t="str">
        <f t="shared" si="119"/>
        <v/>
      </c>
    </row>
    <row r="936" spans="1:31" x14ac:dyDescent="0.25">
      <c r="A936" s="30"/>
      <c r="B936" s="74"/>
      <c r="C936" s="82"/>
      <c r="D936" s="92"/>
      <c r="E936" s="75"/>
      <c r="F936" s="76"/>
      <c r="G936" s="83"/>
      <c r="H936" s="77"/>
      <c r="I936" s="84"/>
      <c r="J936" s="30"/>
      <c r="K936" s="25" t="str">
        <f t="shared" si="112"/>
        <v/>
      </c>
      <c r="L936" s="30"/>
      <c r="O936" s="13" t="str">
        <f t="shared" si="113"/>
        <v/>
      </c>
      <c r="P936" s="13">
        <f>SUM($E$11:$E936)</f>
        <v>30</v>
      </c>
      <c r="T936" s="22">
        <f t="shared" si="114"/>
        <v>0</v>
      </c>
      <c r="U936" s="22">
        <f t="shared" si="115"/>
        <v>0</v>
      </c>
      <c r="W936" s="13" t="str">
        <f t="shared" si="116"/>
        <v/>
      </c>
      <c r="Y936" s="41" t="str">
        <f>IF($B936="", "", IF($B936&gt;'Annual Report'!$AZ$41, 'Annual Report'!$BA$40, TEXT($B936, "mmm yyyy")))</f>
        <v/>
      </c>
      <c r="AA936" s="13" t="str">
        <f t="shared" si="117"/>
        <v/>
      </c>
      <c r="AC936" s="13" t="str">
        <f t="shared" si="118"/>
        <v xml:space="preserve"> - </v>
      </c>
      <c r="AE936" s="13" t="str">
        <f t="shared" si="119"/>
        <v/>
      </c>
    </row>
    <row r="937" spans="1:31" x14ac:dyDescent="0.25">
      <c r="A937" s="30"/>
      <c r="B937" s="74"/>
      <c r="C937" s="82"/>
      <c r="D937" s="92"/>
      <c r="E937" s="75"/>
      <c r="F937" s="76"/>
      <c r="G937" s="83"/>
      <c r="H937" s="77"/>
      <c r="I937" s="84"/>
      <c r="J937" s="30"/>
      <c r="K937" s="25" t="str">
        <f t="shared" si="112"/>
        <v/>
      </c>
      <c r="L937" s="30"/>
      <c r="O937" s="13" t="str">
        <f t="shared" si="113"/>
        <v/>
      </c>
      <c r="P937" s="13">
        <f>SUM($E$11:$E937)</f>
        <v>30</v>
      </c>
      <c r="T937" s="22">
        <f t="shared" si="114"/>
        <v>0</v>
      </c>
      <c r="U937" s="22">
        <f t="shared" si="115"/>
        <v>0</v>
      </c>
      <c r="W937" s="13" t="str">
        <f t="shared" si="116"/>
        <v/>
      </c>
      <c r="Y937" s="41" t="str">
        <f>IF($B937="", "", IF($B937&gt;'Annual Report'!$AZ$41, 'Annual Report'!$BA$40, TEXT($B937, "mmm yyyy")))</f>
        <v/>
      </c>
      <c r="AA937" s="13" t="str">
        <f t="shared" si="117"/>
        <v/>
      </c>
      <c r="AC937" s="13" t="str">
        <f t="shared" si="118"/>
        <v xml:space="preserve"> - </v>
      </c>
      <c r="AE937" s="13" t="str">
        <f t="shared" si="119"/>
        <v/>
      </c>
    </row>
    <row r="938" spans="1:31" x14ac:dyDescent="0.25">
      <c r="A938" s="30"/>
      <c r="B938" s="74"/>
      <c r="C938" s="82"/>
      <c r="D938" s="92"/>
      <c r="E938" s="75"/>
      <c r="F938" s="76"/>
      <c r="G938" s="83"/>
      <c r="H938" s="77"/>
      <c r="I938" s="84"/>
      <c r="J938" s="30"/>
      <c r="K938" s="25" t="str">
        <f t="shared" si="112"/>
        <v/>
      </c>
      <c r="L938" s="30"/>
      <c r="O938" s="13" t="str">
        <f t="shared" si="113"/>
        <v/>
      </c>
      <c r="P938" s="13">
        <f>SUM($E$11:$E938)</f>
        <v>30</v>
      </c>
      <c r="T938" s="22">
        <f t="shared" si="114"/>
        <v>0</v>
      </c>
      <c r="U938" s="22">
        <f t="shared" si="115"/>
        <v>0</v>
      </c>
      <c r="W938" s="13" t="str">
        <f t="shared" si="116"/>
        <v/>
      </c>
      <c r="Y938" s="41" t="str">
        <f>IF($B938="", "", IF($B938&gt;'Annual Report'!$AZ$41, 'Annual Report'!$BA$40, TEXT($B938, "mmm yyyy")))</f>
        <v/>
      </c>
      <c r="AA938" s="13" t="str">
        <f t="shared" si="117"/>
        <v/>
      </c>
      <c r="AC938" s="13" t="str">
        <f t="shared" si="118"/>
        <v xml:space="preserve"> - </v>
      </c>
      <c r="AE938" s="13" t="str">
        <f t="shared" si="119"/>
        <v/>
      </c>
    </row>
    <row r="939" spans="1:31" x14ac:dyDescent="0.25">
      <c r="A939" s="30"/>
      <c r="B939" s="74"/>
      <c r="C939" s="82"/>
      <c r="D939" s="92"/>
      <c r="E939" s="75"/>
      <c r="F939" s="76"/>
      <c r="G939" s="83"/>
      <c r="H939" s="77"/>
      <c r="I939" s="84"/>
      <c r="J939" s="30"/>
      <c r="K939" s="25" t="str">
        <f t="shared" si="112"/>
        <v/>
      </c>
      <c r="L939" s="30"/>
      <c r="O939" s="13" t="str">
        <f t="shared" si="113"/>
        <v/>
      </c>
      <c r="P939" s="13">
        <f>SUM($E$11:$E939)</f>
        <v>30</v>
      </c>
      <c r="T939" s="22">
        <f t="shared" si="114"/>
        <v>0</v>
      </c>
      <c r="U939" s="22">
        <f t="shared" si="115"/>
        <v>0</v>
      </c>
      <c r="W939" s="13" t="str">
        <f t="shared" si="116"/>
        <v/>
      </c>
      <c r="Y939" s="41" t="str">
        <f>IF($B939="", "", IF($B939&gt;'Annual Report'!$AZ$41, 'Annual Report'!$BA$40, TEXT($B939, "mmm yyyy")))</f>
        <v/>
      </c>
      <c r="AA939" s="13" t="str">
        <f t="shared" si="117"/>
        <v/>
      </c>
      <c r="AC939" s="13" t="str">
        <f t="shared" si="118"/>
        <v xml:space="preserve"> - </v>
      </c>
      <c r="AE939" s="13" t="str">
        <f t="shared" si="119"/>
        <v/>
      </c>
    </row>
    <row r="940" spans="1:31" x14ac:dyDescent="0.25">
      <c r="A940" s="30"/>
      <c r="B940" s="74"/>
      <c r="C940" s="82"/>
      <c r="D940" s="92"/>
      <c r="E940" s="75"/>
      <c r="F940" s="76"/>
      <c r="G940" s="83"/>
      <c r="H940" s="77"/>
      <c r="I940" s="84"/>
      <c r="J940" s="30"/>
      <c r="K940" s="25" t="str">
        <f t="shared" si="112"/>
        <v/>
      </c>
      <c r="L940" s="30"/>
      <c r="O940" s="13" t="str">
        <f t="shared" si="113"/>
        <v/>
      </c>
      <c r="P940" s="13">
        <f>SUM($E$11:$E940)</f>
        <v>30</v>
      </c>
      <c r="T940" s="22">
        <f t="shared" si="114"/>
        <v>0</v>
      </c>
      <c r="U940" s="22">
        <f t="shared" si="115"/>
        <v>0</v>
      </c>
      <c r="W940" s="13" t="str">
        <f t="shared" si="116"/>
        <v/>
      </c>
      <c r="Y940" s="41" t="str">
        <f>IF($B940="", "", IF($B940&gt;'Annual Report'!$AZ$41, 'Annual Report'!$BA$40, TEXT($B940, "mmm yyyy")))</f>
        <v/>
      </c>
      <c r="AA940" s="13" t="str">
        <f t="shared" si="117"/>
        <v/>
      </c>
      <c r="AC940" s="13" t="str">
        <f t="shared" si="118"/>
        <v xml:space="preserve"> - </v>
      </c>
      <c r="AE940" s="13" t="str">
        <f t="shared" si="119"/>
        <v/>
      </c>
    </row>
    <row r="941" spans="1:31" x14ac:dyDescent="0.25">
      <c r="A941" s="30"/>
      <c r="B941" s="74"/>
      <c r="C941" s="82"/>
      <c r="D941" s="92"/>
      <c r="E941" s="75"/>
      <c r="F941" s="76"/>
      <c r="G941" s="83"/>
      <c r="H941" s="77"/>
      <c r="I941" s="84"/>
      <c r="J941" s="30"/>
      <c r="K941" s="25" t="str">
        <f t="shared" si="112"/>
        <v/>
      </c>
      <c r="L941" s="30"/>
      <c r="O941" s="13" t="str">
        <f t="shared" si="113"/>
        <v/>
      </c>
      <c r="P941" s="13">
        <f>SUM($E$11:$E941)</f>
        <v>30</v>
      </c>
      <c r="T941" s="22">
        <f t="shared" si="114"/>
        <v>0</v>
      </c>
      <c r="U941" s="22">
        <f t="shared" si="115"/>
        <v>0</v>
      </c>
      <c r="W941" s="13" t="str">
        <f t="shared" si="116"/>
        <v/>
      </c>
      <c r="Y941" s="41" t="str">
        <f>IF($B941="", "", IF($B941&gt;'Annual Report'!$AZ$41, 'Annual Report'!$BA$40, TEXT($B941, "mmm yyyy")))</f>
        <v/>
      </c>
      <c r="AA941" s="13" t="str">
        <f t="shared" si="117"/>
        <v/>
      </c>
      <c r="AC941" s="13" t="str">
        <f t="shared" si="118"/>
        <v xml:space="preserve"> - </v>
      </c>
      <c r="AE941" s="13" t="str">
        <f t="shared" si="119"/>
        <v/>
      </c>
    </row>
    <row r="942" spans="1:31" x14ac:dyDescent="0.25">
      <c r="A942" s="30"/>
      <c r="B942" s="74"/>
      <c r="C942" s="82"/>
      <c r="D942" s="92"/>
      <c r="E942" s="75"/>
      <c r="F942" s="76"/>
      <c r="G942" s="83"/>
      <c r="H942" s="77"/>
      <c r="I942" s="84"/>
      <c r="J942" s="30"/>
      <c r="K942" s="25" t="str">
        <f t="shared" si="112"/>
        <v/>
      </c>
      <c r="L942" s="30"/>
      <c r="O942" s="13" t="str">
        <f t="shared" si="113"/>
        <v/>
      </c>
      <c r="P942" s="13">
        <f>SUM($E$11:$E942)</f>
        <v>30</v>
      </c>
      <c r="T942" s="22">
        <f t="shared" si="114"/>
        <v>0</v>
      </c>
      <c r="U942" s="22">
        <f t="shared" si="115"/>
        <v>0</v>
      </c>
      <c r="W942" s="13" t="str">
        <f t="shared" si="116"/>
        <v/>
      </c>
      <c r="Y942" s="41" t="str">
        <f>IF($B942="", "", IF($B942&gt;'Annual Report'!$AZ$41, 'Annual Report'!$BA$40, TEXT($B942, "mmm yyyy")))</f>
        <v/>
      </c>
      <c r="AA942" s="13" t="str">
        <f t="shared" si="117"/>
        <v/>
      </c>
      <c r="AC942" s="13" t="str">
        <f t="shared" si="118"/>
        <v xml:space="preserve"> - </v>
      </c>
      <c r="AE942" s="13" t="str">
        <f t="shared" si="119"/>
        <v/>
      </c>
    </row>
    <row r="943" spans="1:31" x14ac:dyDescent="0.25">
      <c r="A943" s="30"/>
      <c r="B943" s="74"/>
      <c r="C943" s="82"/>
      <c r="D943" s="92"/>
      <c r="E943" s="75"/>
      <c r="F943" s="76"/>
      <c r="G943" s="83"/>
      <c r="H943" s="77"/>
      <c r="I943" s="84"/>
      <c r="J943" s="30"/>
      <c r="K943" s="25" t="str">
        <f t="shared" si="112"/>
        <v/>
      </c>
      <c r="L943" s="30"/>
      <c r="O943" s="13" t="str">
        <f t="shared" si="113"/>
        <v/>
      </c>
      <c r="P943" s="13">
        <f>SUM($E$11:$E943)</f>
        <v>30</v>
      </c>
      <c r="T943" s="22">
        <f t="shared" si="114"/>
        <v>0</v>
      </c>
      <c r="U943" s="22">
        <f t="shared" si="115"/>
        <v>0</v>
      </c>
      <c r="W943" s="13" t="str">
        <f t="shared" si="116"/>
        <v/>
      </c>
      <c r="Y943" s="41" t="str">
        <f>IF($B943="", "", IF($B943&gt;'Annual Report'!$AZ$41, 'Annual Report'!$BA$40, TEXT($B943, "mmm yyyy")))</f>
        <v/>
      </c>
      <c r="AA943" s="13" t="str">
        <f t="shared" si="117"/>
        <v/>
      </c>
      <c r="AC943" s="13" t="str">
        <f t="shared" si="118"/>
        <v xml:space="preserve"> - </v>
      </c>
      <c r="AE943" s="13" t="str">
        <f t="shared" si="119"/>
        <v/>
      </c>
    </row>
    <row r="944" spans="1:31" x14ac:dyDescent="0.25">
      <c r="A944" s="30"/>
      <c r="B944" s="74"/>
      <c r="C944" s="82"/>
      <c r="D944" s="92"/>
      <c r="E944" s="75"/>
      <c r="F944" s="76"/>
      <c r="G944" s="83"/>
      <c r="H944" s="77"/>
      <c r="I944" s="84"/>
      <c r="J944" s="30"/>
      <c r="K944" s="25" t="str">
        <f t="shared" si="112"/>
        <v/>
      </c>
      <c r="L944" s="30"/>
      <c r="O944" s="13" t="str">
        <f t="shared" si="113"/>
        <v/>
      </c>
      <c r="P944" s="13">
        <f>SUM($E$11:$E944)</f>
        <v>30</v>
      </c>
      <c r="T944" s="22">
        <f t="shared" si="114"/>
        <v>0</v>
      </c>
      <c r="U944" s="22">
        <f t="shared" si="115"/>
        <v>0</v>
      </c>
      <c r="W944" s="13" t="str">
        <f t="shared" si="116"/>
        <v/>
      </c>
      <c r="Y944" s="41" t="str">
        <f>IF($B944="", "", IF($B944&gt;'Annual Report'!$AZ$41, 'Annual Report'!$BA$40, TEXT($B944, "mmm yyyy")))</f>
        <v/>
      </c>
      <c r="AA944" s="13" t="str">
        <f t="shared" si="117"/>
        <v/>
      </c>
      <c r="AC944" s="13" t="str">
        <f t="shared" si="118"/>
        <v xml:space="preserve"> - </v>
      </c>
      <c r="AE944" s="13" t="str">
        <f t="shared" si="119"/>
        <v/>
      </c>
    </row>
    <row r="945" spans="1:31" x14ac:dyDescent="0.25">
      <c r="A945" s="30"/>
      <c r="B945" s="74"/>
      <c r="C945" s="82"/>
      <c r="D945" s="92"/>
      <c r="E945" s="75"/>
      <c r="F945" s="76"/>
      <c r="G945" s="83"/>
      <c r="H945" s="77"/>
      <c r="I945" s="84"/>
      <c r="J945" s="30"/>
      <c r="K945" s="25" t="str">
        <f t="shared" si="112"/>
        <v/>
      </c>
      <c r="L945" s="30"/>
      <c r="O945" s="13" t="str">
        <f t="shared" si="113"/>
        <v/>
      </c>
      <c r="P945" s="13">
        <f>SUM($E$11:$E945)</f>
        <v>30</v>
      </c>
      <c r="T945" s="22">
        <f t="shared" si="114"/>
        <v>0</v>
      </c>
      <c r="U945" s="22">
        <f t="shared" si="115"/>
        <v>0</v>
      </c>
      <c r="W945" s="13" t="str">
        <f t="shared" si="116"/>
        <v/>
      </c>
      <c r="Y945" s="41" t="str">
        <f>IF($B945="", "", IF($B945&gt;'Annual Report'!$AZ$41, 'Annual Report'!$BA$40, TEXT($B945, "mmm yyyy")))</f>
        <v/>
      </c>
      <c r="AA945" s="13" t="str">
        <f t="shared" si="117"/>
        <v/>
      </c>
      <c r="AC945" s="13" t="str">
        <f t="shared" si="118"/>
        <v xml:space="preserve"> - </v>
      </c>
      <c r="AE945" s="13" t="str">
        <f t="shared" si="119"/>
        <v/>
      </c>
    </row>
    <row r="946" spans="1:31" x14ac:dyDescent="0.25">
      <c r="A946" s="30"/>
      <c r="B946" s="74"/>
      <c r="C946" s="82"/>
      <c r="D946" s="92"/>
      <c r="E946" s="75"/>
      <c r="F946" s="76"/>
      <c r="G946" s="83"/>
      <c r="H946" s="77"/>
      <c r="I946" s="84"/>
      <c r="J946" s="30"/>
      <c r="K946" s="25" t="str">
        <f t="shared" si="112"/>
        <v/>
      </c>
      <c r="L946" s="30"/>
      <c r="O946" s="13" t="str">
        <f t="shared" si="113"/>
        <v/>
      </c>
      <c r="P946" s="13">
        <f>SUM($E$11:$E946)</f>
        <v>30</v>
      </c>
      <c r="T946" s="22">
        <f t="shared" si="114"/>
        <v>0</v>
      </c>
      <c r="U946" s="22">
        <f t="shared" si="115"/>
        <v>0</v>
      </c>
      <c r="W946" s="13" t="str">
        <f t="shared" si="116"/>
        <v/>
      </c>
      <c r="Y946" s="41" t="str">
        <f>IF($B946="", "", IF($B946&gt;'Annual Report'!$AZ$41, 'Annual Report'!$BA$40, TEXT($B946, "mmm yyyy")))</f>
        <v/>
      </c>
      <c r="AA946" s="13" t="str">
        <f t="shared" si="117"/>
        <v/>
      </c>
      <c r="AC946" s="13" t="str">
        <f t="shared" si="118"/>
        <v xml:space="preserve"> - </v>
      </c>
      <c r="AE946" s="13" t="str">
        <f t="shared" si="119"/>
        <v/>
      </c>
    </row>
    <row r="947" spans="1:31" x14ac:dyDescent="0.25">
      <c r="A947" s="30"/>
      <c r="B947" s="74"/>
      <c r="C947" s="82"/>
      <c r="D947" s="92"/>
      <c r="E947" s="75"/>
      <c r="F947" s="76"/>
      <c r="G947" s="83"/>
      <c r="H947" s="77"/>
      <c r="I947" s="84"/>
      <c r="J947" s="30"/>
      <c r="K947" s="25" t="str">
        <f t="shared" si="112"/>
        <v/>
      </c>
      <c r="L947" s="30"/>
      <c r="O947" s="13" t="str">
        <f t="shared" si="113"/>
        <v/>
      </c>
      <c r="P947" s="13">
        <f>SUM($E$11:$E947)</f>
        <v>30</v>
      </c>
      <c r="T947" s="22">
        <f t="shared" si="114"/>
        <v>0</v>
      </c>
      <c r="U947" s="22">
        <f t="shared" si="115"/>
        <v>0</v>
      </c>
      <c r="W947" s="13" t="str">
        <f t="shared" si="116"/>
        <v/>
      </c>
      <c r="Y947" s="41" t="str">
        <f>IF($B947="", "", IF($B947&gt;'Annual Report'!$AZ$41, 'Annual Report'!$BA$40, TEXT($B947, "mmm yyyy")))</f>
        <v/>
      </c>
      <c r="AA947" s="13" t="str">
        <f t="shared" si="117"/>
        <v/>
      </c>
      <c r="AC947" s="13" t="str">
        <f t="shared" si="118"/>
        <v xml:space="preserve"> - </v>
      </c>
      <c r="AE947" s="13" t="str">
        <f t="shared" si="119"/>
        <v/>
      </c>
    </row>
    <row r="948" spans="1:31" x14ac:dyDescent="0.25">
      <c r="A948" s="30"/>
      <c r="B948" s="74"/>
      <c r="C948" s="82"/>
      <c r="D948" s="92"/>
      <c r="E948" s="75"/>
      <c r="F948" s="76"/>
      <c r="G948" s="83"/>
      <c r="H948" s="77"/>
      <c r="I948" s="84"/>
      <c r="J948" s="30"/>
      <c r="K948" s="25" t="str">
        <f t="shared" si="112"/>
        <v/>
      </c>
      <c r="L948" s="30"/>
      <c r="O948" s="13" t="str">
        <f t="shared" si="113"/>
        <v/>
      </c>
      <c r="P948" s="13">
        <f>SUM($E$11:$E948)</f>
        <v>30</v>
      </c>
      <c r="T948" s="22">
        <f t="shared" si="114"/>
        <v>0</v>
      </c>
      <c r="U948" s="22">
        <f t="shared" si="115"/>
        <v>0</v>
      </c>
      <c r="W948" s="13" t="str">
        <f t="shared" si="116"/>
        <v/>
      </c>
      <c r="Y948" s="41" t="str">
        <f>IF($B948="", "", IF($B948&gt;'Annual Report'!$AZ$41, 'Annual Report'!$BA$40, TEXT($B948, "mmm yyyy")))</f>
        <v/>
      </c>
      <c r="AA948" s="13" t="str">
        <f t="shared" si="117"/>
        <v/>
      </c>
      <c r="AC948" s="13" t="str">
        <f t="shared" si="118"/>
        <v xml:space="preserve"> - </v>
      </c>
      <c r="AE948" s="13" t="str">
        <f t="shared" si="119"/>
        <v/>
      </c>
    </row>
    <row r="949" spans="1:31" x14ac:dyDescent="0.25">
      <c r="A949" s="30"/>
      <c r="B949" s="74"/>
      <c r="C949" s="82"/>
      <c r="D949" s="92"/>
      <c r="E949" s="75"/>
      <c r="F949" s="76"/>
      <c r="G949" s="83"/>
      <c r="H949" s="77"/>
      <c r="I949" s="84"/>
      <c r="J949" s="30"/>
      <c r="K949" s="25" t="str">
        <f t="shared" si="112"/>
        <v/>
      </c>
      <c r="L949" s="30"/>
      <c r="O949" s="13" t="str">
        <f t="shared" si="113"/>
        <v/>
      </c>
      <c r="P949" s="13">
        <f>SUM($E$11:$E949)</f>
        <v>30</v>
      </c>
      <c r="T949" s="22">
        <f t="shared" si="114"/>
        <v>0</v>
      </c>
      <c r="U949" s="22">
        <f t="shared" si="115"/>
        <v>0</v>
      </c>
      <c r="W949" s="13" t="str">
        <f t="shared" si="116"/>
        <v/>
      </c>
      <c r="Y949" s="41" t="str">
        <f>IF($B949="", "", IF($B949&gt;'Annual Report'!$AZ$41, 'Annual Report'!$BA$40, TEXT($B949, "mmm yyyy")))</f>
        <v/>
      </c>
      <c r="AA949" s="13" t="str">
        <f t="shared" si="117"/>
        <v/>
      </c>
      <c r="AC949" s="13" t="str">
        <f t="shared" si="118"/>
        <v xml:space="preserve"> - </v>
      </c>
      <c r="AE949" s="13" t="str">
        <f t="shared" si="119"/>
        <v/>
      </c>
    </row>
    <row r="950" spans="1:31" x14ac:dyDescent="0.25">
      <c r="A950" s="30"/>
      <c r="B950" s="74"/>
      <c r="C950" s="82"/>
      <c r="D950" s="92"/>
      <c r="E950" s="75"/>
      <c r="F950" s="76"/>
      <c r="G950" s="83"/>
      <c r="H950" s="77"/>
      <c r="I950" s="84"/>
      <c r="J950" s="30"/>
      <c r="K950" s="25" t="str">
        <f t="shared" si="112"/>
        <v/>
      </c>
      <c r="L950" s="30"/>
      <c r="O950" s="13" t="str">
        <f t="shared" si="113"/>
        <v/>
      </c>
      <c r="P950" s="13">
        <f>SUM($E$11:$E950)</f>
        <v>30</v>
      </c>
      <c r="T950" s="22">
        <f t="shared" si="114"/>
        <v>0</v>
      </c>
      <c r="U950" s="22">
        <f t="shared" si="115"/>
        <v>0</v>
      </c>
      <c r="W950" s="13" t="str">
        <f t="shared" si="116"/>
        <v/>
      </c>
      <c r="Y950" s="41" t="str">
        <f>IF($B950="", "", IF($B950&gt;'Annual Report'!$AZ$41, 'Annual Report'!$BA$40, TEXT($B950, "mmm yyyy")))</f>
        <v/>
      </c>
      <c r="AA950" s="13" t="str">
        <f t="shared" si="117"/>
        <v/>
      </c>
      <c r="AC950" s="13" t="str">
        <f t="shared" si="118"/>
        <v xml:space="preserve"> - </v>
      </c>
      <c r="AE950" s="13" t="str">
        <f t="shared" si="119"/>
        <v/>
      </c>
    </row>
    <row r="951" spans="1:31" x14ac:dyDescent="0.25">
      <c r="A951" s="30"/>
      <c r="B951" s="74"/>
      <c r="C951" s="82"/>
      <c r="D951" s="92"/>
      <c r="E951" s="75"/>
      <c r="F951" s="76"/>
      <c r="G951" s="83"/>
      <c r="H951" s="77"/>
      <c r="I951" s="84"/>
      <c r="J951" s="30"/>
      <c r="K951" s="25" t="str">
        <f t="shared" si="112"/>
        <v/>
      </c>
      <c r="L951" s="30"/>
      <c r="O951" s="13" t="str">
        <f t="shared" si="113"/>
        <v/>
      </c>
      <c r="P951" s="13">
        <f>SUM($E$11:$E951)</f>
        <v>30</v>
      </c>
      <c r="T951" s="22">
        <f t="shared" si="114"/>
        <v>0</v>
      </c>
      <c r="U951" s="22">
        <f t="shared" si="115"/>
        <v>0</v>
      </c>
      <c r="W951" s="13" t="str">
        <f t="shared" si="116"/>
        <v/>
      </c>
      <c r="Y951" s="41" t="str">
        <f>IF($B951="", "", IF($B951&gt;'Annual Report'!$AZ$41, 'Annual Report'!$BA$40, TEXT($B951, "mmm yyyy")))</f>
        <v/>
      </c>
      <c r="AA951" s="13" t="str">
        <f t="shared" si="117"/>
        <v/>
      </c>
      <c r="AC951" s="13" t="str">
        <f t="shared" si="118"/>
        <v xml:space="preserve"> - </v>
      </c>
      <c r="AE951" s="13" t="str">
        <f t="shared" si="119"/>
        <v/>
      </c>
    </row>
    <row r="952" spans="1:31" x14ac:dyDescent="0.25">
      <c r="A952" s="30"/>
      <c r="B952" s="74"/>
      <c r="C952" s="82"/>
      <c r="D952" s="92"/>
      <c r="E952" s="75"/>
      <c r="F952" s="76"/>
      <c r="G952" s="83"/>
      <c r="H952" s="77"/>
      <c r="I952" s="84"/>
      <c r="J952" s="30"/>
      <c r="K952" s="25" t="str">
        <f t="shared" si="112"/>
        <v/>
      </c>
      <c r="L952" s="30"/>
      <c r="O952" s="13" t="str">
        <f t="shared" si="113"/>
        <v/>
      </c>
      <c r="P952" s="13">
        <f>SUM($E$11:$E952)</f>
        <v>30</v>
      </c>
      <c r="T952" s="22">
        <f t="shared" si="114"/>
        <v>0</v>
      </c>
      <c r="U952" s="22">
        <f t="shared" si="115"/>
        <v>0</v>
      </c>
      <c r="W952" s="13" t="str">
        <f t="shared" si="116"/>
        <v/>
      </c>
      <c r="Y952" s="41" t="str">
        <f>IF($B952="", "", IF($B952&gt;'Annual Report'!$AZ$41, 'Annual Report'!$BA$40, TEXT($B952, "mmm yyyy")))</f>
        <v/>
      </c>
      <c r="AA952" s="13" t="str">
        <f t="shared" si="117"/>
        <v/>
      </c>
      <c r="AC952" s="13" t="str">
        <f t="shared" si="118"/>
        <v xml:space="preserve"> - </v>
      </c>
      <c r="AE952" s="13" t="str">
        <f t="shared" si="119"/>
        <v/>
      </c>
    </row>
    <row r="953" spans="1:31" x14ac:dyDescent="0.25">
      <c r="A953" s="30"/>
      <c r="B953" s="74"/>
      <c r="C953" s="82"/>
      <c r="D953" s="92"/>
      <c r="E953" s="75"/>
      <c r="F953" s="76"/>
      <c r="G953" s="83"/>
      <c r="H953" s="77"/>
      <c r="I953" s="84"/>
      <c r="J953" s="30"/>
      <c r="K953" s="25" t="str">
        <f t="shared" si="112"/>
        <v/>
      </c>
      <c r="L953" s="30"/>
      <c r="O953" s="13" t="str">
        <f t="shared" si="113"/>
        <v/>
      </c>
      <c r="P953" s="13">
        <f>SUM($E$11:$E953)</f>
        <v>30</v>
      </c>
      <c r="T953" s="22">
        <f t="shared" si="114"/>
        <v>0</v>
      </c>
      <c r="U953" s="22">
        <f t="shared" si="115"/>
        <v>0</v>
      </c>
      <c r="W953" s="13" t="str">
        <f t="shared" si="116"/>
        <v/>
      </c>
      <c r="Y953" s="41" t="str">
        <f>IF($B953="", "", IF($B953&gt;'Annual Report'!$AZ$41, 'Annual Report'!$BA$40, TEXT($B953, "mmm yyyy")))</f>
        <v/>
      </c>
      <c r="AA953" s="13" t="str">
        <f t="shared" si="117"/>
        <v/>
      </c>
      <c r="AC953" s="13" t="str">
        <f t="shared" si="118"/>
        <v xml:space="preserve"> - </v>
      </c>
      <c r="AE953" s="13" t="str">
        <f t="shared" si="119"/>
        <v/>
      </c>
    </row>
    <row r="954" spans="1:31" x14ac:dyDescent="0.25">
      <c r="A954" s="30"/>
      <c r="B954" s="74"/>
      <c r="C954" s="82"/>
      <c r="D954" s="92"/>
      <c r="E954" s="75"/>
      <c r="F954" s="76"/>
      <c r="G954" s="83"/>
      <c r="H954" s="77"/>
      <c r="I954" s="84"/>
      <c r="J954" s="30"/>
      <c r="K954" s="25" t="str">
        <f t="shared" si="112"/>
        <v/>
      </c>
      <c r="L954" s="30"/>
      <c r="O954" s="13" t="str">
        <f t="shared" si="113"/>
        <v/>
      </c>
      <c r="P954" s="13">
        <f>SUM($E$11:$E954)</f>
        <v>30</v>
      </c>
      <c r="T954" s="22">
        <f t="shared" si="114"/>
        <v>0</v>
      </c>
      <c r="U954" s="22">
        <f t="shared" si="115"/>
        <v>0</v>
      </c>
      <c r="W954" s="13" t="str">
        <f t="shared" si="116"/>
        <v/>
      </c>
      <c r="Y954" s="41" t="str">
        <f>IF($B954="", "", IF($B954&gt;'Annual Report'!$AZ$41, 'Annual Report'!$BA$40, TEXT($B954, "mmm yyyy")))</f>
        <v/>
      </c>
      <c r="AA954" s="13" t="str">
        <f t="shared" si="117"/>
        <v/>
      </c>
      <c r="AC954" s="13" t="str">
        <f t="shared" si="118"/>
        <v xml:space="preserve"> - </v>
      </c>
      <c r="AE954" s="13" t="str">
        <f t="shared" si="119"/>
        <v/>
      </c>
    </row>
    <row r="955" spans="1:31" x14ac:dyDescent="0.25">
      <c r="A955" s="30"/>
      <c r="B955" s="74"/>
      <c r="C955" s="82"/>
      <c r="D955" s="92"/>
      <c r="E955" s="75"/>
      <c r="F955" s="76"/>
      <c r="G955" s="83"/>
      <c r="H955" s="77"/>
      <c r="I955" s="84"/>
      <c r="J955" s="30"/>
      <c r="K955" s="25" t="str">
        <f t="shared" si="112"/>
        <v/>
      </c>
      <c r="L955" s="30"/>
      <c r="O955" s="13" t="str">
        <f t="shared" si="113"/>
        <v/>
      </c>
      <c r="P955" s="13">
        <f>SUM($E$11:$E955)</f>
        <v>30</v>
      </c>
      <c r="T955" s="22">
        <f t="shared" si="114"/>
        <v>0</v>
      </c>
      <c r="U955" s="22">
        <f t="shared" si="115"/>
        <v>0</v>
      </c>
      <c r="W955" s="13" t="str">
        <f t="shared" si="116"/>
        <v/>
      </c>
      <c r="Y955" s="41" t="str">
        <f>IF($B955="", "", IF($B955&gt;'Annual Report'!$AZ$41, 'Annual Report'!$BA$40, TEXT($B955, "mmm yyyy")))</f>
        <v/>
      </c>
      <c r="AA955" s="13" t="str">
        <f t="shared" si="117"/>
        <v/>
      </c>
      <c r="AC955" s="13" t="str">
        <f t="shared" si="118"/>
        <v xml:space="preserve"> - </v>
      </c>
      <c r="AE955" s="13" t="str">
        <f t="shared" si="119"/>
        <v/>
      </c>
    </row>
    <row r="956" spans="1:31" x14ac:dyDescent="0.25">
      <c r="A956" s="30"/>
      <c r="B956" s="74"/>
      <c r="C956" s="82"/>
      <c r="D956" s="92"/>
      <c r="E956" s="75"/>
      <c r="F956" s="76"/>
      <c r="G956" s="83"/>
      <c r="H956" s="77"/>
      <c r="I956" s="84"/>
      <c r="J956" s="30"/>
      <c r="K956" s="25" t="str">
        <f t="shared" si="112"/>
        <v/>
      </c>
      <c r="L956" s="30"/>
      <c r="O956" s="13" t="str">
        <f t="shared" si="113"/>
        <v/>
      </c>
      <c r="P956" s="13">
        <f>SUM($E$11:$E956)</f>
        <v>30</v>
      </c>
      <c r="T956" s="22">
        <f t="shared" si="114"/>
        <v>0</v>
      </c>
      <c r="U956" s="22">
        <f t="shared" si="115"/>
        <v>0</v>
      </c>
      <c r="W956" s="13" t="str">
        <f t="shared" si="116"/>
        <v/>
      </c>
      <c r="Y956" s="41" t="str">
        <f>IF($B956="", "", IF($B956&gt;'Annual Report'!$AZ$41, 'Annual Report'!$BA$40, TEXT($B956, "mmm yyyy")))</f>
        <v/>
      </c>
      <c r="AA956" s="13" t="str">
        <f t="shared" si="117"/>
        <v/>
      </c>
      <c r="AC956" s="13" t="str">
        <f t="shared" si="118"/>
        <v xml:space="preserve"> - </v>
      </c>
      <c r="AE956" s="13" t="str">
        <f t="shared" si="119"/>
        <v/>
      </c>
    </row>
    <row r="957" spans="1:31" x14ac:dyDescent="0.25">
      <c r="A957" s="30"/>
      <c r="B957" s="74"/>
      <c r="C957" s="82"/>
      <c r="D957" s="92"/>
      <c r="E957" s="75"/>
      <c r="F957" s="76"/>
      <c r="G957" s="83"/>
      <c r="H957" s="77"/>
      <c r="I957" s="84"/>
      <c r="J957" s="30"/>
      <c r="K957" s="25" t="str">
        <f t="shared" si="112"/>
        <v/>
      </c>
      <c r="L957" s="30"/>
      <c r="O957" s="13" t="str">
        <f t="shared" si="113"/>
        <v/>
      </c>
      <c r="P957" s="13">
        <f>SUM($E$11:$E957)</f>
        <v>30</v>
      </c>
      <c r="T957" s="22">
        <f t="shared" si="114"/>
        <v>0</v>
      </c>
      <c r="U957" s="22">
        <f t="shared" si="115"/>
        <v>0</v>
      </c>
      <c r="W957" s="13" t="str">
        <f t="shared" si="116"/>
        <v/>
      </c>
      <c r="Y957" s="41" t="str">
        <f>IF($B957="", "", IF($B957&gt;'Annual Report'!$AZ$41, 'Annual Report'!$BA$40, TEXT($B957, "mmm yyyy")))</f>
        <v/>
      </c>
      <c r="AA957" s="13" t="str">
        <f t="shared" si="117"/>
        <v/>
      </c>
      <c r="AC957" s="13" t="str">
        <f t="shared" si="118"/>
        <v xml:space="preserve"> - </v>
      </c>
      <c r="AE957" s="13" t="str">
        <f t="shared" si="119"/>
        <v/>
      </c>
    </row>
    <row r="958" spans="1:31" x14ac:dyDescent="0.25">
      <c r="A958" s="30"/>
      <c r="B958" s="74"/>
      <c r="C958" s="82"/>
      <c r="D958" s="92"/>
      <c r="E958" s="75"/>
      <c r="F958" s="76"/>
      <c r="G958" s="83"/>
      <c r="H958" s="77"/>
      <c r="I958" s="84"/>
      <c r="J958" s="30"/>
      <c r="K958" s="25" t="str">
        <f t="shared" si="112"/>
        <v/>
      </c>
      <c r="L958" s="30"/>
      <c r="O958" s="13" t="str">
        <f t="shared" si="113"/>
        <v/>
      </c>
      <c r="P958" s="13">
        <f>SUM($E$11:$E958)</f>
        <v>30</v>
      </c>
      <c r="T958" s="22">
        <f t="shared" si="114"/>
        <v>0</v>
      </c>
      <c r="U958" s="22">
        <f t="shared" si="115"/>
        <v>0</v>
      </c>
      <c r="W958" s="13" t="str">
        <f t="shared" si="116"/>
        <v/>
      </c>
      <c r="Y958" s="41" t="str">
        <f>IF($B958="", "", IF($B958&gt;'Annual Report'!$AZ$41, 'Annual Report'!$BA$40, TEXT($B958, "mmm yyyy")))</f>
        <v/>
      </c>
      <c r="AA958" s="13" t="str">
        <f t="shared" si="117"/>
        <v/>
      </c>
      <c r="AC958" s="13" t="str">
        <f t="shared" si="118"/>
        <v xml:space="preserve"> - </v>
      </c>
      <c r="AE958" s="13" t="str">
        <f t="shared" si="119"/>
        <v/>
      </c>
    </row>
    <row r="959" spans="1:31" x14ac:dyDescent="0.25">
      <c r="A959" s="30"/>
      <c r="B959" s="74"/>
      <c r="C959" s="82"/>
      <c r="D959" s="92"/>
      <c r="E959" s="75"/>
      <c r="F959" s="76"/>
      <c r="G959" s="83"/>
      <c r="H959" s="77"/>
      <c r="I959" s="84"/>
      <c r="J959" s="30"/>
      <c r="K959" s="25" t="str">
        <f t="shared" si="112"/>
        <v/>
      </c>
      <c r="L959" s="30"/>
      <c r="O959" s="13" t="str">
        <f t="shared" si="113"/>
        <v/>
      </c>
      <c r="P959" s="13">
        <f>SUM($E$11:$E959)</f>
        <v>30</v>
      </c>
      <c r="T959" s="22">
        <f t="shared" si="114"/>
        <v>0</v>
      </c>
      <c r="U959" s="22">
        <f t="shared" si="115"/>
        <v>0</v>
      </c>
      <c r="W959" s="13" t="str">
        <f t="shared" si="116"/>
        <v/>
      </c>
      <c r="Y959" s="41" t="str">
        <f>IF($B959="", "", IF($B959&gt;'Annual Report'!$AZ$41, 'Annual Report'!$BA$40, TEXT($B959, "mmm yyyy")))</f>
        <v/>
      </c>
      <c r="AA959" s="13" t="str">
        <f t="shared" si="117"/>
        <v/>
      </c>
      <c r="AC959" s="13" t="str">
        <f t="shared" si="118"/>
        <v xml:space="preserve"> - </v>
      </c>
      <c r="AE959" s="13" t="str">
        <f t="shared" si="119"/>
        <v/>
      </c>
    </row>
    <row r="960" spans="1:31" x14ac:dyDescent="0.25">
      <c r="A960" s="30"/>
      <c r="B960" s="74"/>
      <c r="C960" s="82"/>
      <c r="D960" s="92"/>
      <c r="E960" s="75"/>
      <c r="F960" s="76"/>
      <c r="G960" s="83"/>
      <c r="H960" s="77"/>
      <c r="I960" s="84"/>
      <c r="J960" s="30"/>
      <c r="K960" s="25" t="str">
        <f t="shared" si="112"/>
        <v/>
      </c>
      <c r="L960" s="30"/>
      <c r="O960" s="13" t="str">
        <f t="shared" si="113"/>
        <v/>
      </c>
      <c r="P960" s="13">
        <f>SUM($E$11:$E960)</f>
        <v>30</v>
      </c>
      <c r="T960" s="22">
        <f t="shared" si="114"/>
        <v>0</v>
      </c>
      <c r="U960" s="22">
        <f t="shared" si="115"/>
        <v>0</v>
      </c>
      <c r="W960" s="13" t="str">
        <f t="shared" si="116"/>
        <v/>
      </c>
      <c r="Y960" s="41" t="str">
        <f>IF($B960="", "", IF($B960&gt;'Annual Report'!$AZ$41, 'Annual Report'!$BA$40, TEXT($B960, "mmm yyyy")))</f>
        <v/>
      </c>
      <c r="AA960" s="13" t="str">
        <f t="shared" si="117"/>
        <v/>
      </c>
      <c r="AC960" s="13" t="str">
        <f t="shared" si="118"/>
        <v xml:space="preserve"> - </v>
      </c>
      <c r="AE960" s="13" t="str">
        <f t="shared" si="119"/>
        <v/>
      </c>
    </row>
    <row r="961" spans="1:31" x14ac:dyDescent="0.25">
      <c r="A961" s="30"/>
      <c r="B961" s="74"/>
      <c r="C961" s="82"/>
      <c r="D961" s="92"/>
      <c r="E961" s="75"/>
      <c r="F961" s="76"/>
      <c r="G961" s="83"/>
      <c r="H961" s="77"/>
      <c r="I961" s="84"/>
      <c r="J961" s="30"/>
      <c r="K961" s="25" t="str">
        <f t="shared" si="112"/>
        <v/>
      </c>
      <c r="L961" s="30"/>
      <c r="O961" s="13" t="str">
        <f t="shared" si="113"/>
        <v/>
      </c>
      <c r="P961" s="13">
        <f>SUM($E$11:$E961)</f>
        <v>30</v>
      </c>
      <c r="T961" s="22">
        <f t="shared" si="114"/>
        <v>0</v>
      </c>
      <c r="U961" s="22">
        <f t="shared" si="115"/>
        <v>0</v>
      </c>
      <c r="W961" s="13" t="str">
        <f t="shared" si="116"/>
        <v/>
      </c>
      <c r="Y961" s="41" t="str">
        <f>IF($B961="", "", IF($B961&gt;'Annual Report'!$AZ$41, 'Annual Report'!$BA$40, TEXT($B961, "mmm yyyy")))</f>
        <v/>
      </c>
      <c r="AA961" s="13" t="str">
        <f t="shared" si="117"/>
        <v/>
      </c>
      <c r="AC961" s="13" t="str">
        <f t="shared" si="118"/>
        <v xml:space="preserve"> - </v>
      </c>
      <c r="AE961" s="13" t="str">
        <f t="shared" si="119"/>
        <v/>
      </c>
    </row>
    <row r="962" spans="1:31" x14ac:dyDescent="0.25">
      <c r="A962" s="30"/>
      <c r="B962" s="74"/>
      <c r="C962" s="82"/>
      <c r="D962" s="92"/>
      <c r="E962" s="75"/>
      <c r="F962" s="76"/>
      <c r="G962" s="83"/>
      <c r="H962" s="77"/>
      <c r="I962" s="84"/>
      <c r="J962" s="30"/>
      <c r="K962" s="25" t="str">
        <f t="shared" si="112"/>
        <v/>
      </c>
      <c r="L962" s="30"/>
      <c r="O962" s="13" t="str">
        <f t="shared" si="113"/>
        <v/>
      </c>
      <c r="P962" s="13">
        <f>SUM($E$11:$E962)</f>
        <v>30</v>
      </c>
      <c r="T962" s="22">
        <f t="shared" si="114"/>
        <v>0</v>
      </c>
      <c r="U962" s="22">
        <f t="shared" si="115"/>
        <v>0</v>
      </c>
      <c r="W962" s="13" t="str">
        <f t="shared" si="116"/>
        <v/>
      </c>
      <c r="Y962" s="41" t="str">
        <f>IF($B962="", "", IF($B962&gt;'Annual Report'!$AZ$41, 'Annual Report'!$BA$40, TEXT($B962, "mmm yyyy")))</f>
        <v/>
      </c>
      <c r="AA962" s="13" t="str">
        <f t="shared" si="117"/>
        <v/>
      </c>
      <c r="AC962" s="13" t="str">
        <f t="shared" si="118"/>
        <v xml:space="preserve"> - </v>
      </c>
      <c r="AE962" s="13" t="str">
        <f t="shared" si="119"/>
        <v/>
      </c>
    </row>
    <row r="963" spans="1:31" x14ac:dyDescent="0.25">
      <c r="A963" s="30"/>
      <c r="B963" s="74"/>
      <c r="C963" s="82"/>
      <c r="D963" s="92"/>
      <c r="E963" s="75"/>
      <c r="F963" s="76"/>
      <c r="G963" s="83"/>
      <c r="H963" s="77"/>
      <c r="I963" s="84"/>
      <c r="J963" s="30"/>
      <c r="K963" s="25" t="str">
        <f t="shared" si="112"/>
        <v/>
      </c>
      <c r="L963" s="30"/>
      <c r="O963" s="13" t="str">
        <f t="shared" si="113"/>
        <v/>
      </c>
      <c r="P963" s="13">
        <f>SUM($E$11:$E963)</f>
        <v>30</v>
      </c>
      <c r="T963" s="22">
        <f t="shared" si="114"/>
        <v>0</v>
      </c>
      <c r="U963" s="22">
        <f t="shared" si="115"/>
        <v>0</v>
      </c>
      <c r="W963" s="13" t="str">
        <f t="shared" si="116"/>
        <v/>
      </c>
      <c r="Y963" s="41" t="str">
        <f>IF($B963="", "", IF($B963&gt;'Annual Report'!$AZ$41, 'Annual Report'!$BA$40, TEXT($B963, "mmm yyyy")))</f>
        <v/>
      </c>
      <c r="AA963" s="13" t="str">
        <f t="shared" si="117"/>
        <v/>
      </c>
      <c r="AC963" s="13" t="str">
        <f t="shared" si="118"/>
        <v xml:space="preserve"> - </v>
      </c>
      <c r="AE963" s="13" t="str">
        <f t="shared" si="119"/>
        <v/>
      </c>
    </row>
    <row r="964" spans="1:31" x14ac:dyDescent="0.25">
      <c r="A964" s="30"/>
      <c r="B964" s="74"/>
      <c r="C964" s="82"/>
      <c r="D964" s="92"/>
      <c r="E964" s="75"/>
      <c r="F964" s="76"/>
      <c r="G964" s="83"/>
      <c r="H964" s="77"/>
      <c r="I964" s="84"/>
      <c r="J964" s="30"/>
      <c r="K964" s="25" t="str">
        <f t="shared" si="112"/>
        <v/>
      </c>
      <c r="L964" s="30"/>
      <c r="O964" s="13" t="str">
        <f t="shared" si="113"/>
        <v/>
      </c>
      <c r="P964" s="13">
        <f>SUM($E$11:$E964)</f>
        <v>30</v>
      </c>
      <c r="T964" s="22">
        <f t="shared" si="114"/>
        <v>0</v>
      </c>
      <c r="U964" s="22">
        <f t="shared" si="115"/>
        <v>0</v>
      </c>
      <c r="W964" s="13" t="str">
        <f t="shared" si="116"/>
        <v/>
      </c>
      <c r="Y964" s="41" t="str">
        <f>IF($B964="", "", IF($B964&gt;'Annual Report'!$AZ$41, 'Annual Report'!$BA$40, TEXT($B964, "mmm yyyy")))</f>
        <v/>
      </c>
      <c r="AA964" s="13" t="str">
        <f t="shared" si="117"/>
        <v/>
      </c>
      <c r="AC964" s="13" t="str">
        <f t="shared" si="118"/>
        <v xml:space="preserve"> - </v>
      </c>
      <c r="AE964" s="13" t="str">
        <f t="shared" si="119"/>
        <v/>
      </c>
    </row>
    <row r="965" spans="1:31" x14ac:dyDescent="0.25">
      <c r="A965" s="30"/>
      <c r="B965" s="74"/>
      <c r="C965" s="82"/>
      <c r="D965" s="92"/>
      <c r="E965" s="75"/>
      <c r="F965" s="76"/>
      <c r="G965" s="83"/>
      <c r="H965" s="77"/>
      <c r="I965" s="84"/>
      <c r="J965" s="30"/>
      <c r="K965" s="25" t="str">
        <f t="shared" si="112"/>
        <v/>
      </c>
      <c r="L965" s="30"/>
      <c r="O965" s="13" t="str">
        <f t="shared" si="113"/>
        <v/>
      </c>
      <c r="P965" s="13">
        <f>SUM($E$11:$E965)</f>
        <v>30</v>
      </c>
      <c r="T965" s="22">
        <f t="shared" si="114"/>
        <v>0</v>
      </c>
      <c r="U965" s="22">
        <f t="shared" si="115"/>
        <v>0</v>
      </c>
      <c r="W965" s="13" t="str">
        <f t="shared" si="116"/>
        <v/>
      </c>
      <c r="Y965" s="41" t="str">
        <f>IF($B965="", "", IF($B965&gt;'Annual Report'!$AZ$41, 'Annual Report'!$BA$40, TEXT($B965, "mmm yyyy")))</f>
        <v/>
      </c>
      <c r="AA965" s="13" t="str">
        <f t="shared" si="117"/>
        <v/>
      </c>
      <c r="AC965" s="13" t="str">
        <f t="shared" si="118"/>
        <v xml:space="preserve"> - </v>
      </c>
      <c r="AE965" s="13" t="str">
        <f t="shared" si="119"/>
        <v/>
      </c>
    </row>
    <row r="966" spans="1:31" x14ac:dyDescent="0.25">
      <c r="A966" s="30"/>
      <c r="B966" s="74"/>
      <c r="C966" s="82"/>
      <c r="D966" s="92"/>
      <c r="E966" s="75"/>
      <c r="F966" s="76"/>
      <c r="G966" s="83"/>
      <c r="H966" s="77"/>
      <c r="I966" s="84"/>
      <c r="J966" s="30"/>
      <c r="K966" s="25" t="str">
        <f t="shared" si="112"/>
        <v/>
      </c>
      <c r="L966" s="30"/>
      <c r="O966" s="13" t="str">
        <f t="shared" si="113"/>
        <v/>
      </c>
      <c r="P966" s="13">
        <f>SUM($E$11:$E966)</f>
        <v>30</v>
      </c>
      <c r="T966" s="22">
        <f t="shared" si="114"/>
        <v>0</v>
      </c>
      <c r="U966" s="22">
        <f t="shared" si="115"/>
        <v>0</v>
      </c>
      <c r="W966" s="13" t="str">
        <f t="shared" si="116"/>
        <v/>
      </c>
      <c r="Y966" s="41" t="str">
        <f>IF($B966="", "", IF($B966&gt;'Annual Report'!$AZ$41, 'Annual Report'!$BA$40, TEXT($B966, "mmm yyyy")))</f>
        <v/>
      </c>
      <c r="AA966" s="13" t="str">
        <f t="shared" si="117"/>
        <v/>
      </c>
      <c r="AC966" s="13" t="str">
        <f t="shared" si="118"/>
        <v xml:space="preserve"> - </v>
      </c>
      <c r="AE966" s="13" t="str">
        <f t="shared" si="119"/>
        <v/>
      </c>
    </row>
    <row r="967" spans="1:31" x14ac:dyDescent="0.25">
      <c r="A967" s="30"/>
      <c r="B967" s="74"/>
      <c r="C967" s="82"/>
      <c r="D967" s="92"/>
      <c r="E967" s="75"/>
      <c r="F967" s="76"/>
      <c r="G967" s="83"/>
      <c r="H967" s="77"/>
      <c r="I967" s="84"/>
      <c r="J967" s="30"/>
      <c r="K967" s="25" t="str">
        <f t="shared" si="112"/>
        <v/>
      </c>
      <c r="L967" s="30"/>
      <c r="O967" s="13" t="str">
        <f t="shared" si="113"/>
        <v/>
      </c>
      <c r="P967" s="13">
        <f>SUM($E$11:$E967)</f>
        <v>30</v>
      </c>
      <c r="T967" s="22">
        <f t="shared" si="114"/>
        <v>0</v>
      </c>
      <c r="U967" s="22">
        <f t="shared" si="115"/>
        <v>0</v>
      </c>
      <c r="W967" s="13" t="str">
        <f t="shared" si="116"/>
        <v/>
      </c>
      <c r="Y967" s="41" t="str">
        <f>IF($B967="", "", IF($B967&gt;'Annual Report'!$AZ$41, 'Annual Report'!$BA$40, TEXT($B967, "mmm yyyy")))</f>
        <v/>
      </c>
      <c r="AA967" s="13" t="str">
        <f t="shared" si="117"/>
        <v/>
      </c>
      <c r="AC967" s="13" t="str">
        <f t="shared" si="118"/>
        <v xml:space="preserve"> - </v>
      </c>
      <c r="AE967" s="13" t="str">
        <f t="shared" si="119"/>
        <v/>
      </c>
    </row>
    <row r="968" spans="1:31" x14ac:dyDescent="0.25">
      <c r="A968" s="30"/>
      <c r="B968" s="74"/>
      <c r="C968" s="82"/>
      <c r="D968" s="92"/>
      <c r="E968" s="75"/>
      <c r="F968" s="76"/>
      <c r="G968" s="83"/>
      <c r="H968" s="77"/>
      <c r="I968" s="84"/>
      <c r="J968" s="30"/>
      <c r="K968" s="25" t="str">
        <f t="shared" si="112"/>
        <v/>
      </c>
      <c r="L968" s="30"/>
      <c r="O968" s="13" t="str">
        <f t="shared" si="113"/>
        <v/>
      </c>
      <c r="P968" s="13">
        <f>SUM($E$11:$E968)</f>
        <v>30</v>
      </c>
      <c r="T968" s="22">
        <f t="shared" si="114"/>
        <v>0</v>
      </c>
      <c r="U968" s="22">
        <f t="shared" si="115"/>
        <v>0</v>
      </c>
      <c r="W968" s="13" t="str">
        <f t="shared" si="116"/>
        <v/>
      </c>
      <c r="Y968" s="41" t="str">
        <f>IF($B968="", "", IF($B968&gt;'Annual Report'!$AZ$41, 'Annual Report'!$BA$40, TEXT($B968, "mmm yyyy")))</f>
        <v/>
      </c>
      <c r="AA968" s="13" t="str">
        <f t="shared" si="117"/>
        <v/>
      </c>
      <c r="AC968" s="13" t="str">
        <f t="shared" si="118"/>
        <v xml:space="preserve"> - </v>
      </c>
      <c r="AE968" s="13" t="str">
        <f t="shared" si="119"/>
        <v/>
      </c>
    </row>
    <row r="969" spans="1:31" x14ac:dyDescent="0.25">
      <c r="A969" s="30"/>
      <c r="B969" s="74"/>
      <c r="C969" s="82"/>
      <c r="D969" s="92"/>
      <c r="E969" s="75"/>
      <c r="F969" s="76"/>
      <c r="G969" s="83"/>
      <c r="H969" s="77"/>
      <c r="I969" s="84"/>
      <c r="J969" s="30"/>
      <c r="K969" s="25" t="str">
        <f t="shared" si="112"/>
        <v/>
      </c>
      <c r="L969" s="30"/>
      <c r="O969" s="13" t="str">
        <f t="shared" si="113"/>
        <v/>
      </c>
      <c r="P969" s="13">
        <f>SUM($E$11:$E969)</f>
        <v>30</v>
      </c>
      <c r="T969" s="22">
        <f t="shared" si="114"/>
        <v>0</v>
      </c>
      <c r="U969" s="22">
        <f t="shared" si="115"/>
        <v>0</v>
      </c>
      <c r="W969" s="13" t="str">
        <f t="shared" si="116"/>
        <v/>
      </c>
      <c r="Y969" s="41" t="str">
        <f>IF($B969="", "", IF($B969&gt;'Annual Report'!$AZ$41, 'Annual Report'!$BA$40, TEXT($B969, "mmm yyyy")))</f>
        <v/>
      </c>
      <c r="AA969" s="13" t="str">
        <f t="shared" si="117"/>
        <v/>
      </c>
      <c r="AC969" s="13" t="str">
        <f t="shared" si="118"/>
        <v xml:space="preserve"> - </v>
      </c>
      <c r="AE969" s="13" t="str">
        <f t="shared" si="119"/>
        <v/>
      </c>
    </row>
    <row r="970" spans="1:31" x14ac:dyDescent="0.25">
      <c r="A970" s="30"/>
      <c r="B970" s="74"/>
      <c r="C970" s="82"/>
      <c r="D970" s="92"/>
      <c r="E970" s="75"/>
      <c r="F970" s="76"/>
      <c r="G970" s="83"/>
      <c r="H970" s="77"/>
      <c r="I970" s="84"/>
      <c r="J970" s="30"/>
      <c r="K970" s="25" t="str">
        <f t="shared" si="112"/>
        <v/>
      </c>
      <c r="L970" s="30"/>
      <c r="O970" s="13" t="str">
        <f t="shared" si="113"/>
        <v/>
      </c>
      <c r="P970" s="13">
        <f>SUM($E$11:$E970)</f>
        <v>30</v>
      </c>
      <c r="T970" s="22">
        <f t="shared" si="114"/>
        <v>0</v>
      </c>
      <c r="U970" s="22">
        <f t="shared" si="115"/>
        <v>0</v>
      </c>
      <c r="W970" s="13" t="str">
        <f t="shared" si="116"/>
        <v/>
      </c>
      <c r="Y970" s="41" t="str">
        <f>IF($B970="", "", IF($B970&gt;'Annual Report'!$AZ$41, 'Annual Report'!$BA$40, TEXT($B970, "mmm yyyy")))</f>
        <v/>
      </c>
      <c r="AA970" s="13" t="str">
        <f t="shared" si="117"/>
        <v/>
      </c>
      <c r="AC970" s="13" t="str">
        <f t="shared" si="118"/>
        <v xml:space="preserve"> - </v>
      </c>
      <c r="AE970" s="13" t="str">
        <f t="shared" si="119"/>
        <v/>
      </c>
    </row>
    <row r="971" spans="1:31" x14ac:dyDescent="0.25">
      <c r="A971" s="30"/>
      <c r="B971" s="74"/>
      <c r="C971" s="82"/>
      <c r="D971" s="92"/>
      <c r="E971" s="75"/>
      <c r="F971" s="76"/>
      <c r="G971" s="83"/>
      <c r="H971" s="77"/>
      <c r="I971" s="84"/>
      <c r="J971" s="30"/>
      <c r="K971" s="25" t="str">
        <f t="shared" si="112"/>
        <v/>
      </c>
      <c r="L971" s="30"/>
      <c r="O971" s="13" t="str">
        <f t="shared" si="113"/>
        <v/>
      </c>
      <c r="P971" s="13">
        <f>SUM($E$11:$E971)</f>
        <v>30</v>
      </c>
      <c r="T971" s="22">
        <f t="shared" si="114"/>
        <v>0</v>
      </c>
      <c r="U971" s="22">
        <f t="shared" si="115"/>
        <v>0</v>
      </c>
      <c r="W971" s="13" t="str">
        <f t="shared" si="116"/>
        <v/>
      </c>
      <c r="Y971" s="41" t="str">
        <f>IF($B971="", "", IF($B971&gt;'Annual Report'!$AZ$41, 'Annual Report'!$BA$40, TEXT($B971, "mmm yyyy")))</f>
        <v/>
      </c>
      <c r="AA971" s="13" t="str">
        <f t="shared" si="117"/>
        <v/>
      </c>
      <c r="AC971" s="13" t="str">
        <f t="shared" si="118"/>
        <v xml:space="preserve"> - </v>
      </c>
      <c r="AE971" s="13" t="str">
        <f t="shared" si="119"/>
        <v/>
      </c>
    </row>
    <row r="972" spans="1:31" x14ac:dyDescent="0.25">
      <c r="A972" s="30"/>
      <c r="B972" s="74"/>
      <c r="C972" s="82"/>
      <c r="D972" s="92"/>
      <c r="E972" s="75"/>
      <c r="F972" s="76"/>
      <c r="G972" s="83"/>
      <c r="H972" s="77"/>
      <c r="I972" s="84"/>
      <c r="J972" s="30"/>
      <c r="K972" s="25" t="str">
        <f t="shared" ref="K972:K1035" si="120">IF($B972="", "", $G972+$H972-$F972-$U972-$T972)</f>
        <v/>
      </c>
      <c r="L972" s="30"/>
      <c r="O972" s="13" t="str">
        <f t="shared" ref="O972:O1035" si="121">IF($B972="", "", IF(OR($B972&lt;$R$3, $B972&gt;$R$4), "X", ""))</f>
        <v/>
      </c>
      <c r="P972" s="13">
        <f>SUM($E$11:$E972)</f>
        <v>30</v>
      </c>
      <c r="T972" s="22">
        <f t="shared" ref="T972:T1035" si="122">ROUND($D972*$P$4*24, 2)</f>
        <v>0</v>
      </c>
      <c r="U972" s="22">
        <f t="shared" ref="U972:U1035" si="123">ROUND(IF(AND($P972&gt;$O$6, $P971&lt;$O$6), (($P972-$O$6)*$P$7)+(($O$6-$P971)*$P$6), IF($P971&gt;$O$6, $E972*$P$7, $E972*$P$6)), 2)</f>
        <v>0</v>
      </c>
      <c r="W972" s="13" t="str">
        <f t="shared" ref="W972:W1035" si="124">IF($I972="", "", IF(COUNTIF($R$11:$R$20, $I972)&gt;0, "", "X"))</f>
        <v/>
      </c>
      <c r="Y972" s="41" t="str">
        <f>IF($B972="", "", IF($B972&gt;'Annual Report'!$AZ$41, 'Annual Report'!$BA$40, TEXT($B972, "mmm yyyy")))</f>
        <v/>
      </c>
      <c r="AA972" s="13" t="str">
        <f t="shared" ref="AA972:AA1035" si="125">IF(AND(NOT($F972=""), $I972=""), "X", "")</f>
        <v/>
      </c>
      <c r="AC972" s="13" t="str">
        <f t="shared" ref="AC972:AC1035" si="126">_xlfn.CONCAT(Y972, " - ", $I972)</f>
        <v xml:space="preserve"> - </v>
      </c>
      <c r="AE972" s="13" t="str">
        <f t="shared" ref="AE972:AE1035" si="127">IF($AA972="", "", $Y972)</f>
        <v/>
      </c>
    </row>
    <row r="973" spans="1:31" x14ac:dyDescent="0.25">
      <c r="A973" s="30"/>
      <c r="B973" s="74"/>
      <c r="C973" s="82"/>
      <c r="D973" s="92"/>
      <c r="E973" s="75"/>
      <c r="F973" s="76"/>
      <c r="G973" s="83"/>
      <c r="H973" s="77"/>
      <c r="I973" s="84"/>
      <c r="J973" s="30"/>
      <c r="K973" s="25" t="str">
        <f t="shared" si="120"/>
        <v/>
      </c>
      <c r="L973" s="30"/>
      <c r="O973" s="13" t="str">
        <f t="shared" si="121"/>
        <v/>
      </c>
      <c r="P973" s="13">
        <f>SUM($E$11:$E973)</f>
        <v>30</v>
      </c>
      <c r="T973" s="22">
        <f t="shared" si="122"/>
        <v>0</v>
      </c>
      <c r="U973" s="22">
        <f t="shared" si="123"/>
        <v>0</v>
      </c>
      <c r="W973" s="13" t="str">
        <f t="shared" si="124"/>
        <v/>
      </c>
      <c r="Y973" s="41" t="str">
        <f>IF($B973="", "", IF($B973&gt;'Annual Report'!$AZ$41, 'Annual Report'!$BA$40, TEXT($B973, "mmm yyyy")))</f>
        <v/>
      </c>
      <c r="AA973" s="13" t="str">
        <f t="shared" si="125"/>
        <v/>
      </c>
      <c r="AC973" s="13" t="str">
        <f t="shared" si="126"/>
        <v xml:space="preserve"> - </v>
      </c>
      <c r="AE973" s="13" t="str">
        <f t="shared" si="127"/>
        <v/>
      </c>
    </row>
    <row r="974" spans="1:31" x14ac:dyDescent="0.25">
      <c r="A974" s="30"/>
      <c r="B974" s="74"/>
      <c r="C974" s="82"/>
      <c r="D974" s="92"/>
      <c r="E974" s="75"/>
      <c r="F974" s="76"/>
      <c r="G974" s="83"/>
      <c r="H974" s="77"/>
      <c r="I974" s="84"/>
      <c r="J974" s="30"/>
      <c r="K974" s="25" t="str">
        <f t="shared" si="120"/>
        <v/>
      </c>
      <c r="L974" s="30"/>
      <c r="O974" s="13" t="str">
        <f t="shared" si="121"/>
        <v/>
      </c>
      <c r="P974" s="13">
        <f>SUM($E$11:$E974)</f>
        <v>30</v>
      </c>
      <c r="T974" s="22">
        <f t="shared" si="122"/>
        <v>0</v>
      </c>
      <c r="U974" s="22">
        <f t="shared" si="123"/>
        <v>0</v>
      </c>
      <c r="W974" s="13" t="str">
        <f t="shared" si="124"/>
        <v/>
      </c>
      <c r="Y974" s="41" t="str">
        <f>IF($B974="", "", IF($B974&gt;'Annual Report'!$AZ$41, 'Annual Report'!$BA$40, TEXT($B974, "mmm yyyy")))</f>
        <v/>
      </c>
      <c r="AA974" s="13" t="str">
        <f t="shared" si="125"/>
        <v/>
      </c>
      <c r="AC974" s="13" t="str">
        <f t="shared" si="126"/>
        <v xml:space="preserve"> - </v>
      </c>
      <c r="AE974" s="13" t="str">
        <f t="shared" si="127"/>
        <v/>
      </c>
    </row>
    <row r="975" spans="1:31" x14ac:dyDescent="0.25">
      <c r="A975" s="30"/>
      <c r="B975" s="74"/>
      <c r="C975" s="82"/>
      <c r="D975" s="92"/>
      <c r="E975" s="75"/>
      <c r="F975" s="76"/>
      <c r="G975" s="83"/>
      <c r="H975" s="77"/>
      <c r="I975" s="84"/>
      <c r="J975" s="30"/>
      <c r="K975" s="25" t="str">
        <f t="shared" si="120"/>
        <v/>
      </c>
      <c r="L975" s="30"/>
      <c r="O975" s="13" t="str">
        <f t="shared" si="121"/>
        <v/>
      </c>
      <c r="P975" s="13">
        <f>SUM($E$11:$E975)</f>
        <v>30</v>
      </c>
      <c r="T975" s="22">
        <f t="shared" si="122"/>
        <v>0</v>
      </c>
      <c r="U975" s="22">
        <f t="shared" si="123"/>
        <v>0</v>
      </c>
      <c r="W975" s="13" t="str">
        <f t="shared" si="124"/>
        <v/>
      </c>
      <c r="Y975" s="41" t="str">
        <f>IF($B975="", "", IF($B975&gt;'Annual Report'!$AZ$41, 'Annual Report'!$BA$40, TEXT($B975, "mmm yyyy")))</f>
        <v/>
      </c>
      <c r="AA975" s="13" t="str">
        <f t="shared" si="125"/>
        <v/>
      </c>
      <c r="AC975" s="13" t="str">
        <f t="shared" si="126"/>
        <v xml:space="preserve"> - </v>
      </c>
      <c r="AE975" s="13" t="str">
        <f t="shared" si="127"/>
        <v/>
      </c>
    </row>
    <row r="976" spans="1:31" x14ac:dyDescent="0.25">
      <c r="A976" s="30"/>
      <c r="B976" s="74"/>
      <c r="C976" s="82"/>
      <c r="D976" s="92"/>
      <c r="E976" s="75"/>
      <c r="F976" s="76"/>
      <c r="G976" s="83"/>
      <c r="H976" s="77"/>
      <c r="I976" s="84"/>
      <c r="J976" s="30"/>
      <c r="K976" s="25" t="str">
        <f t="shared" si="120"/>
        <v/>
      </c>
      <c r="L976" s="30"/>
      <c r="O976" s="13" t="str">
        <f t="shared" si="121"/>
        <v/>
      </c>
      <c r="P976" s="13">
        <f>SUM($E$11:$E976)</f>
        <v>30</v>
      </c>
      <c r="T976" s="22">
        <f t="shared" si="122"/>
        <v>0</v>
      </c>
      <c r="U976" s="22">
        <f t="shared" si="123"/>
        <v>0</v>
      </c>
      <c r="W976" s="13" t="str">
        <f t="shared" si="124"/>
        <v/>
      </c>
      <c r="Y976" s="41" t="str">
        <f>IF($B976="", "", IF($B976&gt;'Annual Report'!$AZ$41, 'Annual Report'!$BA$40, TEXT($B976, "mmm yyyy")))</f>
        <v/>
      </c>
      <c r="AA976" s="13" t="str">
        <f t="shared" si="125"/>
        <v/>
      </c>
      <c r="AC976" s="13" t="str">
        <f t="shared" si="126"/>
        <v xml:space="preserve"> - </v>
      </c>
      <c r="AE976" s="13" t="str">
        <f t="shared" si="127"/>
        <v/>
      </c>
    </row>
    <row r="977" spans="1:31" x14ac:dyDescent="0.25">
      <c r="A977" s="30"/>
      <c r="B977" s="74"/>
      <c r="C977" s="82"/>
      <c r="D977" s="92"/>
      <c r="E977" s="75"/>
      <c r="F977" s="76"/>
      <c r="G977" s="83"/>
      <c r="H977" s="77"/>
      <c r="I977" s="84"/>
      <c r="J977" s="30"/>
      <c r="K977" s="25" t="str">
        <f t="shared" si="120"/>
        <v/>
      </c>
      <c r="L977" s="30"/>
      <c r="O977" s="13" t="str">
        <f t="shared" si="121"/>
        <v/>
      </c>
      <c r="P977" s="13">
        <f>SUM($E$11:$E977)</f>
        <v>30</v>
      </c>
      <c r="T977" s="22">
        <f t="shared" si="122"/>
        <v>0</v>
      </c>
      <c r="U977" s="22">
        <f t="shared" si="123"/>
        <v>0</v>
      </c>
      <c r="W977" s="13" t="str">
        <f t="shared" si="124"/>
        <v/>
      </c>
      <c r="Y977" s="41" t="str">
        <f>IF($B977="", "", IF($B977&gt;'Annual Report'!$AZ$41, 'Annual Report'!$BA$40, TEXT($B977, "mmm yyyy")))</f>
        <v/>
      </c>
      <c r="AA977" s="13" t="str">
        <f t="shared" si="125"/>
        <v/>
      </c>
      <c r="AC977" s="13" t="str">
        <f t="shared" si="126"/>
        <v xml:space="preserve"> - </v>
      </c>
      <c r="AE977" s="13" t="str">
        <f t="shared" si="127"/>
        <v/>
      </c>
    </row>
    <row r="978" spans="1:31" x14ac:dyDescent="0.25">
      <c r="A978" s="30"/>
      <c r="B978" s="74"/>
      <c r="C978" s="82"/>
      <c r="D978" s="92"/>
      <c r="E978" s="75"/>
      <c r="F978" s="76"/>
      <c r="G978" s="83"/>
      <c r="H978" s="77"/>
      <c r="I978" s="84"/>
      <c r="J978" s="30"/>
      <c r="K978" s="25" t="str">
        <f t="shared" si="120"/>
        <v/>
      </c>
      <c r="L978" s="30"/>
      <c r="O978" s="13" t="str">
        <f t="shared" si="121"/>
        <v/>
      </c>
      <c r="P978" s="13">
        <f>SUM($E$11:$E978)</f>
        <v>30</v>
      </c>
      <c r="T978" s="22">
        <f t="shared" si="122"/>
        <v>0</v>
      </c>
      <c r="U978" s="22">
        <f t="shared" si="123"/>
        <v>0</v>
      </c>
      <c r="W978" s="13" t="str">
        <f t="shared" si="124"/>
        <v/>
      </c>
      <c r="Y978" s="41" t="str">
        <f>IF($B978="", "", IF($B978&gt;'Annual Report'!$AZ$41, 'Annual Report'!$BA$40, TEXT($B978, "mmm yyyy")))</f>
        <v/>
      </c>
      <c r="AA978" s="13" t="str">
        <f t="shared" si="125"/>
        <v/>
      </c>
      <c r="AC978" s="13" t="str">
        <f t="shared" si="126"/>
        <v xml:space="preserve"> - </v>
      </c>
      <c r="AE978" s="13" t="str">
        <f t="shared" si="127"/>
        <v/>
      </c>
    </row>
    <row r="979" spans="1:31" x14ac:dyDescent="0.25">
      <c r="A979" s="30"/>
      <c r="B979" s="74"/>
      <c r="C979" s="82"/>
      <c r="D979" s="92"/>
      <c r="E979" s="75"/>
      <c r="F979" s="76"/>
      <c r="G979" s="83"/>
      <c r="H979" s="77"/>
      <c r="I979" s="84"/>
      <c r="J979" s="30"/>
      <c r="K979" s="25" t="str">
        <f t="shared" si="120"/>
        <v/>
      </c>
      <c r="L979" s="30"/>
      <c r="O979" s="13" t="str">
        <f t="shared" si="121"/>
        <v/>
      </c>
      <c r="P979" s="13">
        <f>SUM($E$11:$E979)</f>
        <v>30</v>
      </c>
      <c r="T979" s="22">
        <f t="shared" si="122"/>
        <v>0</v>
      </c>
      <c r="U979" s="22">
        <f t="shared" si="123"/>
        <v>0</v>
      </c>
      <c r="W979" s="13" t="str">
        <f t="shared" si="124"/>
        <v/>
      </c>
      <c r="Y979" s="41" t="str">
        <f>IF($B979="", "", IF($B979&gt;'Annual Report'!$AZ$41, 'Annual Report'!$BA$40, TEXT($B979, "mmm yyyy")))</f>
        <v/>
      </c>
      <c r="AA979" s="13" t="str">
        <f t="shared" si="125"/>
        <v/>
      </c>
      <c r="AC979" s="13" t="str">
        <f t="shared" si="126"/>
        <v xml:space="preserve"> - </v>
      </c>
      <c r="AE979" s="13" t="str">
        <f t="shared" si="127"/>
        <v/>
      </c>
    </row>
    <row r="980" spans="1:31" x14ac:dyDescent="0.25">
      <c r="A980" s="30"/>
      <c r="B980" s="74"/>
      <c r="C980" s="82"/>
      <c r="D980" s="92"/>
      <c r="E980" s="75"/>
      <c r="F980" s="76"/>
      <c r="G980" s="83"/>
      <c r="H980" s="77"/>
      <c r="I980" s="84"/>
      <c r="J980" s="30"/>
      <c r="K980" s="25" t="str">
        <f t="shared" si="120"/>
        <v/>
      </c>
      <c r="L980" s="30"/>
      <c r="O980" s="13" t="str">
        <f t="shared" si="121"/>
        <v/>
      </c>
      <c r="P980" s="13">
        <f>SUM($E$11:$E980)</f>
        <v>30</v>
      </c>
      <c r="T980" s="22">
        <f t="shared" si="122"/>
        <v>0</v>
      </c>
      <c r="U980" s="22">
        <f t="shared" si="123"/>
        <v>0</v>
      </c>
      <c r="W980" s="13" t="str">
        <f t="shared" si="124"/>
        <v/>
      </c>
      <c r="Y980" s="41" t="str">
        <f>IF($B980="", "", IF($B980&gt;'Annual Report'!$AZ$41, 'Annual Report'!$BA$40, TEXT($B980, "mmm yyyy")))</f>
        <v/>
      </c>
      <c r="AA980" s="13" t="str">
        <f t="shared" si="125"/>
        <v/>
      </c>
      <c r="AC980" s="13" t="str">
        <f t="shared" si="126"/>
        <v xml:space="preserve"> - </v>
      </c>
      <c r="AE980" s="13" t="str">
        <f t="shared" si="127"/>
        <v/>
      </c>
    </row>
    <row r="981" spans="1:31" x14ac:dyDescent="0.25">
      <c r="A981" s="30"/>
      <c r="B981" s="74"/>
      <c r="C981" s="82"/>
      <c r="D981" s="92"/>
      <c r="E981" s="75"/>
      <c r="F981" s="76"/>
      <c r="G981" s="83"/>
      <c r="H981" s="77"/>
      <c r="I981" s="84"/>
      <c r="J981" s="30"/>
      <c r="K981" s="25" t="str">
        <f t="shared" si="120"/>
        <v/>
      </c>
      <c r="L981" s="30"/>
      <c r="O981" s="13" t="str">
        <f t="shared" si="121"/>
        <v/>
      </c>
      <c r="P981" s="13">
        <f>SUM($E$11:$E981)</f>
        <v>30</v>
      </c>
      <c r="T981" s="22">
        <f t="shared" si="122"/>
        <v>0</v>
      </c>
      <c r="U981" s="22">
        <f t="shared" si="123"/>
        <v>0</v>
      </c>
      <c r="W981" s="13" t="str">
        <f t="shared" si="124"/>
        <v/>
      </c>
      <c r="Y981" s="41" t="str">
        <f>IF($B981="", "", IF($B981&gt;'Annual Report'!$AZ$41, 'Annual Report'!$BA$40, TEXT($B981, "mmm yyyy")))</f>
        <v/>
      </c>
      <c r="AA981" s="13" t="str">
        <f t="shared" si="125"/>
        <v/>
      </c>
      <c r="AC981" s="13" t="str">
        <f t="shared" si="126"/>
        <v xml:space="preserve"> - </v>
      </c>
      <c r="AE981" s="13" t="str">
        <f t="shared" si="127"/>
        <v/>
      </c>
    </row>
    <row r="982" spans="1:31" x14ac:dyDescent="0.25">
      <c r="A982" s="30"/>
      <c r="B982" s="74"/>
      <c r="C982" s="82"/>
      <c r="D982" s="92"/>
      <c r="E982" s="75"/>
      <c r="F982" s="76"/>
      <c r="G982" s="83"/>
      <c r="H982" s="77"/>
      <c r="I982" s="84"/>
      <c r="J982" s="30"/>
      <c r="K982" s="25" t="str">
        <f t="shared" si="120"/>
        <v/>
      </c>
      <c r="L982" s="30"/>
      <c r="O982" s="13" t="str">
        <f t="shared" si="121"/>
        <v/>
      </c>
      <c r="P982" s="13">
        <f>SUM($E$11:$E982)</f>
        <v>30</v>
      </c>
      <c r="T982" s="22">
        <f t="shared" si="122"/>
        <v>0</v>
      </c>
      <c r="U982" s="22">
        <f t="shared" si="123"/>
        <v>0</v>
      </c>
      <c r="W982" s="13" t="str">
        <f t="shared" si="124"/>
        <v/>
      </c>
      <c r="Y982" s="41" t="str">
        <f>IF($B982="", "", IF($B982&gt;'Annual Report'!$AZ$41, 'Annual Report'!$BA$40, TEXT($B982, "mmm yyyy")))</f>
        <v/>
      </c>
      <c r="AA982" s="13" t="str">
        <f t="shared" si="125"/>
        <v/>
      </c>
      <c r="AC982" s="13" t="str">
        <f t="shared" si="126"/>
        <v xml:space="preserve"> - </v>
      </c>
      <c r="AE982" s="13" t="str">
        <f t="shared" si="127"/>
        <v/>
      </c>
    </row>
    <row r="983" spans="1:31" x14ac:dyDescent="0.25">
      <c r="A983" s="30"/>
      <c r="B983" s="74"/>
      <c r="C983" s="82"/>
      <c r="D983" s="92"/>
      <c r="E983" s="75"/>
      <c r="F983" s="76"/>
      <c r="G983" s="83"/>
      <c r="H983" s="77"/>
      <c r="I983" s="84"/>
      <c r="J983" s="30"/>
      <c r="K983" s="25" t="str">
        <f t="shared" si="120"/>
        <v/>
      </c>
      <c r="L983" s="30"/>
      <c r="O983" s="13" t="str">
        <f t="shared" si="121"/>
        <v/>
      </c>
      <c r="P983" s="13">
        <f>SUM($E$11:$E983)</f>
        <v>30</v>
      </c>
      <c r="T983" s="22">
        <f t="shared" si="122"/>
        <v>0</v>
      </c>
      <c r="U983" s="22">
        <f t="shared" si="123"/>
        <v>0</v>
      </c>
      <c r="W983" s="13" t="str">
        <f t="shared" si="124"/>
        <v/>
      </c>
      <c r="Y983" s="41" t="str">
        <f>IF($B983="", "", IF($B983&gt;'Annual Report'!$AZ$41, 'Annual Report'!$BA$40, TEXT($B983, "mmm yyyy")))</f>
        <v/>
      </c>
      <c r="AA983" s="13" t="str">
        <f t="shared" si="125"/>
        <v/>
      </c>
      <c r="AC983" s="13" t="str">
        <f t="shared" si="126"/>
        <v xml:space="preserve"> - </v>
      </c>
      <c r="AE983" s="13" t="str">
        <f t="shared" si="127"/>
        <v/>
      </c>
    </row>
    <row r="984" spans="1:31" x14ac:dyDescent="0.25">
      <c r="A984" s="30"/>
      <c r="B984" s="74"/>
      <c r="C984" s="82"/>
      <c r="D984" s="92"/>
      <c r="E984" s="75"/>
      <c r="F984" s="76"/>
      <c r="G984" s="83"/>
      <c r="H984" s="77"/>
      <c r="I984" s="84"/>
      <c r="J984" s="30"/>
      <c r="K984" s="25" t="str">
        <f t="shared" si="120"/>
        <v/>
      </c>
      <c r="L984" s="30"/>
      <c r="O984" s="13" t="str">
        <f t="shared" si="121"/>
        <v/>
      </c>
      <c r="P984" s="13">
        <f>SUM($E$11:$E984)</f>
        <v>30</v>
      </c>
      <c r="T984" s="22">
        <f t="shared" si="122"/>
        <v>0</v>
      </c>
      <c r="U984" s="22">
        <f t="shared" si="123"/>
        <v>0</v>
      </c>
      <c r="W984" s="13" t="str">
        <f t="shared" si="124"/>
        <v/>
      </c>
      <c r="Y984" s="41" t="str">
        <f>IF($B984="", "", IF($B984&gt;'Annual Report'!$AZ$41, 'Annual Report'!$BA$40, TEXT($B984, "mmm yyyy")))</f>
        <v/>
      </c>
      <c r="AA984" s="13" t="str">
        <f t="shared" si="125"/>
        <v/>
      </c>
      <c r="AC984" s="13" t="str">
        <f t="shared" si="126"/>
        <v xml:space="preserve"> - </v>
      </c>
      <c r="AE984" s="13" t="str">
        <f t="shared" si="127"/>
        <v/>
      </c>
    </row>
    <row r="985" spans="1:31" x14ac:dyDescent="0.25">
      <c r="A985" s="30"/>
      <c r="B985" s="74"/>
      <c r="C985" s="82"/>
      <c r="D985" s="92"/>
      <c r="E985" s="75"/>
      <c r="F985" s="76"/>
      <c r="G985" s="83"/>
      <c r="H985" s="77"/>
      <c r="I985" s="84"/>
      <c r="J985" s="30"/>
      <c r="K985" s="25" t="str">
        <f t="shared" si="120"/>
        <v/>
      </c>
      <c r="L985" s="30"/>
      <c r="O985" s="13" t="str">
        <f t="shared" si="121"/>
        <v/>
      </c>
      <c r="P985" s="13">
        <f>SUM($E$11:$E985)</f>
        <v>30</v>
      </c>
      <c r="T985" s="22">
        <f t="shared" si="122"/>
        <v>0</v>
      </c>
      <c r="U985" s="22">
        <f t="shared" si="123"/>
        <v>0</v>
      </c>
      <c r="W985" s="13" t="str">
        <f t="shared" si="124"/>
        <v/>
      </c>
      <c r="Y985" s="41" t="str">
        <f>IF($B985="", "", IF($B985&gt;'Annual Report'!$AZ$41, 'Annual Report'!$BA$40, TEXT($B985, "mmm yyyy")))</f>
        <v/>
      </c>
      <c r="AA985" s="13" t="str">
        <f t="shared" si="125"/>
        <v/>
      </c>
      <c r="AC985" s="13" t="str">
        <f t="shared" si="126"/>
        <v xml:space="preserve"> - </v>
      </c>
      <c r="AE985" s="13" t="str">
        <f t="shared" si="127"/>
        <v/>
      </c>
    </row>
    <row r="986" spans="1:31" x14ac:dyDescent="0.25">
      <c r="A986" s="30"/>
      <c r="B986" s="74"/>
      <c r="C986" s="82"/>
      <c r="D986" s="92"/>
      <c r="E986" s="75"/>
      <c r="F986" s="76"/>
      <c r="G986" s="83"/>
      <c r="H986" s="77"/>
      <c r="I986" s="84"/>
      <c r="J986" s="30"/>
      <c r="K986" s="25" t="str">
        <f t="shared" si="120"/>
        <v/>
      </c>
      <c r="L986" s="30"/>
      <c r="O986" s="13" t="str">
        <f t="shared" si="121"/>
        <v/>
      </c>
      <c r="P986" s="13">
        <f>SUM($E$11:$E986)</f>
        <v>30</v>
      </c>
      <c r="T986" s="22">
        <f t="shared" si="122"/>
        <v>0</v>
      </c>
      <c r="U986" s="22">
        <f t="shared" si="123"/>
        <v>0</v>
      </c>
      <c r="W986" s="13" t="str">
        <f t="shared" si="124"/>
        <v/>
      </c>
      <c r="Y986" s="41" t="str">
        <f>IF($B986="", "", IF($B986&gt;'Annual Report'!$AZ$41, 'Annual Report'!$BA$40, TEXT($B986, "mmm yyyy")))</f>
        <v/>
      </c>
      <c r="AA986" s="13" t="str">
        <f t="shared" si="125"/>
        <v/>
      </c>
      <c r="AC986" s="13" t="str">
        <f t="shared" si="126"/>
        <v xml:space="preserve"> - </v>
      </c>
      <c r="AE986" s="13" t="str">
        <f t="shared" si="127"/>
        <v/>
      </c>
    </row>
    <row r="987" spans="1:31" x14ac:dyDescent="0.25">
      <c r="A987" s="30"/>
      <c r="B987" s="74"/>
      <c r="C987" s="82"/>
      <c r="D987" s="92"/>
      <c r="E987" s="75"/>
      <c r="F987" s="76"/>
      <c r="G987" s="83"/>
      <c r="H987" s="77"/>
      <c r="I987" s="84"/>
      <c r="J987" s="30"/>
      <c r="K987" s="25" t="str">
        <f t="shared" si="120"/>
        <v/>
      </c>
      <c r="L987" s="30"/>
      <c r="O987" s="13" t="str">
        <f t="shared" si="121"/>
        <v/>
      </c>
      <c r="P987" s="13">
        <f>SUM($E$11:$E987)</f>
        <v>30</v>
      </c>
      <c r="T987" s="22">
        <f t="shared" si="122"/>
        <v>0</v>
      </c>
      <c r="U987" s="22">
        <f t="shared" si="123"/>
        <v>0</v>
      </c>
      <c r="W987" s="13" t="str">
        <f t="shared" si="124"/>
        <v/>
      </c>
      <c r="Y987" s="41" t="str">
        <f>IF($B987="", "", IF($B987&gt;'Annual Report'!$AZ$41, 'Annual Report'!$BA$40, TEXT($B987, "mmm yyyy")))</f>
        <v/>
      </c>
      <c r="AA987" s="13" t="str">
        <f t="shared" si="125"/>
        <v/>
      </c>
      <c r="AC987" s="13" t="str">
        <f t="shared" si="126"/>
        <v xml:space="preserve"> - </v>
      </c>
      <c r="AE987" s="13" t="str">
        <f t="shared" si="127"/>
        <v/>
      </c>
    </row>
    <row r="988" spans="1:31" x14ac:dyDescent="0.25">
      <c r="A988" s="30"/>
      <c r="B988" s="74"/>
      <c r="C988" s="82"/>
      <c r="D988" s="92"/>
      <c r="E988" s="75"/>
      <c r="F988" s="76"/>
      <c r="G988" s="83"/>
      <c r="H988" s="77"/>
      <c r="I988" s="84"/>
      <c r="J988" s="30"/>
      <c r="K988" s="25" t="str">
        <f t="shared" si="120"/>
        <v/>
      </c>
      <c r="L988" s="30"/>
      <c r="O988" s="13" t="str">
        <f t="shared" si="121"/>
        <v/>
      </c>
      <c r="P988" s="13">
        <f>SUM($E$11:$E988)</f>
        <v>30</v>
      </c>
      <c r="T988" s="22">
        <f t="shared" si="122"/>
        <v>0</v>
      </c>
      <c r="U988" s="22">
        <f t="shared" si="123"/>
        <v>0</v>
      </c>
      <c r="W988" s="13" t="str">
        <f t="shared" si="124"/>
        <v/>
      </c>
      <c r="Y988" s="41" t="str">
        <f>IF($B988="", "", IF($B988&gt;'Annual Report'!$AZ$41, 'Annual Report'!$BA$40, TEXT($B988, "mmm yyyy")))</f>
        <v/>
      </c>
      <c r="AA988" s="13" t="str">
        <f t="shared" si="125"/>
        <v/>
      </c>
      <c r="AC988" s="13" t="str">
        <f t="shared" si="126"/>
        <v xml:space="preserve"> - </v>
      </c>
      <c r="AE988" s="13" t="str">
        <f t="shared" si="127"/>
        <v/>
      </c>
    </row>
    <row r="989" spans="1:31" x14ac:dyDescent="0.25">
      <c r="A989" s="30"/>
      <c r="B989" s="74"/>
      <c r="C989" s="82"/>
      <c r="D989" s="92"/>
      <c r="E989" s="75"/>
      <c r="F989" s="76"/>
      <c r="G989" s="83"/>
      <c r="H989" s="77"/>
      <c r="I989" s="84"/>
      <c r="J989" s="30"/>
      <c r="K989" s="25" t="str">
        <f t="shared" si="120"/>
        <v/>
      </c>
      <c r="L989" s="30"/>
      <c r="O989" s="13" t="str">
        <f t="shared" si="121"/>
        <v/>
      </c>
      <c r="P989" s="13">
        <f>SUM($E$11:$E989)</f>
        <v>30</v>
      </c>
      <c r="T989" s="22">
        <f t="shared" si="122"/>
        <v>0</v>
      </c>
      <c r="U989" s="22">
        <f t="shared" si="123"/>
        <v>0</v>
      </c>
      <c r="W989" s="13" t="str">
        <f t="shared" si="124"/>
        <v/>
      </c>
      <c r="Y989" s="41" t="str">
        <f>IF($B989="", "", IF($B989&gt;'Annual Report'!$AZ$41, 'Annual Report'!$BA$40, TEXT($B989, "mmm yyyy")))</f>
        <v/>
      </c>
      <c r="AA989" s="13" t="str">
        <f t="shared" si="125"/>
        <v/>
      </c>
      <c r="AC989" s="13" t="str">
        <f t="shared" si="126"/>
        <v xml:space="preserve"> - </v>
      </c>
      <c r="AE989" s="13" t="str">
        <f t="shared" si="127"/>
        <v/>
      </c>
    </row>
    <row r="990" spans="1:31" x14ac:dyDescent="0.25">
      <c r="A990" s="30"/>
      <c r="B990" s="74"/>
      <c r="C990" s="82"/>
      <c r="D990" s="92"/>
      <c r="E990" s="75"/>
      <c r="F990" s="76"/>
      <c r="G990" s="83"/>
      <c r="H990" s="77"/>
      <c r="I990" s="84"/>
      <c r="J990" s="30"/>
      <c r="K990" s="25" t="str">
        <f t="shared" si="120"/>
        <v/>
      </c>
      <c r="L990" s="30"/>
      <c r="O990" s="13" t="str">
        <f t="shared" si="121"/>
        <v/>
      </c>
      <c r="P990" s="13">
        <f>SUM($E$11:$E990)</f>
        <v>30</v>
      </c>
      <c r="T990" s="22">
        <f t="shared" si="122"/>
        <v>0</v>
      </c>
      <c r="U990" s="22">
        <f t="shared" si="123"/>
        <v>0</v>
      </c>
      <c r="W990" s="13" t="str">
        <f t="shared" si="124"/>
        <v/>
      </c>
      <c r="Y990" s="41" t="str">
        <f>IF($B990="", "", IF($B990&gt;'Annual Report'!$AZ$41, 'Annual Report'!$BA$40, TEXT($B990, "mmm yyyy")))</f>
        <v/>
      </c>
      <c r="AA990" s="13" t="str">
        <f t="shared" si="125"/>
        <v/>
      </c>
      <c r="AC990" s="13" t="str">
        <f t="shared" si="126"/>
        <v xml:space="preserve"> - </v>
      </c>
      <c r="AE990" s="13" t="str">
        <f t="shared" si="127"/>
        <v/>
      </c>
    </row>
    <row r="991" spans="1:31" x14ac:dyDescent="0.25">
      <c r="A991" s="30"/>
      <c r="B991" s="74"/>
      <c r="C991" s="82"/>
      <c r="D991" s="92"/>
      <c r="E991" s="75"/>
      <c r="F991" s="76"/>
      <c r="G991" s="83"/>
      <c r="H991" s="77"/>
      <c r="I991" s="84"/>
      <c r="J991" s="30"/>
      <c r="K991" s="25" t="str">
        <f t="shared" si="120"/>
        <v/>
      </c>
      <c r="L991" s="30"/>
      <c r="O991" s="13" t="str">
        <f t="shared" si="121"/>
        <v/>
      </c>
      <c r="P991" s="13">
        <f>SUM($E$11:$E991)</f>
        <v>30</v>
      </c>
      <c r="T991" s="22">
        <f t="shared" si="122"/>
        <v>0</v>
      </c>
      <c r="U991" s="22">
        <f t="shared" si="123"/>
        <v>0</v>
      </c>
      <c r="W991" s="13" t="str">
        <f t="shared" si="124"/>
        <v/>
      </c>
      <c r="Y991" s="41" t="str">
        <f>IF($B991="", "", IF($B991&gt;'Annual Report'!$AZ$41, 'Annual Report'!$BA$40, TEXT($B991, "mmm yyyy")))</f>
        <v/>
      </c>
      <c r="AA991" s="13" t="str">
        <f t="shared" si="125"/>
        <v/>
      </c>
      <c r="AC991" s="13" t="str">
        <f t="shared" si="126"/>
        <v xml:space="preserve"> - </v>
      </c>
      <c r="AE991" s="13" t="str">
        <f t="shared" si="127"/>
        <v/>
      </c>
    </row>
    <row r="992" spans="1:31" x14ac:dyDescent="0.25">
      <c r="A992" s="30"/>
      <c r="B992" s="74"/>
      <c r="C992" s="82"/>
      <c r="D992" s="92"/>
      <c r="E992" s="75"/>
      <c r="F992" s="76"/>
      <c r="G992" s="83"/>
      <c r="H992" s="77"/>
      <c r="I992" s="84"/>
      <c r="J992" s="30"/>
      <c r="K992" s="25" t="str">
        <f t="shared" si="120"/>
        <v/>
      </c>
      <c r="L992" s="30"/>
      <c r="O992" s="13" t="str">
        <f t="shared" si="121"/>
        <v/>
      </c>
      <c r="P992" s="13">
        <f>SUM($E$11:$E992)</f>
        <v>30</v>
      </c>
      <c r="T992" s="22">
        <f t="shared" si="122"/>
        <v>0</v>
      </c>
      <c r="U992" s="22">
        <f t="shared" si="123"/>
        <v>0</v>
      </c>
      <c r="W992" s="13" t="str">
        <f t="shared" si="124"/>
        <v/>
      </c>
      <c r="Y992" s="41" t="str">
        <f>IF($B992="", "", IF($B992&gt;'Annual Report'!$AZ$41, 'Annual Report'!$BA$40, TEXT($B992, "mmm yyyy")))</f>
        <v/>
      </c>
      <c r="AA992" s="13" t="str">
        <f t="shared" si="125"/>
        <v/>
      </c>
      <c r="AC992" s="13" t="str">
        <f t="shared" si="126"/>
        <v xml:space="preserve"> - </v>
      </c>
      <c r="AE992" s="13" t="str">
        <f t="shared" si="127"/>
        <v/>
      </c>
    </row>
    <row r="993" spans="1:31" x14ac:dyDescent="0.25">
      <c r="A993" s="30"/>
      <c r="B993" s="74"/>
      <c r="C993" s="82"/>
      <c r="D993" s="92"/>
      <c r="E993" s="75"/>
      <c r="F993" s="76"/>
      <c r="G993" s="83"/>
      <c r="H993" s="77"/>
      <c r="I993" s="84"/>
      <c r="J993" s="30"/>
      <c r="K993" s="25" t="str">
        <f t="shared" si="120"/>
        <v/>
      </c>
      <c r="L993" s="30"/>
      <c r="O993" s="13" t="str">
        <f t="shared" si="121"/>
        <v/>
      </c>
      <c r="P993" s="13">
        <f>SUM($E$11:$E993)</f>
        <v>30</v>
      </c>
      <c r="T993" s="22">
        <f t="shared" si="122"/>
        <v>0</v>
      </c>
      <c r="U993" s="22">
        <f t="shared" si="123"/>
        <v>0</v>
      </c>
      <c r="W993" s="13" t="str">
        <f t="shared" si="124"/>
        <v/>
      </c>
      <c r="Y993" s="41" t="str">
        <f>IF($B993="", "", IF($B993&gt;'Annual Report'!$AZ$41, 'Annual Report'!$BA$40, TEXT($B993, "mmm yyyy")))</f>
        <v/>
      </c>
      <c r="AA993" s="13" t="str">
        <f t="shared" si="125"/>
        <v/>
      </c>
      <c r="AC993" s="13" t="str">
        <f t="shared" si="126"/>
        <v xml:space="preserve"> - </v>
      </c>
      <c r="AE993" s="13" t="str">
        <f t="shared" si="127"/>
        <v/>
      </c>
    </row>
    <row r="994" spans="1:31" x14ac:dyDescent="0.25">
      <c r="A994" s="30"/>
      <c r="B994" s="74"/>
      <c r="C994" s="82"/>
      <c r="D994" s="92"/>
      <c r="E994" s="75"/>
      <c r="F994" s="76"/>
      <c r="G994" s="83"/>
      <c r="H994" s="77"/>
      <c r="I994" s="84"/>
      <c r="J994" s="30"/>
      <c r="K994" s="25" t="str">
        <f t="shared" si="120"/>
        <v/>
      </c>
      <c r="L994" s="30"/>
      <c r="O994" s="13" t="str">
        <f t="shared" si="121"/>
        <v/>
      </c>
      <c r="P994" s="13">
        <f>SUM($E$11:$E994)</f>
        <v>30</v>
      </c>
      <c r="T994" s="22">
        <f t="shared" si="122"/>
        <v>0</v>
      </c>
      <c r="U994" s="22">
        <f t="shared" si="123"/>
        <v>0</v>
      </c>
      <c r="W994" s="13" t="str">
        <f t="shared" si="124"/>
        <v/>
      </c>
      <c r="Y994" s="41" t="str">
        <f>IF($B994="", "", IF($B994&gt;'Annual Report'!$AZ$41, 'Annual Report'!$BA$40, TEXT($B994, "mmm yyyy")))</f>
        <v/>
      </c>
      <c r="AA994" s="13" t="str">
        <f t="shared" si="125"/>
        <v/>
      </c>
      <c r="AC994" s="13" t="str">
        <f t="shared" si="126"/>
        <v xml:space="preserve"> - </v>
      </c>
      <c r="AE994" s="13" t="str">
        <f t="shared" si="127"/>
        <v/>
      </c>
    </row>
    <row r="995" spans="1:31" x14ac:dyDescent="0.25">
      <c r="A995" s="30"/>
      <c r="B995" s="74"/>
      <c r="C995" s="82"/>
      <c r="D995" s="92"/>
      <c r="E995" s="75"/>
      <c r="F995" s="76"/>
      <c r="G995" s="83"/>
      <c r="H995" s="77"/>
      <c r="I995" s="84"/>
      <c r="J995" s="30"/>
      <c r="K995" s="25" t="str">
        <f t="shared" si="120"/>
        <v/>
      </c>
      <c r="L995" s="30"/>
      <c r="O995" s="13" t="str">
        <f t="shared" si="121"/>
        <v/>
      </c>
      <c r="P995" s="13">
        <f>SUM($E$11:$E995)</f>
        <v>30</v>
      </c>
      <c r="T995" s="22">
        <f t="shared" si="122"/>
        <v>0</v>
      </c>
      <c r="U995" s="22">
        <f t="shared" si="123"/>
        <v>0</v>
      </c>
      <c r="W995" s="13" t="str">
        <f t="shared" si="124"/>
        <v/>
      </c>
      <c r="Y995" s="41" t="str">
        <f>IF($B995="", "", IF($B995&gt;'Annual Report'!$AZ$41, 'Annual Report'!$BA$40, TEXT($B995, "mmm yyyy")))</f>
        <v/>
      </c>
      <c r="AA995" s="13" t="str">
        <f t="shared" si="125"/>
        <v/>
      </c>
      <c r="AC995" s="13" t="str">
        <f t="shared" si="126"/>
        <v xml:space="preserve"> - </v>
      </c>
      <c r="AE995" s="13" t="str">
        <f t="shared" si="127"/>
        <v/>
      </c>
    </row>
    <row r="996" spans="1:31" x14ac:dyDescent="0.25">
      <c r="A996" s="30"/>
      <c r="B996" s="74"/>
      <c r="C996" s="82"/>
      <c r="D996" s="92"/>
      <c r="E996" s="75"/>
      <c r="F996" s="76"/>
      <c r="G996" s="83"/>
      <c r="H996" s="77"/>
      <c r="I996" s="84"/>
      <c r="J996" s="30"/>
      <c r="K996" s="25" t="str">
        <f t="shared" si="120"/>
        <v/>
      </c>
      <c r="L996" s="30"/>
      <c r="O996" s="13" t="str">
        <f t="shared" si="121"/>
        <v/>
      </c>
      <c r="P996" s="13">
        <f>SUM($E$11:$E996)</f>
        <v>30</v>
      </c>
      <c r="T996" s="22">
        <f t="shared" si="122"/>
        <v>0</v>
      </c>
      <c r="U996" s="22">
        <f t="shared" si="123"/>
        <v>0</v>
      </c>
      <c r="W996" s="13" t="str">
        <f t="shared" si="124"/>
        <v/>
      </c>
      <c r="Y996" s="41" t="str">
        <f>IF($B996="", "", IF($B996&gt;'Annual Report'!$AZ$41, 'Annual Report'!$BA$40, TEXT($B996, "mmm yyyy")))</f>
        <v/>
      </c>
      <c r="AA996" s="13" t="str">
        <f t="shared" si="125"/>
        <v/>
      </c>
      <c r="AC996" s="13" t="str">
        <f t="shared" si="126"/>
        <v xml:space="preserve"> - </v>
      </c>
      <c r="AE996" s="13" t="str">
        <f t="shared" si="127"/>
        <v/>
      </c>
    </row>
    <row r="997" spans="1:31" x14ac:dyDescent="0.25">
      <c r="A997" s="30"/>
      <c r="B997" s="74"/>
      <c r="C997" s="82"/>
      <c r="D997" s="92"/>
      <c r="E997" s="75"/>
      <c r="F997" s="76"/>
      <c r="G997" s="83"/>
      <c r="H997" s="77"/>
      <c r="I997" s="84"/>
      <c r="J997" s="30"/>
      <c r="K997" s="25" t="str">
        <f t="shared" si="120"/>
        <v/>
      </c>
      <c r="L997" s="30"/>
      <c r="O997" s="13" t="str">
        <f t="shared" si="121"/>
        <v/>
      </c>
      <c r="P997" s="13">
        <f>SUM($E$11:$E997)</f>
        <v>30</v>
      </c>
      <c r="T997" s="22">
        <f t="shared" si="122"/>
        <v>0</v>
      </c>
      <c r="U997" s="22">
        <f t="shared" si="123"/>
        <v>0</v>
      </c>
      <c r="W997" s="13" t="str">
        <f t="shared" si="124"/>
        <v/>
      </c>
      <c r="Y997" s="41" t="str">
        <f>IF($B997="", "", IF($B997&gt;'Annual Report'!$AZ$41, 'Annual Report'!$BA$40, TEXT($B997, "mmm yyyy")))</f>
        <v/>
      </c>
      <c r="AA997" s="13" t="str">
        <f t="shared" si="125"/>
        <v/>
      </c>
      <c r="AC997" s="13" t="str">
        <f t="shared" si="126"/>
        <v xml:space="preserve"> - </v>
      </c>
      <c r="AE997" s="13" t="str">
        <f t="shared" si="127"/>
        <v/>
      </c>
    </row>
    <row r="998" spans="1:31" x14ac:dyDescent="0.25">
      <c r="A998" s="30"/>
      <c r="B998" s="74"/>
      <c r="C998" s="82"/>
      <c r="D998" s="92"/>
      <c r="E998" s="75"/>
      <c r="F998" s="76"/>
      <c r="G998" s="83"/>
      <c r="H998" s="77"/>
      <c r="I998" s="84"/>
      <c r="J998" s="30"/>
      <c r="K998" s="25" t="str">
        <f t="shared" si="120"/>
        <v/>
      </c>
      <c r="L998" s="30"/>
      <c r="O998" s="13" t="str">
        <f t="shared" si="121"/>
        <v/>
      </c>
      <c r="P998" s="13">
        <f>SUM($E$11:$E998)</f>
        <v>30</v>
      </c>
      <c r="T998" s="22">
        <f t="shared" si="122"/>
        <v>0</v>
      </c>
      <c r="U998" s="22">
        <f t="shared" si="123"/>
        <v>0</v>
      </c>
      <c r="W998" s="13" t="str">
        <f t="shared" si="124"/>
        <v/>
      </c>
      <c r="Y998" s="41" t="str">
        <f>IF($B998="", "", IF($B998&gt;'Annual Report'!$AZ$41, 'Annual Report'!$BA$40, TEXT($B998, "mmm yyyy")))</f>
        <v/>
      </c>
      <c r="AA998" s="13" t="str">
        <f t="shared" si="125"/>
        <v/>
      </c>
      <c r="AC998" s="13" t="str">
        <f t="shared" si="126"/>
        <v xml:space="preserve"> - </v>
      </c>
      <c r="AE998" s="13" t="str">
        <f t="shared" si="127"/>
        <v/>
      </c>
    </row>
    <row r="999" spans="1:31" x14ac:dyDescent="0.25">
      <c r="A999" s="30"/>
      <c r="B999" s="74"/>
      <c r="C999" s="82"/>
      <c r="D999" s="92"/>
      <c r="E999" s="75"/>
      <c r="F999" s="76"/>
      <c r="G999" s="83"/>
      <c r="H999" s="77"/>
      <c r="I999" s="84"/>
      <c r="J999" s="30"/>
      <c r="K999" s="25" t="str">
        <f t="shared" si="120"/>
        <v/>
      </c>
      <c r="L999" s="30"/>
      <c r="O999" s="13" t="str">
        <f t="shared" si="121"/>
        <v/>
      </c>
      <c r="P999" s="13">
        <f>SUM($E$11:$E999)</f>
        <v>30</v>
      </c>
      <c r="T999" s="22">
        <f t="shared" si="122"/>
        <v>0</v>
      </c>
      <c r="U999" s="22">
        <f t="shared" si="123"/>
        <v>0</v>
      </c>
      <c r="W999" s="13" t="str">
        <f t="shared" si="124"/>
        <v/>
      </c>
      <c r="Y999" s="41" t="str">
        <f>IF($B999="", "", IF($B999&gt;'Annual Report'!$AZ$41, 'Annual Report'!$BA$40, TEXT($B999, "mmm yyyy")))</f>
        <v/>
      </c>
      <c r="AA999" s="13" t="str">
        <f t="shared" si="125"/>
        <v/>
      </c>
      <c r="AC999" s="13" t="str">
        <f t="shared" si="126"/>
        <v xml:space="preserve"> - </v>
      </c>
      <c r="AE999" s="13" t="str">
        <f t="shared" si="127"/>
        <v/>
      </c>
    </row>
    <row r="1000" spans="1:31" x14ac:dyDescent="0.25">
      <c r="A1000" s="30"/>
      <c r="B1000" s="74"/>
      <c r="C1000" s="82"/>
      <c r="D1000" s="92"/>
      <c r="E1000" s="75"/>
      <c r="F1000" s="76"/>
      <c r="G1000" s="83"/>
      <c r="H1000" s="77"/>
      <c r="I1000" s="84"/>
      <c r="J1000" s="30"/>
      <c r="K1000" s="25" t="str">
        <f t="shared" si="120"/>
        <v/>
      </c>
      <c r="L1000" s="30"/>
      <c r="O1000" s="13" t="str">
        <f t="shared" si="121"/>
        <v/>
      </c>
      <c r="P1000" s="13">
        <f>SUM($E$11:$E1000)</f>
        <v>30</v>
      </c>
      <c r="T1000" s="22">
        <f t="shared" si="122"/>
        <v>0</v>
      </c>
      <c r="U1000" s="22">
        <f t="shared" si="123"/>
        <v>0</v>
      </c>
      <c r="W1000" s="13" t="str">
        <f t="shared" si="124"/>
        <v/>
      </c>
      <c r="Y1000" s="41" t="str">
        <f>IF($B1000="", "", IF($B1000&gt;'Annual Report'!$AZ$41, 'Annual Report'!$BA$40, TEXT($B1000, "mmm yyyy")))</f>
        <v/>
      </c>
      <c r="AA1000" s="13" t="str">
        <f t="shared" si="125"/>
        <v/>
      </c>
      <c r="AC1000" s="13" t="str">
        <f t="shared" si="126"/>
        <v xml:space="preserve"> - </v>
      </c>
      <c r="AE1000" s="13" t="str">
        <f t="shared" si="127"/>
        <v/>
      </c>
    </row>
    <row r="1001" spans="1:31" x14ac:dyDescent="0.25">
      <c r="A1001" s="30"/>
      <c r="B1001" s="74"/>
      <c r="C1001" s="82"/>
      <c r="D1001" s="92"/>
      <c r="E1001" s="75"/>
      <c r="F1001" s="76"/>
      <c r="G1001" s="83"/>
      <c r="H1001" s="77"/>
      <c r="I1001" s="84"/>
      <c r="J1001" s="30"/>
      <c r="K1001" s="25" t="str">
        <f t="shared" si="120"/>
        <v/>
      </c>
      <c r="L1001" s="30"/>
      <c r="O1001" s="13" t="str">
        <f t="shared" si="121"/>
        <v/>
      </c>
      <c r="P1001" s="13">
        <f>SUM($E$11:$E1001)</f>
        <v>30</v>
      </c>
      <c r="T1001" s="22">
        <f t="shared" si="122"/>
        <v>0</v>
      </c>
      <c r="U1001" s="22">
        <f t="shared" si="123"/>
        <v>0</v>
      </c>
      <c r="W1001" s="13" t="str">
        <f t="shared" si="124"/>
        <v/>
      </c>
      <c r="Y1001" s="41" t="str">
        <f>IF($B1001="", "", IF($B1001&gt;'Annual Report'!$AZ$41, 'Annual Report'!$BA$40, TEXT($B1001, "mmm yyyy")))</f>
        <v/>
      </c>
      <c r="AA1001" s="13" t="str">
        <f t="shared" si="125"/>
        <v/>
      </c>
      <c r="AC1001" s="13" t="str">
        <f t="shared" si="126"/>
        <v xml:space="preserve"> - </v>
      </c>
      <c r="AE1001" s="13" t="str">
        <f t="shared" si="127"/>
        <v/>
      </c>
    </row>
    <row r="1002" spans="1:31" x14ac:dyDescent="0.25">
      <c r="A1002" s="30"/>
      <c r="B1002" s="74"/>
      <c r="C1002" s="82"/>
      <c r="D1002" s="92"/>
      <c r="E1002" s="75"/>
      <c r="F1002" s="76"/>
      <c r="G1002" s="83"/>
      <c r="H1002" s="77"/>
      <c r="I1002" s="84"/>
      <c r="J1002" s="30"/>
      <c r="K1002" s="25" t="str">
        <f t="shared" si="120"/>
        <v/>
      </c>
      <c r="L1002" s="30"/>
      <c r="O1002" s="13" t="str">
        <f t="shared" si="121"/>
        <v/>
      </c>
      <c r="P1002" s="13">
        <f>SUM($E$11:$E1002)</f>
        <v>30</v>
      </c>
      <c r="T1002" s="22">
        <f t="shared" si="122"/>
        <v>0</v>
      </c>
      <c r="U1002" s="22">
        <f t="shared" si="123"/>
        <v>0</v>
      </c>
      <c r="W1002" s="13" t="str">
        <f t="shared" si="124"/>
        <v/>
      </c>
      <c r="Y1002" s="41" t="str">
        <f>IF($B1002="", "", IF($B1002&gt;'Annual Report'!$AZ$41, 'Annual Report'!$BA$40, TEXT($B1002, "mmm yyyy")))</f>
        <v/>
      </c>
      <c r="AA1002" s="13" t="str">
        <f t="shared" si="125"/>
        <v/>
      </c>
      <c r="AC1002" s="13" t="str">
        <f t="shared" si="126"/>
        <v xml:space="preserve"> - </v>
      </c>
      <c r="AE1002" s="13" t="str">
        <f t="shared" si="127"/>
        <v/>
      </c>
    </row>
    <row r="1003" spans="1:31" x14ac:dyDescent="0.25">
      <c r="A1003" s="30"/>
      <c r="B1003" s="74"/>
      <c r="C1003" s="82"/>
      <c r="D1003" s="92"/>
      <c r="E1003" s="75"/>
      <c r="F1003" s="76"/>
      <c r="G1003" s="83"/>
      <c r="H1003" s="77"/>
      <c r="I1003" s="84"/>
      <c r="J1003" s="30"/>
      <c r="K1003" s="25" t="str">
        <f t="shared" si="120"/>
        <v/>
      </c>
      <c r="L1003" s="30"/>
      <c r="O1003" s="13" t="str">
        <f t="shared" si="121"/>
        <v/>
      </c>
      <c r="P1003" s="13">
        <f>SUM($E$11:$E1003)</f>
        <v>30</v>
      </c>
      <c r="T1003" s="22">
        <f t="shared" si="122"/>
        <v>0</v>
      </c>
      <c r="U1003" s="22">
        <f t="shared" si="123"/>
        <v>0</v>
      </c>
      <c r="W1003" s="13" t="str">
        <f t="shared" si="124"/>
        <v/>
      </c>
      <c r="Y1003" s="41" t="str">
        <f>IF($B1003="", "", IF($B1003&gt;'Annual Report'!$AZ$41, 'Annual Report'!$BA$40, TEXT($B1003, "mmm yyyy")))</f>
        <v/>
      </c>
      <c r="AA1003" s="13" t="str">
        <f t="shared" si="125"/>
        <v/>
      </c>
      <c r="AC1003" s="13" t="str">
        <f t="shared" si="126"/>
        <v xml:space="preserve"> - </v>
      </c>
      <c r="AE1003" s="13" t="str">
        <f t="shared" si="127"/>
        <v/>
      </c>
    </row>
    <row r="1004" spans="1:31" x14ac:dyDescent="0.25">
      <c r="A1004" s="30"/>
      <c r="B1004" s="74"/>
      <c r="C1004" s="82"/>
      <c r="D1004" s="92"/>
      <c r="E1004" s="75"/>
      <c r="F1004" s="76"/>
      <c r="G1004" s="83"/>
      <c r="H1004" s="77"/>
      <c r="I1004" s="84"/>
      <c r="J1004" s="30"/>
      <c r="K1004" s="25" t="str">
        <f t="shared" si="120"/>
        <v/>
      </c>
      <c r="L1004" s="30"/>
      <c r="O1004" s="13" t="str">
        <f t="shared" si="121"/>
        <v/>
      </c>
      <c r="P1004" s="13">
        <f>SUM($E$11:$E1004)</f>
        <v>30</v>
      </c>
      <c r="T1004" s="22">
        <f t="shared" si="122"/>
        <v>0</v>
      </c>
      <c r="U1004" s="22">
        <f t="shared" si="123"/>
        <v>0</v>
      </c>
      <c r="W1004" s="13" t="str">
        <f t="shared" si="124"/>
        <v/>
      </c>
      <c r="Y1004" s="41" t="str">
        <f>IF($B1004="", "", IF($B1004&gt;'Annual Report'!$AZ$41, 'Annual Report'!$BA$40, TEXT($B1004, "mmm yyyy")))</f>
        <v/>
      </c>
      <c r="AA1004" s="13" t="str">
        <f t="shared" si="125"/>
        <v/>
      </c>
      <c r="AC1004" s="13" t="str">
        <f t="shared" si="126"/>
        <v xml:space="preserve"> - </v>
      </c>
      <c r="AE1004" s="13" t="str">
        <f t="shared" si="127"/>
        <v/>
      </c>
    </row>
    <row r="1005" spans="1:31" x14ac:dyDescent="0.25">
      <c r="A1005" s="30"/>
      <c r="B1005" s="74"/>
      <c r="C1005" s="82"/>
      <c r="D1005" s="92"/>
      <c r="E1005" s="75"/>
      <c r="F1005" s="76"/>
      <c r="G1005" s="83"/>
      <c r="H1005" s="77"/>
      <c r="I1005" s="84"/>
      <c r="J1005" s="30"/>
      <c r="K1005" s="25" t="str">
        <f t="shared" si="120"/>
        <v/>
      </c>
      <c r="L1005" s="30"/>
      <c r="O1005" s="13" t="str">
        <f t="shared" si="121"/>
        <v/>
      </c>
      <c r="P1005" s="13">
        <f>SUM($E$11:$E1005)</f>
        <v>30</v>
      </c>
      <c r="T1005" s="22">
        <f t="shared" si="122"/>
        <v>0</v>
      </c>
      <c r="U1005" s="22">
        <f t="shared" si="123"/>
        <v>0</v>
      </c>
      <c r="W1005" s="13" t="str">
        <f t="shared" si="124"/>
        <v/>
      </c>
      <c r="Y1005" s="41" t="str">
        <f>IF($B1005="", "", IF($B1005&gt;'Annual Report'!$AZ$41, 'Annual Report'!$BA$40, TEXT($B1005, "mmm yyyy")))</f>
        <v/>
      </c>
      <c r="AA1005" s="13" t="str">
        <f t="shared" si="125"/>
        <v/>
      </c>
      <c r="AC1005" s="13" t="str">
        <f t="shared" si="126"/>
        <v xml:space="preserve"> - </v>
      </c>
      <c r="AE1005" s="13" t="str">
        <f t="shared" si="127"/>
        <v/>
      </c>
    </row>
    <row r="1006" spans="1:31" x14ac:dyDescent="0.25">
      <c r="A1006" s="30"/>
      <c r="B1006" s="74"/>
      <c r="C1006" s="82"/>
      <c r="D1006" s="92"/>
      <c r="E1006" s="75"/>
      <c r="F1006" s="76"/>
      <c r="G1006" s="83"/>
      <c r="H1006" s="77"/>
      <c r="I1006" s="84"/>
      <c r="J1006" s="30"/>
      <c r="K1006" s="25" t="str">
        <f t="shared" si="120"/>
        <v/>
      </c>
      <c r="L1006" s="30"/>
      <c r="O1006" s="13" t="str">
        <f t="shared" si="121"/>
        <v/>
      </c>
      <c r="P1006" s="13">
        <f>SUM($E$11:$E1006)</f>
        <v>30</v>
      </c>
      <c r="T1006" s="22">
        <f t="shared" si="122"/>
        <v>0</v>
      </c>
      <c r="U1006" s="22">
        <f t="shared" si="123"/>
        <v>0</v>
      </c>
      <c r="W1006" s="13" t="str">
        <f t="shared" si="124"/>
        <v/>
      </c>
      <c r="Y1006" s="41" t="str">
        <f>IF($B1006="", "", IF($B1006&gt;'Annual Report'!$AZ$41, 'Annual Report'!$BA$40, TEXT($B1006, "mmm yyyy")))</f>
        <v/>
      </c>
      <c r="AA1006" s="13" t="str">
        <f t="shared" si="125"/>
        <v/>
      </c>
      <c r="AC1006" s="13" t="str">
        <f t="shared" si="126"/>
        <v xml:space="preserve"> - </v>
      </c>
      <c r="AE1006" s="13" t="str">
        <f t="shared" si="127"/>
        <v/>
      </c>
    </row>
    <row r="1007" spans="1:31" x14ac:dyDescent="0.25">
      <c r="A1007" s="30"/>
      <c r="B1007" s="74"/>
      <c r="C1007" s="82"/>
      <c r="D1007" s="92"/>
      <c r="E1007" s="75"/>
      <c r="F1007" s="76"/>
      <c r="G1007" s="83"/>
      <c r="H1007" s="77"/>
      <c r="I1007" s="84"/>
      <c r="J1007" s="30"/>
      <c r="K1007" s="25" t="str">
        <f t="shared" si="120"/>
        <v/>
      </c>
      <c r="L1007" s="30"/>
      <c r="O1007" s="13" t="str">
        <f t="shared" si="121"/>
        <v/>
      </c>
      <c r="P1007" s="13">
        <f>SUM($E$11:$E1007)</f>
        <v>30</v>
      </c>
      <c r="T1007" s="22">
        <f t="shared" si="122"/>
        <v>0</v>
      </c>
      <c r="U1007" s="22">
        <f t="shared" si="123"/>
        <v>0</v>
      </c>
      <c r="W1007" s="13" t="str">
        <f t="shared" si="124"/>
        <v/>
      </c>
      <c r="Y1007" s="41" t="str">
        <f>IF($B1007="", "", IF($B1007&gt;'Annual Report'!$AZ$41, 'Annual Report'!$BA$40, TEXT($B1007, "mmm yyyy")))</f>
        <v/>
      </c>
      <c r="AA1007" s="13" t="str">
        <f t="shared" si="125"/>
        <v/>
      </c>
      <c r="AC1007" s="13" t="str">
        <f t="shared" si="126"/>
        <v xml:space="preserve"> - </v>
      </c>
      <c r="AE1007" s="13" t="str">
        <f t="shared" si="127"/>
        <v/>
      </c>
    </row>
    <row r="1008" spans="1:31" x14ac:dyDescent="0.25">
      <c r="A1008" s="30"/>
      <c r="B1008" s="74"/>
      <c r="C1008" s="82"/>
      <c r="D1008" s="92"/>
      <c r="E1008" s="75"/>
      <c r="F1008" s="76"/>
      <c r="G1008" s="83"/>
      <c r="H1008" s="77"/>
      <c r="I1008" s="84"/>
      <c r="J1008" s="30"/>
      <c r="K1008" s="25" t="str">
        <f t="shared" si="120"/>
        <v/>
      </c>
      <c r="L1008" s="30"/>
      <c r="O1008" s="13" t="str">
        <f t="shared" si="121"/>
        <v/>
      </c>
      <c r="P1008" s="13">
        <f>SUM($E$11:$E1008)</f>
        <v>30</v>
      </c>
      <c r="T1008" s="22">
        <f t="shared" si="122"/>
        <v>0</v>
      </c>
      <c r="U1008" s="22">
        <f t="shared" si="123"/>
        <v>0</v>
      </c>
      <c r="W1008" s="13" t="str">
        <f t="shared" si="124"/>
        <v/>
      </c>
      <c r="Y1008" s="41" t="str">
        <f>IF($B1008="", "", IF($B1008&gt;'Annual Report'!$AZ$41, 'Annual Report'!$BA$40, TEXT($B1008, "mmm yyyy")))</f>
        <v/>
      </c>
      <c r="AA1008" s="13" t="str">
        <f t="shared" si="125"/>
        <v/>
      </c>
      <c r="AC1008" s="13" t="str">
        <f t="shared" si="126"/>
        <v xml:space="preserve"> - </v>
      </c>
      <c r="AE1008" s="13" t="str">
        <f t="shared" si="127"/>
        <v/>
      </c>
    </row>
    <row r="1009" spans="1:31" x14ac:dyDescent="0.25">
      <c r="A1009" s="30"/>
      <c r="B1009" s="74"/>
      <c r="C1009" s="82"/>
      <c r="D1009" s="92"/>
      <c r="E1009" s="75"/>
      <c r="F1009" s="76"/>
      <c r="G1009" s="83"/>
      <c r="H1009" s="77"/>
      <c r="I1009" s="84"/>
      <c r="J1009" s="30"/>
      <c r="K1009" s="25" t="str">
        <f t="shared" si="120"/>
        <v/>
      </c>
      <c r="L1009" s="30"/>
      <c r="O1009" s="13" t="str">
        <f t="shared" si="121"/>
        <v/>
      </c>
      <c r="P1009" s="13">
        <f>SUM($E$11:$E1009)</f>
        <v>30</v>
      </c>
      <c r="T1009" s="22">
        <f t="shared" si="122"/>
        <v>0</v>
      </c>
      <c r="U1009" s="22">
        <f t="shared" si="123"/>
        <v>0</v>
      </c>
      <c r="W1009" s="13" t="str">
        <f t="shared" si="124"/>
        <v/>
      </c>
      <c r="Y1009" s="41" t="str">
        <f>IF($B1009="", "", IF($B1009&gt;'Annual Report'!$AZ$41, 'Annual Report'!$BA$40, TEXT($B1009, "mmm yyyy")))</f>
        <v/>
      </c>
      <c r="AA1009" s="13" t="str">
        <f t="shared" si="125"/>
        <v/>
      </c>
      <c r="AC1009" s="13" t="str">
        <f t="shared" si="126"/>
        <v xml:space="preserve"> - </v>
      </c>
      <c r="AE1009" s="13" t="str">
        <f t="shared" si="127"/>
        <v/>
      </c>
    </row>
    <row r="1010" spans="1:31" x14ac:dyDescent="0.25">
      <c r="A1010" s="30"/>
      <c r="B1010" s="74"/>
      <c r="C1010" s="82"/>
      <c r="D1010" s="92"/>
      <c r="E1010" s="75"/>
      <c r="F1010" s="76"/>
      <c r="G1010" s="83"/>
      <c r="H1010" s="77"/>
      <c r="I1010" s="84"/>
      <c r="J1010" s="30"/>
      <c r="K1010" s="25" t="str">
        <f t="shared" si="120"/>
        <v/>
      </c>
      <c r="L1010" s="30"/>
      <c r="O1010" s="13" t="str">
        <f t="shared" si="121"/>
        <v/>
      </c>
      <c r="P1010" s="13">
        <f>SUM($E$11:$E1010)</f>
        <v>30</v>
      </c>
      <c r="T1010" s="22">
        <f t="shared" si="122"/>
        <v>0</v>
      </c>
      <c r="U1010" s="22">
        <f t="shared" si="123"/>
        <v>0</v>
      </c>
      <c r="W1010" s="13" t="str">
        <f t="shared" si="124"/>
        <v/>
      </c>
      <c r="Y1010" s="41" t="str">
        <f>IF($B1010="", "", IF($B1010&gt;'Annual Report'!$AZ$41, 'Annual Report'!$BA$40, TEXT($B1010, "mmm yyyy")))</f>
        <v/>
      </c>
      <c r="AA1010" s="13" t="str">
        <f t="shared" si="125"/>
        <v/>
      </c>
      <c r="AC1010" s="13" t="str">
        <f t="shared" si="126"/>
        <v xml:space="preserve"> - </v>
      </c>
      <c r="AE1010" s="13" t="str">
        <f t="shared" si="127"/>
        <v/>
      </c>
    </row>
    <row r="1011" spans="1:31" x14ac:dyDescent="0.25">
      <c r="A1011" s="30"/>
      <c r="B1011" s="74"/>
      <c r="C1011" s="82"/>
      <c r="D1011" s="92"/>
      <c r="E1011" s="75"/>
      <c r="F1011" s="76"/>
      <c r="G1011" s="83"/>
      <c r="H1011" s="77"/>
      <c r="I1011" s="84"/>
      <c r="J1011" s="30"/>
      <c r="K1011" s="25" t="str">
        <f t="shared" si="120"/>
        <v/>
      </c>
      <c r="L1011" s="30"/>
      <c r="O1011" s="13" t="str">
        <f t="shared" si="121"/>
        <v/>
      </c>
      <c r="P1011" s="13">
        <f>SUM($E$11:$E1011)</f>
        <v>30</v>
      </c>
      <c r="T1011" s="22">
        <f t="shared" si="122"/>
        <v>0</v>
      </c>
      <c r="U1011" s="22">
        <f t="shared" si="123"/>
        <v>0</v>
      </c>
      <c r="W1011" s="13" t="str">
        <f t="shared" si="124"/>
        <v/>
      </c>
      <c r="Y1011" s="41" t="str">
        <f>IF($B1011="", "", IF($B1011&gt;'Annual Report'!$AZ$41, 'Annual Report'!$BA$40, TEXT($B1011, "mmm yyyy")))</f>
        <v/>
      </c>
      <c r="AA1011" s="13" t="str">
        <f t="shared" si="125"/>
        <v/>
      </c>
      <c r="AC1011" s="13" t="str">
        <f t="shared" si="126"/>
        <v xml:space="preserve"> - </v>
      </c>
      <c r="AE1011" s="13" t="str">
        <f t="shared" si="127"/>
        <v/>
      </c>
    </row>
    <row r="1012" spans="1:31" x14ac:dyDescent="0.25">
      <c r="A1012" s="30"/>
      <c r="B1012" s="74"/>
      <c r="C1012" s="82"/>
      <c r="D1012" s="92"/>
      <c r="E1012" s="75"/>
      <c r="F1012" s="76"/>
      <c r="G1012" s="83"/>
      <c r="H1012" s="77"/>
      <c r="I1012" s="84"/>
      <c r="J1012" s="30"/>
      <c r="K1012" s="25" t="str">
        <f t="shared" si="120"/>
        <v/>
      </c>
      <c r="L1012" s="30"/>
      <c r="O1012" s="13" t="str">
        <f t="shared" si="121"/>
        <v/>
      </c>
      <c r="P1012" s="13">
        <f>SUM($E$11:$E1012)</f>
        <v>30</v>
      </c>
      <c r="T1012" s="22">
        <f t="shared" si="122"/>
        <v>0</v>
      </c>
      <c r="U1012" s="22">
        <f t="shared" si="123"/>
        <v>0</v>
      </c>
      <c r="W1012" s="13" t="str">
        <f t="shared" si="124"/>
        <v/>
      </c>
      <c r="Y1012" s="41" t="str">
        <f>IF($B1012="", "", IF($B1012&gt;'Annual Report'!$AZ$41, 'Annual Report'!$BA$40, TEXT($B1012, "mmm yyyy")))</f>
        <v/>
      </c>
      <c r="AA1012" s="13" t="str">
        <f t="shared" si="125"/>
        <v/>
      </c>
      <c r="AC1012" s="13" t="str">
        <f t="shared" si="126"/>
        <v xml:space="preserve"> - </v>
      </c>
      <c r="AE1012" s="13" t="str">
        <f t="shared" si="127"/>
        <v/>
      </c>
    </row>
    <row r="1013" spans="1:31" x14ac:dyDescent="0.25">
      <c r="A1013" s="30"/>
      <c r="B1013" s="74"/>
      <c r="C1013" s="82"/>
      <c r="D1013" s="92"/>
      <c r="E1013" s="75"/>
      <c r="F1013" s="76"/>
      <c r="G1013" s="83"/>
      <c r="H1013" s="77"/>
      <c r="I1013" s="84"/>
      <c r="J1013" s="30"/>
      <c r="K1013" s="25" t="str">
        <f t="shared" si="120"/>
        <v/>
      </c>
      <c r="L1013" s="30"/>
      <c r="O1013" s="13" t="str">
        <f t="shared" si="121"/>
        <v/>
      </c>
      <c r="P1013" s="13">
        <f>SUM($E$11:$E1013)</f>
        <v>30</v>
      </c>
      <c r="T1013" s="22">
        <f t="shared" si="122"/>
        <v>0</v>
      </c>
      <c r="U1013" s="22">
        <f t="shared" si="123"/>
        <v>0</v>
      </c>
      <c r="W1013" s="13" t="str">
        <f t="shared" si="124"/>
        <v/>
      </c>
      <c r="Y1013" s="41" t="str">
        <f>IF($B1013="", "", IF($B1013&gt;'Annual Report'!$AZ$41, 'Annual Report'!$BA$40, TEXT($B1013, "mmm yyyy")))</f>
        <v/>
      </c>
      <c r="AA1013" s="13" t="str">
        <f t="shared" si="125"/>
        <v/>
      </c>
      <c r="AC1013" s="13" t="str">
        <f t="shared" si="126"/>
        <v xml:space="preserve"> - </v>
      </c>
      <c r="AE1013" s="13" t="str">
        <f t="shared" si="127"/>
        <v/>
      </c>
    </row>
    <row r="1014" spans="1:31" x14ac:dyDescent="0.25">
      <c r="A1014" s="30"/>
      <c r="B1014" s="74"/>
      <c r="C1014" s="82"/>
      <c r="D1014" s="92"/>
      <c r="E1014" s="75"/>
      <c r="F1014" s="76"/>
      <c r="G1014" s="83"/>
      <c r="H1014" s="77"/>
      <c r="I1014" s="84"/>
      <c r="J1014" s="30"/>
      <c r="K1014" s="25" t="str">
        <f t="shared" si="120"/>
        <v/>
      </c>
      <c r="L1014" s="30"/>
      <c r="O1014" s="13" t="str">
        <f t="shared" si="121"/>
        <v/>
      </c>
      <c r="P1014" s="13">
        <f>SUM($E$11:$E1014)</f>
        <v>30</v>
      </c>
      <c r="T1014" s="22">
        <f t="shared" si="122"/>
        <v>0</v>
      </c>
      <c r="U1014" s="22">
        <f t="shared" si="123"/>
        <v>0</v>
      </c>
      <c r="W1014" s="13" t="str">
        <f t="shared" si="124"/>
        <v/>
      </c>
      <c r="Y1014" s="41" t="str">
        <f>IF($B1014="", "", IF($B1014&gt;'Annual Report'!$AZ$41, 'Annual Report'!$BA$40, TEXT($B1014, "mmm yyyy")))</f>
        <v/>
      </c>
      <c r="AA1014" s="13" t="str">
        <f t="shared" si="125"/>
        <v/>
      </c>
      <c r="AC1014" s="13" t="str">
        <f t="shared" si="126"/>
        <v xml:space="preserve"> - </v>
      </c>
      <c r="AE1014" s="13" t="str">
        <f t="shared" si="127"/>
        <v/>
      </c>
    </row>
    <row r="1015" spans="1:31" x14ac:dyDescent="0.25">
      <c r="A1015" s="30"/>
      <c r="B1015" s="74"/>
      <c r="C1015" s="82"/>
      <c r="D1015" s="92"/>
      <c r="E1015" s="75"/>
      <c r="F1015" s="76"/>
      <c r="G1015" s="83"/>
      <c r="H1015" s="77"/>
      <c r="I1015" s="84"/>
      <c r="J1015" s="30"/>
      <c r="K1015" s="25" t="str">
        <f t="shared" si="120"/>
        <v/>
      </c>
      <c r="L1015" s="30"/>
      <c r="O1015" s="13" t="str">
        <f t="shared" si="121"/>
        <v/>
      </c>
      <c r="P1015" s="13">
        <f>SUM($E$11:$E1015)</f>
        <v>30</v>
      </c>
      <c r="T1015" s="22">
        <f t="shared" si="122"/>
        <v>0</v>
      </c>
      <c r="U1015" s="22">
        <f t="shared" si="123"/>
        <v>0</v>
      </c>
      <c r="W1015" s="13" t="str">
        <f t="shared" si="124"/>
        <v/>
      </c>
      <c r="Y1015" s="41" t="str">
        <f>IF($B1015="", "", IF($B1015&gt;'Annual Report'!$AZ$41, 'Annual Report'!$BA$40, TEXT($B1015, "mmm yyyy")))</f>
        <v/>
      </c>
      <c r="AA1015" s="13" t="str">
        <f t="shared" si="125"/>
        <v/>
      </c>
      <c r="AC1015" s="13" t="str">
        <f t="shared" si="126"/>
        <v xml:space="preserve"> - </v>
      </c>
      <c r="AE1015" s="13" t="str">
        <f t="shared" si="127"/>
        <v/>
      </c>
    </row>
    <row r="1016" spans="1:31" x14ac:dyDescent="0.25">
      <c r="A1016" s="30"/>
      <c r="B1016" s="74"/>
      <c r="C1016" s="82"/>
      <c r="D1016" s="92"/>
      <c r="E1016" s="75"/>
      <c r="F1016" s="76"/>
      <c r="G1016" s="83"/>
      <c r="H1016" s="77"/>
      <c r="I1016" s="84"/>
      <c r="J1016" s="30"/>
      <c r="K1016" s="25" t="str">
        <f t="shared" si="120"/>
        <v/>
      </c>
      <c r="L1016" s="30"/>
      <c r="O1016" s="13" t="str">
        <f t="shared" si="121"/>
        <v/>
      </c>
      <c r="P1016" s="13">
        <f>SUM($E$11:$E1016)</f>
        <v>30</v>
      </c>
      <c r="T1016" s="22">
        <f t="shared" si="122"/>
        <v>0</v>
      </c>
      <c r="U1016" s="22">
        <f t="shared" si="123"/>
        <v>0</v>
      </c>
      <c r="W1016" s="13" t="str">
        <f t="shared" si="124"/>
        <v/>
      </c>
      <c r="Y1016" s="41" t="str">
        <f>IF($B1016="", "", IF($B1016&gt;'Annual Report'!$AZ$41, 'Annual Report'!$BA$40, TEXT($B1016, "mmm yyyy")))</f>
        <v/>
      </c>
      <c r="AA1016" s="13" t="str">
        <f t="shared" si="125"/>
        <v/>
      </c>
      <c r="AC1016" s="13" t="str">
        <f t="shared" si="126"/>
        <v xml:space="preserve"> - </v>
      </c>
      <c r="AE1016" s="13" t="str">
        <f t="shared" si="127"/>
        <v/>
      </c>
    </row>
    <row r="1017" spans="1:31" x14ac:dyDescent="0.25">
      <c r="A1017" s="30"/>
      <c r="B1017" s="74"/>
      <c r="C1017" s="82"/>
      <c r="D1017" s="92"/>
      <c r="E1017" s="75"/>
      <c r="F1017" s="76"/>
      <c r="G1017" s="83"/>
      <c r="H1017" s="77"/>
      <c r="I1017" s="84"/>
      <c r="J1017" s="30"/>
      <c r="K1017" s="25" t="str">
        <f t="shared" si="120"/>
        <v/>
      </c>
      <c r="L1017" s="30"/>
      <c r="O1017" s="13" t="str">
        <f t="shared" si="121"/>
        <v/>
      </c>
      <c r="P1017" s="13">
        <f>SUM($E$11:$E1017)</f>
        <v>30</v>
      </c>
      <c r="T1017" s="22">
        <f t="shared" si="122"/>
        <v>0</v>
      </c>
      <c r="U1017" s="22">
        <f t="shared" si="123"/>
        <v>0</v>
      </c>
      <c r="W1017" s="13" t="str">
        <f t="shared" si="124"/>
        <v/>
      </c>
      <c r="Y1017" s="41" t="str">
        <f>IF($B1017="", "", IF($B1017&gt;'Annual Report'!$AZ$41, 'Annual Report'!$BA$40, TEXT($B1017, "mmm yyyy")))</f>
        <v/>
      </c>
      <c r="AA1017" s="13" t="str">
        <f t="shared" si="125"/>
        <v/>
      </c>
      <c r="AC1017" s="13" t="str">
        <f t="shared" si="126"/>
        <v xml:space="preserve"> - </v>
      </c>
      <c r="AE1017" s="13" t="str">
        <f t="shared" si="127"/>
        <v/>
      </c>
    </row>
    <row r="1018" spans="1:31" x14ac:dyDescent="0.25">
      <c r="A1018" s="30"/>
      <c r="B1018" s="74"/>
      <c r="C1018" s="82"/>
      <c r="D1018" s="92"/>
      <c r="E1018" s="75"/>
      <c r="F1018" s="76"/>
      <c r="G1018" s="83"/>
      <c r="H1018" s="77"/>
      <c r="I1018" s="84"/>
      <c r="J1018" s="30"/>
      <c r="K1018" s="25" t="str">
        <f t="shared" si="120"/>
        <v/>
      </c>
      <c r="L1018" s="30"/>
      <c r="O1018" s="13" t="str">
        <f t="shared" si="121"/>
        <v/>
      </c>
      <c r="P1018" s="13">
        <f>SUM($E$11:$E1018)</f>
        <v>30</v>
      </c>
      <c r="T1018" s="22">
        <f t="shared" si="122"/>
        <v>0</v>
      </c>
      <c r="U1018" s="22">
        <f t="shared" si="123"/>
        <v>0</v>
      </c>
      <c r="W1018" s="13" t="str">
        <f t="shared" si="124"/>
        <v/>
      </c>
      <c r="Y1018" s="41" t="str">
        <f>IF($B1018="", "", IF($B1018&gt;'Annual Report'!$AZ$41, 'Annual Report'!$BA$40, TEXT($B1018, "mmm yyyy")))</f>
        <v/>
      </c>
      <c r="AA1018" s="13" t="str">
        <f t="shared" si="125"/>
        <v/>
      </c>
      <c r="AC1018" s="13" t="str">
        <f t="shared" si="126"/>
        <v xml:space="preserve"> - </v>
      </c>
      <c r="AE1018" s="13" t="str">
        <f t="shared" si="127"/>
        <v/>
      </c>
    </row>
    <row r="1019" spans="1:31" x14ac:dyDescent="0.25">
      <c r="A1019" s="30"/>
      <c r="B1019" s="74"/>
      <c r="C1019" s="82"/>
      <c r="D1019" s="92"/>
      <c r="E1019" s="75"/>
      <c r="F1019" s="76"/>
      <c r="G1019" s="83"/>
      <c r="H1019" s="77"/>
      <c r="I1019" s="84"/>
      <c r="J1019" s="30"/>
      <c r="K1019" s="25" t="str">
        <f t="shared" si="120"/>
        <v/>
      </c>
      <c r="L1019" s="30"/>
      <c r="O1019" s="13" t="str">
        <f t="shared" si="121"/>
        <v/>
      </c>
      <c r="P1019" s="13">
        <f>SUM($E$11:$E1019)</f>
        <v>30</v>
      </c>
      <c r="T1019" s="22">
        <f t="shared" si="122"/>
        <v>0</v>
      </c>
      <c r="U1019" s="22">
        <f t="shared" si="123"/>
        <v>0</v>
      </c>
      <c r="W1019" s="13" t="str">
        <f t="shared" si="124"/>
        <v/>
      </c>
      <c r="Y1019" s="41" t="str">
        <f>IF($B1019="", "", IF($B1019&gt;'Annual Report'!$AZ$41, 'Annual Report'!$BA$40, TEXT($B1019, "mmm yyyy")))</f>
        <v/>
      </c>
      <c r="AA1019" s="13" t="str">
        <f t="shared" si="125"/>
        <v/>
      </c>
      <c r="AC1019" s="13" t="str">
        <f t="shared" si="126"/>
        <v xml:space="preserve"> - </v>
      </c>
      <c r="AE1019" s="13" t="str">
        <f t="shared" si="127"/>
        <v/>
      </c>
    </row>
    <row r="1020" spans="1:31" x14ac:dyDescent="0.25">
      <c r="A1020" s="30"/>
      <c r="B1020" s="74"/>
      <c r="C1020" s="82"/>
      <c r="D1020" s="92"/>
      <c r="E1020" s="75"/>
      <c r="F1020" s="76"/>
      <c r="G1020" s="83"/>
      <c r="H1020" s="77"/>
      <c r="I1020" s="84"/>
      <c r="J1020" s="30"/>
      <c r="K1020" s="25" t="str">
        <f t="shared" si="120"/>
        <v/>
      </c>
      <c r="L1020" s="30"/>
      <c r="O1020" s="13" t="str">
        <f t="shared" si="121"/>
        <v/>
      </c>
      <c r="P1020" s="13">
        <f>SUM($E$11:$E1020)</f>
        <v>30</v>
      </c>
      <c r="T1020" s="22">
        <f t="shared" si="122"/>
        <v>0</v>
      </c>
      <c r="U1020" s="22">
        <f t="shared" si="123"/>
        <v>0</v>
      </c>
      <c r="W1020" s="13" t="str">
        <f t="shared" si="124"/>
        <v/>
      </c>
      <c r="Y1020" s="41" t="str">
        <f>IF($B1020="", "", IF($B1020&gt;'Annual Report'!$AZ$41, 'Annual Report'!$BA$40, TEXT($B1020, "mmm yyyy")))</f>
        <v/>
      </c>
      <c r="AA1020" s="13" t="str">
        <f t="shared" si="125"/>
        <v/>
      </c>
      <c r="AC1020" s="13" t="str">
        <f t="shared" si="126"/>
        <v xml:space="preserve"> - </v>
      </c>
      <c r="AE1020" s="13" t="str">
        <f t="shared" si="127"/>
        <v/>
      </c>
    </row>
    <row r="1021" spans="1:31" x14ac:dyDescent="0.25">
      <c r="A1021" s="30"/>
      <c r="B1021" s="74"/>
      <c r="C1021" s="82"/>
      <c r="D1021" s="92"/>
      <c r="E1021" s="75"/>
      <c r="F1021" s="76"/>
      <c r="G1021" s="83"/>
      <c r="H1021" s="77"/>
      <c r="I1021" s="84"/>
      <c r="J1021" s="30"/>
      <c r="K1021" s="25" t="str">
        <f t="shared" si="120"/>
        <v/>
      </c>
      <c r="L1021" s="30"/>
      <c r="O1021" s="13" t="str">
        <f t="shared" si="121"/>
        <v/>
      </c>
      <c r="P1021" s="13">
        <f>SUM($E$11:$E1021)</f>
        <v>30</v>
      </c>
      <c r="T1021" s="22">
        <f t="shared" si="122"/>
        <v>0</v>
      </c>
      <c r="U1021" s="22">
        <f t="shared" si="123"/>
        <v>0</v>
      </c>
      <c r="W1021" s="13" t="str">
        <f t="shared" si="124"/>
        <v/>
      </c>
      <c r="Y1021" s="41" t="str">
        <f>IF($B1021="", "", IF($B1021&gt;'Annual Report'!$AZ$41, 'Annual Report'!$BA$40, TEXT($B1021, "mmm yyyy")))</f>
        <v/>
      </c>
      <c r="AA1021" s="13" t="str">
        <f t="shared" si="125"/>
        <v/>
      </c>
      <c r="AC1021" s="13" t="str">
        <f t="shared" si="126"/>
        <v xml:space="preserve"> - </v>
      </c>
      <c r="AE1021" s="13" t="str">
        <f t="shared" si="127"/>
        <v/>
      </c>
    </row>
    <row r="1022" spans="1:31" x14ac:dyDescent="0.25">
      <c r="A1022" s="30"/>
      <c r="B1022" s="74"/>
      <c r="C1022" s="82"/>
      <c r="D1022" s="92"/>
      <c r="E1022" s="75"/>
      <c r="F1022" s="76"/>
      <c r="G1022" s="83"/>
      <c r="H1022" s="77"/>
      <c r="I1022" s="84"/>
      <c r="J1022" s="30"/>
      <c r="K1022" s="25" t="str">
        <f t="shared" si="120"/>
        <v/>
      </c>
      <c r="L1022" s="30"/>
      <c r="O1022" s="13" t="str">
        <f t="shared" si="121"/>
        <v/>
      </c>
      <c r="P1022" s="13">
        <f>SUM($E$11:$E1022)</f>
        <v>30</v>
      </c>
      <c r="T1022" s="22">
        <f t="shared" si="122"/>
        <v>0</v>
      </c>
      <c r="U1022" s="22">
        <f t="shared" si="123"/>
        <v>0</v>
      </c>
      <c r="W1022" s="13" t="str">
        <f t="shared" si="124"/>
        <v/>
      </c>
      <c r="Y1022" s="41" t="str">
        <f>IF($B1022="", "", IF($B1022&gt;'Annual Report'!$AZ$41, 'Annual Report'!$BA$40, TEXT($B1022, "mmm yyyy")))</f>
        <v/>
      </c>
      <c r="AA1022" s="13" t="str">
        <f t="shared" si="125"/>
        <v/>
      </c>
      <c r="AC1022" s="13" t="str">
        <f t="shared" si="126"/>
        <v xml:space="preserve"> - </v>
      </c>
      <c r="AE1022" s="13" t="str">
        <f t="shared" si="127"/>
        <v/>
      </c>
    </row>
    <row r="1023" spans="1:31" x14ac:dyDescent="0.25">
      <c r="A1023" s="30"/>
      <c r="B1023" s="74"/>
      <c r="C1023" s="82"/>
      <c r="D1023" s="92"/>
      <c r="E1023" s="75"/>
      <c r="F1023" s="76"/>
      <c r="G1023" s="83"/>
      <c r="H1023" s="77"/>
      <c r="I1023" s="84"/>
      <c r="J1023" s="30"/>
      <c r="K1023" s="25" t="str">
        <f t="shared" si="120"/>
        <v/>
      </c>
      <c r="L1023" s="30"/>
      <c r="O1023" s="13" t="str">
        <f t="shared" si="121"/>
        <v/>
      </c>
      <c r="P1023" s="13">
        <f>SUM($E$11:$E1023)</f>
        <v>30</v>
      </c>
      <c r="T1023" s="22">
        <f t="shared" si="122"/>
        <v>0</v>
      </c>
      <c r="U1023" s="22">
        <f t="shared" si="123"/>
        <v>0</v>
      </c>
      <c r="W1023" s="13" t="str">
        <f t="shared" si="124"/>
        <v/>
      </c>
      <c r="Y1023" s="41" t="str">
        <f>IF($B1023="", "", IF($B1023&gt;'Annual Report'!$AZ$41, 'Annual Report'!$BA$40, TEXT($B1023, "mmm yyyy")))</f>
        <v/>
      </c>
      <c r="AA1023" s="13" t="str">
        <f t="shared" si="125"/>
        <v/>
      </c>
      <c r="AC1023" s="13" t="str">
        <f t="shared" si="126"/>
        <v xml:space="preserve"> - </v>
      </c>
      <c r="AE1023" s="13" t="str">
        <f t="shared" si="127"/>
        <v/>
      </c>
    </row>
    <row r="1024" spans="1:31" x14ac:dyDescent="0.25">
      <c r="A1024" s="30"/>
      <c r="B1024" s="74"/>
      <c r="C1024" s="82"/>
      <c r="D1024" s="92"/>
      <c r="E1024" s="75"/>
      <c r="F1024" s="76"/>
      <c r="G1024" s="83"/>
      <c r="H1024" s="77"/>
      <c r="I1024" s="84"/>
      <c r="J1024" s="30"/>
      <c r="K1024" s="25" t="str">
        <f t="shared" si="120"/>
        <v/>
      </c>
      <c r="L1024" s="30"/>
      <c r="O1024" s="13" t="str">
        <f t="shared" si="121"/>
        <v/>
      </c>
      <c r="P1024" s="13">
        <f>SUM($E$11:$E1024)</f>
        <v>30</v>
      </c>
      <c r="T1024" s="22">
        <f t="shared" si="122"/>
        <v>0</v>
      </c>
      <c r="U1024" s="22">
        <f t="shared" si="123"/>
        <v>0</v>
      </c>
      <c r="W1024" s="13" t="str">
        <f t="shared" si="124"/>
        <v/>
      </c>
      <c r="Y1024" s="41" t="str">
        <f>IF($B1024="", "", IF($B1024&gt;'Annual Report'!$AZ$41, 'Annual Report'!$BA$40, TEXT($B1024, "mmm yyyy")))</f>
        <v/>
      </c>
      <c r="AA1024" s="13" t="str">
        <f t="shared" si="125"/>
        <v/>
      </c>
      <c r="AC1024" s="13" t="str">
        <f t="shared" si="126"/>
        <v xml:space="preserve"> - </v>
      </c>
      <c r="AE1024" s="13" t="str">
        <f t="shared" si="127"/>
        <v/>
      </c>
    </row>
    <row r="1025" spans="1:31" x14ac:dyDescent="0.25">
      <c r="A1025" s="30"/>
      <c r="B1025" s="74"/>
      <c r="C1025" s="82"/>
      <c r="D1025" s="92"/>
      <c r="E1025" s="75"/>
      <c r="F1025" s="76"/>
      <c r="G1025" s="83"/>
      <c r="H1025" s="77"/>
      <c r="I1025" s="84"/>
      <c r="J1025" s="30"/>
      <c r="K1025" s="25" t="str">
        <f t="shared" si="120"/>
        <v/>
      </c>
      <c r="L1025" s="30"/>
      <c r="O1025" s="13" t="str">
        <f t="shared" si="121"/>
        <v/>
      </c>
      <c r="P1025" s="13">
        <f>SUM($E$11:$E1025)</f>
        <v>30</v>
      </c>
      <c r="T1025" s="22">
        <f t="shared" si="122"/>
        <v>0</v>
      </c>
      <c r="U1025" s="22">
        <f t="shared" si="123"/>
        <v>0</v>
      </c>
      <c r="W1025" s="13" t="str">
        <f t="shared" si="124"/>
        <v/>
      </c>
      <c r="Y1025" s="41" t="str">
        <f>IF($B1025="", "", IF($B1025&gt;'Annual Report'!$AZ$41, 'Annual Report'!$BA$40, TEXT($B1025, "mmm yyyy")))</f>
        <v/>
      </c>
      <c r="AA1025" s="13" t="str">
        <f t="shared" si="125"/>
        <v/>
      </c>
      <c r="AC1025" s="13" t="str">
        <f t="shared" si="126"/>
        <v xml:space="preserve"> - </v>
      </c>
      <c r="AE1025" s="13" t="str">
        <f t="shared" si="127"/>
        <v/>
      </c>
    </row>
    <row r="1026" spans="1:31" x14ac:dyDescent="0.25">
      <c r="A1026" s="30"/>
      <c r="B1026" s="74"/>
      <c r="C1026" s="82"/>
      <c r="D1026" s="92"/>
      <c r="E1026" s="75"/>
      <c r="F1026" s="76"/>
      <c r="G1026" s="83"/>
      <c r="H1026" s="77"/>
      <c r="I1026" s="84"/>
      <c r="J1026" s="30"/>
      <c r="K1026" s="25" t="str">
        <f t="shared" si="120"/>
        <v/>
      </c>
      <c r="L1026" s="30"/>
      <c r="O1026" s="13" t="str">
        <f t="shared" si="121"/>
        <v/>
      </c>
      <c r="P1026" s="13">
        <f>SUM($E$11:$E1026)</f>
        <v>30</v>
      </c>
      <c r="T1026" s="22">
        <f t="shared" si="122"/>
        <v>0</v>
      </c>
      <c r="U1026" s="22">
        <f t="shared" si="123"/>
        <v>0</v>
      </c>
      <c r="W1026" s="13" t="str">
        <f t="shared" si="124"/>
        <v/>
      </c>
      <c r="Y1026" s="41" t="str">
        <f>IF($B1026="", "", IF($B1026&gt;'Annual Report'!$AZ$41, 'Annual Report'!$BA$40, TEXT($B1026, "mmm yyyy")))</f>
        <v/>
      </c>
      <c r="AA1026" s="13" t="str">
        <f t="shared" si="125"/>
        <v/>
      </c>
      <c r="AC1026" s="13" t="str">
        <f t="shared" si="126"/>
        <v xml:space="preserve"> - </v>
      </c>
      <c r="AE1026" s="13" t="str">
        <f t="shared" si="127"/>
        <v/>
      </c>
    </row>
    <row r="1027" spans="1:31" x14ac:dyDescent="0.25">
      <c r="A1027" s="30"/>
      <c r="B1027" s="74"/>
      <c r="C1027" s="82"/>
      <c r="D1027" s="92"/>
      <c r="E1027" s="75"/>
      <c r="F1027" s="76"/>
      <c r="G1027" s="83"/>
      <c r="H1027" s="77"/>
      <c r="I1027" s="84"/>
      <c r="J1027" s="30"/>
      <c r="K1027" s="25" t="str">
        <f t="shared" si="120"/>
        <v/>
      </c>
      <c r="L1027" s="30"/>
      <c r="O1027" s="13" t="str">
        <f t="shared" si="121"/>
        <v/>
      </c>
      <c r="P1027" s="13">
        <f>SUM($E$11:$E1027)</f>
        <v>30</v>
      </c>
      <c r="T1027" s="22">
        <f t="shared" si="122"/>
        <v>0</v>
      </c>
      <c r="U1027" s="22">
        <f t="shared" si="123"/>
        <v>0</v>
      </c>
      <c r="W1027" s="13" t="str">
        <f t="shared" si="124"/>
        <v/>
      </c>
      <c r="Y1027" s="41" t="str">
        <f>IF($B1027="", "", IF($B1027&gt;'Annual Report'!$AZ$41, 'Annual Report'!$BA$40, TEXT($B1027, "mmm yyyy")))</f>
        <v/>
      </c>
      <c r="AA1027" s="13" t="str">
        <f t="shared" si="125"/>
        <v/>
      </c>
      <c r="AC1027" s="13" t="str">
        <f t="shared" si="126"/>
        <v xml:space="preserve"> - </v>
      </c>
      <c r="AE1027" s="13" t="str">
        <f t="shared" si="127"/>
        <v/>
      </c>
    </row>
    <row r="1028" spans="1:31" x14ac:dyDescent="0.25">
      <c r="A1028" s="30"/>
      <c r="B1028" s="74"/>
      <c r="C1028" s="82"/>
      <c r="D1028" s="92"/>
      <c r="E1028" s="75"/>
      <c r="F1028" s="76"/>
      <c r="G1028" s="83"/>
      <c r="H1028" s="77"/>
      <c r="I1028" s="84"/>
      <c r="J1028" s="30"/>
      <c r="K1028" s="25" t="str">
        <f t="shared" si="120"/>
        <v/>
      </c>
      <c r="L1028" s="30"/>
      <c r="O1028" s="13" t="str">
        <f t="shared" si="121"/>
        <v/>
      </c>
      <c r="P1028" s="13">
        <f>SUM($E$11:$E1028)</f>
        <v>30</v>
      </c>
      <c r="T1028" s="22">
        <f t="shared" si="122"/>
        <v>0</v>
      </c>
      <c r="U1028" s="22">
        <f t="shared" si="123"/>
        <v>0</v>
      </c>
      <c r="W1028" s="13" t="str">
        <f t="shared" si="124"/>
        <v/>
      </c>
      <c r="Y1028" s="41" t="str">
        <f>IF($B1028="", "", IF($B1028&gt;'Annual Report'!$AZ$41, 'Annual Report'!$BA$40, TEXT($B1028, "mmm yyyy")))</f>
        <v/>
      </c>
      <c r="AA1028" s="13" t="str">
        <f t="shared" si="125"/>
        <v/>
      </c>
      <c r="AC1028" s="13" t="str">
        <f t="shared" si="126"/>
        <v xml:space="preserve"> - </v>
      </c>
      <c r="AE1028" s="13" t="str">
        <f t="shared" si="127"/>
        <v/>
      </c>
    </row>
    <row r="1029" spans="1:31" x14ac:dyDescent="0.25">
      <c r="A1029" s="30"/>
      <c r="B1029" s="74"/>
      <c r="C1029" s="82"/>
      <c r="D1029" s="92"/>
      <c r="E1029" s="75"/>
      <c r="F1029" s="76"/>
      <c r="G1029" s="83"/>
      <c r="H1029" s="77"/>
      <c r="I1029" s="84"/>
      <c r="J1029" s="30"/>
      <c r="K1029" s="25" t="str">
        <f t="shared" si="120"/>
        <v/>
      </c>
      <c r="L1029" s="30"/>
      <c r="O1029" s="13" t="str">
        <f t="shared" si="121"/>
        <v/>
      </c>
      <c r="P1029" s="13">
        <f>SUM($E$11:$E1029)</f>
        <v>30</v>
      </c>
      <c r="T1029" s="22">
        <f t="shared" si="122"/>
        <v>0</v>
      </c>
      <c r="U1029" s="22">
        <f t="shared" si="123"/>
        <v>0</v>
      </c>
      <c r="W1029" s="13" t="str">
        <f t="shared" si="124"/>
        <v/>
      </c>
      <c r="Y1029" s="41" t="str">
        <f>IF($B1029="", "", IF($B1029&gt;'Annual Report'!$AZ$41, 'Annual Report'!$BA$40, TEXT($B1029, "mmm yyyy")))</f>
        <v/>
      </c>
      <c r="AA1029" s="13" t="str">
        <f t="shared" si="125"/>
        <v/>
      </c>
      <c r="AC1029" s="13" t="str">
        <f t="shared" si="126"/>
        <v xml:space="preserve"> - </v>
      </c>
      <c r="AE1029" s="13" t="str">
        <f t="shared" si="127"/>
        <v/>
      </c>
    </row>
    <row r="1030" spans="1:31" x14ac:dyDescent="0.25">
      <c r="A1030" s="30"/>
      <c r="B1030" s="74"/>
      <c r="C1030" s="82"/>
      <c r="D1030" s="92"/>
      <c r="E1030" s="75"/>
      <c r="F1030" s="76"/>
      <c r="G1030" s="83"/>
      <c r="H1030" s="77"/>
      <c r="I1030" s="84"/>
      <c r="J1030" s="30"/>
      <c r="K1030" s="25" t="str">
        <f t="shared" si="120"/>
        <v/>
      </c>
      <c r="L1030" s="30"/>
      <c r="O1030" s="13" t="str">
        <f t="shared" si="121"/>
        <v/>
      </c>
      <c r="P1030" s="13">
        <f>SUM($E$11:$E1030)</f>
        <v>30</v>
      </c>
      <c r="T1030" s="22">
        <f t="shared" si="122"/>
        <v>0</v>
      </c>
      <c r="U1030" s="22">
        <f t="shared" si="123"/>
        <v>0</v>
      </c>
      <c r="W1030" s="13" t="str">
        <f t="shared" si="124"/>
        <v/>
      </c>
      <c r="Y1030" s="41" t="str">
        <f>IF($B1030="", "", IF($B1030&gt;'Annual Report'!$AZ$41, 'Annual Report'!$BA$40, TEXT($B1030, "mmm yyyy")))</f>
        <v/>
      </c>
      <c r="AA1030" s="13" t="str">
        <f t="shared" si="125"/>
        <v/>
      </c>
      <c r="AC1030" s="13" t="str">
        <f t="shared" si="126"/>
        <v xml:space="preserve"> - </v>
      </c>
      <c r="AE1030" s="13" t="str">
        <f t="shared" si="127"/>
        <v/>
      </c>
    </row>
    <row r="1031" spans="1:31" x14ac:dyDescent="0.25">
      <c r="A1031" s="30"/>
      <c r="B1031" s="74"/>
      <c r="C1031" s="82"/>
      <c r="D1031" s="92"/>
      <c r="E1031" s="75"/>
      <c r="F1031" s="76"/>
      <c r="G1031" s="83"/>
      <c r="H1031" s="77"/>
      <c r="I1031" s="84"/>
      <c r="J1031" s="30"/>
      <c r="K1031" s="25" t="str">
        <f t="shared" si="120"/>
        <v/>
      </c>
      <c r="L1031" s="30"/>
      <c r="O1031" s="13" t="str">
        <f t="shared" si="121"/>
        <v/>
      </c>
      <c r="P1031" s="13">
        <f>SUM($E$11:$E1031)</f>
        <v>30</v>
      </c>
      <c r="T1031" s="22">
        <f t="shared" si="122"/>
        <v>0</v>
      </c>
      <c r="U1031" s="22">
        <f t="shared" si="123"/>
        <v>0</v>
      </c>
      <c r="W1031" s="13" t="str">
        <f t="shared" si="124"/>
        <v/>
      </c>
      <c r="Y1031" s="41" t="str">
        <f>IF($B1031="", "", IF($B1031&gt;'Annual Report'!$AZ$41, 'Annual Report'!$BA$40, TEXT($B1031, "mmm yyyy")))</f>
        <v/>
      </c>
      <c r="AA1031" s="13" t="str">
        <f t="shared" si="125"/>
        <v/>
      </c>
      <c r="AC1031" s="13" t="str">
        <f t="shared" si="126"/>
        <v xml:space="preserve"> - </v>
      </c>
      <c r="AE1031" s="13" t="str">
        <f t="shared" si="127"/>
        <v/>
      </c>
    </row>
    <row r="1032" spans="1:31" x14ac:dyDescent="0.25">
      <c r="A1032" s="30"/>
      <c r="B1032" s="74"/>
      <c r="C1032" s="82"/>
      <c r="D1032" s="92"/>
      <c r="E1032" s="75"/>
      <c r="F1032" s="76"/>
      <c r="G1032" s="83"/>
      <c r="H1032" s="77"/>
      <c r="I1032" s="84"/>
      <c r="J1032" s="30"/>
      <c r="K1032" s="25" t="str">
        <f t="shared" si="120"/>
        <v/>
      </c>
      <c r="L1032" s="30"/>
      <c r="O1032" s="13" t="str">
        <f t="shared" si="121"/>
        <v/>
      </c>
      <c r="P1032" s="13">
        <f>SUM($E$11:$E1032)</f>
        <v>30</v>
      </c>
      <c r="T1032" s="22">
        <f t="shared" si="122"/>
        <v>0</v>
      </c>
      <c r="U1032" s="22">
        <f t="shared" si="123"/>
        <v>0</v>
      </c>
      <c r="W1032" s="13" t="str">
        <f t="shared" si="124"/>
        <v/>
      </c>
      <c r="Y1032" s="41" t="str">
        <f>IF($B1032="", "", IF($B1032&gt;'Annual Report'!$AZ$41, 'Annual Report'!$BA$40, TEXT($B1032, "mmm yyyy")))</f>
        <v/>
      </c>
      <c r="AA1032" s="13" t="str">
        <f t="shared" si="125"/>
        <v/>
      </c>
      <c r="AC1032" s="13" t="str">
        <f t="shared" si="126"/>
        <v xml:space="preserve"> - </v>
      </c>
      <c r="AE1032" s="13" t="str">
        <f t="shared" si="127"/>
        <v/>
      </c>
    </row>
    <row r="1033" spans="1:31" x14ac:dyDescent="0.25">
      <c r="A1033" s="30"/>
      <c r="B1033" s="74"/>
      <c r="C1033" s="82"/>
      <c r="D1033" s="92"/>
      <c r="E1033" s="75"/>
      <c r="F1033" s="76"/>
      <c r="G1033" s="83"/>
      <c r="H1033" s="77"/>
      <c r="I1033" s="84"/>
      <c r="J1033" s="30"/>
      <c r="K1033" s="25" t="str">
        <f t="shared" si="120"/>
        <v/>
      </c>
      <c r="L1033" s="30"/>
      <c r="O1033" s="13" t="str">
        <f t="shared" si="121"/>
        <v/>
      </c>
      <c r="P1033" s="13">
        <f>SUM($E$11:$E1033)</f>
        <v>30</v>
      </c>
      <c r="T1033" s="22">
        <f t="shared" si="122"/>
        <v>0</v>
      </c>
      <c r="U1033" s="22">
        <f t="shared" si="123"/>
        <v>0</v>
      </c>
      <c r="W1033" s="13" t="str">
        <f t="shared" si="124"/>
        <v/>
      </c>
      <c r="Y1033" s="41" t="str">
        <f>IF($B1033="", "", IF($B1033&gt;'Annual Report'!$AZ$41, 'Annual Report'!$BA$40, TEXT($B1033, "mmm yyyy")))</f>
        <v/>
      </c>
      <c r="AA1033" s="13" t="str">
        <f t="shared" si="125"/>
        <v/>
      </c>
      <c r="AC1033" s="13" t="str">
        <f t="shared" si="126"/>
        <v xml:space="preserve"> - </v>
      </c>
      <c r="AE1033" s="13" t="str">
        <f t="shared" si="127"/>
        <v/>
      </c>
    </row>
    <row r="1034" spans="1:31" x14ac:dyDescent="0.25">
      <c r="A1034" s="30"/>
      <c r="B1034" s="74"/>
      <c r="C1034" s="82"/>
      <c r="D1034" s="92"/>
      <c r="E1034" s="75"/>
      <c r="F1034" s="76"/>
      <c r="G1034" s="83"/>
      <c r="H1034" s="77"/>
      <c r="I1034" s="84"/>
      <c r="J1034" s="30"/>
      <c r="K1034" s="25" t="str">
        <f t="shared" si="120"/>
        <v/>
      </c>
      <c r="L1034" s="30"/>
      <c r="O1034" s="13" t="str">
        <f t="shared" si="121"/>
        <v/>
      </c>
      <c r="P1034" s="13">
        <f>SUM($E$11:$E1034)</f>
        <v>30</v>
      </c>
      <c r="T1034" s="22">
        <f t="shared" si="122"/>
        <v>0</v>
      </c>
      <c r="U1034" s="22">
        <f t="shared" si="123"/>
        <v>0</v>
      </c>
      <c r="W1034" s="13" t="str">
        <f t="shared" si="124"/>
        <v/>
      </c>
      <c r="Y1034" s="41" t="str">
        <f>IF($B1034="", "", IF($B1034&gt;'Annual Report'!$AZ$41, 'Annual Report'!$BA$40, TEXT($B1034, "mmm yyyy")))</f>
        <v/>
      </c>
      <c r="AA1034" s="13" t="str">
        <f t="shared" si="125"/>
        <v/>
      </c>
      <c r="AC1034" s="13" t="str">
        <f t="shared" si="126"/>
        <v xml:space="preserve"> - </v>
      </c>
      <c r="AE1034" s="13" t="str">
        <f t="shared" si="127"/>
        <v/>
      </c>
    </row>
    <row r="1035" spans="1:31" x14ac:dyDescent="0.25">
      <c r="A1035" s="30"/>
      <c r="B1035" s="74"/>
      <c r="C1035" s="82"/>
      <c r="D1035" s="92"/>
      <c r="E1035" s="75"/>
      <c r="F1035" s="76"/>
      <c r="G1035" s="83"/>
      <c r="H1035" s="77"/>
      <c r="I1035" s="84"/>
      <c r="J1035" s="30"/>
      <c r="K1035" s="25" t="str">
        <f t="shared" si="120"/>
        <v/>
      </c>
      <c r="L1035" s="30"/>
      <c r="O1035" s="13" t="str">
        <f t="shared" si="121"/>
        <v/>
      </c>
      <c r="P1035" s="13">
        <f>SUM($E$11:$E1035)</f>
        <v>30</v>
      </c>
      <c r="T1035" s="22">
        <f t="shared" si="122"/>
        <v>0</v>
      </c>
      <c r="U1035" s="22">
        <f t="shared" si="123"/>
        <v>0</v>
      </c>
      <c r="W1035" s="13" t="str">
        <f t="shared" si="124"/>
        <v/>
      </c>
      <c r="Y1035" s="41" t="str">
        <f>IF($B1035="", "", IF($B1035&gt;'Annual Report'!$AZ$41, 'Annual Report'!$BA$40, TEXT($B1035, "mmm yyyy")))</f>
        <v/>
      </c>
      <c r="AA1035" s="13" t="str">
        <f t="shared" si="125"/>
        <v/>
      </c>
      <c r="AC1035" s="13" t="str">
        <f t="shared" si="126"/>
        <v xml:space="preserve"> - </v>
      </c>
      <c r="AE1035" s="13" t="str">
        <f t="shared" si="127"/>
        <v/>
      </c>
    </row>
    <row r="1036" spans="1:31" x14ac:dyDescent="0.25">
      <c r="A1036" s="30"/>
      <c r="B1036" s="74"/>
      <c r="C1036" s="82"/>
      <c r="D1036" s="92"/>
      <c r="E1036" s="75"/>
      <c r="F1036" s="76"/>
      <c r="G1036" s="83"/>
      <c r="H1036" s="77"/>
      <c r="I1036" s="84"/>
      <c r="J1036" s="30"/>
      <c r="K1036" s="25" t="str">
        <f t="shared" ref="K1036:K1099" si="128">IF($B1036="", "", $G1036+$H1036-$F1036-$U1036-$T1036)</f>
        <v/>
      </c>
      <c r="L1036" s="30"/>
      <c r="O1036" s="13" t="str">
        <f t="shared" ref="O1036:O1099" si="129">IF($B1036="", "", IF(OR($B1036&lt;$R$3, $B1036&gt;$R$4), "X", ""))</f>
        <v/>
      </c>
      <c r="P1036" s="13">
        <f>SUM($E$11:$E1036)</f>
        <v>30</v>
      </c>
      <c r="T1036" s="22">
        <f t="shared" ref="T1036:T1099" si="130">ROUND($D1036*$P$4*24, 2)</f>
        <v>0</v>
      </c>
      <c r="U1036" s="22">
        <f t="shared" ref="U1036:U1099" si="131">ROUND(IF(AND($P1036&gt;$O$6, $P1035&lt;$O$6), (($P1036-$O$6)*$P$7)+(($O$6-$P1035)*$P$6), IF($P1035&gt;$O$6, $E1036*$P$7, $E1036*$P$6)), 2)</f>
        <v>0</v>
      </c>
      <c r="W1036" s="13" t="str">
        <f t="shared" ref="W1036:W1099" si="132">IF($I1036="", "", IF(COUNTIF($R$11:$R$20, $I1036)&gt;0, "", "X"))</f>
        <v/>
      </c>
      <c r="Y1036" s="41" t="str">
        <f>IF($B1036="", "", IF($B1036&gt;'Annual Report'!$AZ$41, 'Annual Report'!$BA$40, TEXT($B1036, "mmm yyyy")))</f>
        <v/>
      </c>
      <c r="AA1036" s="13" t="str">
        <f t="shared" ref="AA1036:AA1099" si="133">IF(AND(NOT($F1036=""), $I1036=""), "X", "")</f>
        <v/>
      </c>
      <c r="AC1036" s="13" t="str">
        <f t="shared" ref="AC1036:AC1099" si="134">_xlfn.CONCAT(Y1036, " - ", $I1036)</f>
        <v xml:space="preserve"> - </v>
      </c>
      <c r="AE1036" s="13" t="str">
        <f t="shared" ref="AE1036:AE1099" si="135">IF($AA1036="", "", $Y1036)</f>
        <v/>
      </c>
    </row>
    <row r="1037" spans="1:31" x14ac:dyDescent="0.25">
      <c r="A1037" s="30"/>
      <c r="B1037" s="74"/>
      <c r="C1037" s="82"/>
      <c r="D1037" s="92"/>
      <c r="E1037" s="75"/>
      <c r="F1037" s="76"/>
      <c r="G1037" s="83"/>
      <c r="H1037" s="77"/>
      <c r="I1037" s="84"/>
      <c r="J1037" s="30"/>
      <c r="K1037" s="25" t="str">
        <f t="shared" si="128"/>
        <v/>
      </c>
      <c r="L1037" s="30"/>
      <c r="O1037" s="13" t="str">
        <f t="shared" si="129"/>
        <v/>
      </c>
      <c r="P1037" s="13">
        <f>SUM($E$11:$E1037)</f>
        <v>30</v>
      </c>
      <c r="T1037" s="22">
        <f t="shared" si="130"/>
        <v>0</v>
      </c>
      <c r="U1037" s="22">
        <f t="shared" si="131"/>
        <v>0</v>
      </c>
      <c r="W1037" s="13" t="str">
        <f t="shared" si="132"/>
        <v/>
      </c>
      <c r="Y1037" s="41" t="str">
        <f>IF($B1037="", "", IF($B1037&gt;'Annual Report'!$AZ$41, 'Annual Report'!$BA$40, TEXT($B1037, "mmm yyyy")))</f>
        <v/>
      </c>
      <c r="AA1037" s="13" t="str">
        <f t="shared" si="133"/>
        <v/>
      </c>
      <c r="AC1037" s="13" t="str">
        <f t="shared" si="134"/>
        <v xml:space="preserve"> - </v>
      </c>
      <c r="AE1037" s="13" t="str">
        <f t="shared" si="135"/>
        <v/>
      </c>
    </row>
    <row r="1038" spans="1:31" x14ac:dyDescent="0.25">
      <c r="A1038" s="30"/>
      <c r="B1038" s="74"/>
      <c r="C1038" s="82"/>
      <c r="D1038" s="92"/>
      <c r="E1038" s="75"/>
      <c r="F1038" s="76"/>
      <c r="G1038" s="83"/>
      <c r="H1038" s="77"/>
      <c r="I1038" s="84"/>
      <c r="J1038" s="30"/>
      <c r="K1038" s="25" t="str">
        <f t="shared" si="128"/>
        <v/>
      </c>
      <c r="L1038" s="30"/>
      <c r="O1038" s="13" t="str">
        <f t="shared" si="129"/>
        <v/>
      </c>
      <c r="P1038" s="13">
        <f>SUM($E$11:$E1038)</f>
        <v>30</v>
      </c>
      <c r="T1038" s="22">
        <f t="shared" si="130"/>
        <v>0</v>
      </c>
      <c r="U1038" s="22">
        <f t="shared" si="131"/>
        <v>0</v>
      </c>
      <c r="W1038" s="13" t="str">
        <f t="shared" si="132"/>
        <v/>
      </c>
      <c r="Y1038" s="41" t="str">
        <f>IF($B1038="", "", IF($B1038&gt;'Annual Report'!$AZ$41, 'Annual Report'!$BA$40, TEXT($B1038, "mmm yyyy")))</f>
        <v/>
      </c>
      <c r="AA1038" s="13" t="str">
        <f t="shared" si="133"/>
        <v/>
      </c>
      <c r="AC1038" s="13" t="str">
        <f t="shared" si="134"/>
        <v xml:space="preserve"> - </v>
      </c>
      <c r="AE1038" s="13" t="str">
        <f t="shared" si="135"/>
        <v/>
      </c>
    </row>
    <row r="1039" spans="1:31" x14ac:dyDescent="0.25">
      <c r="A1039" s="30"/>
      <c r="B1039" s="74"/>
      <c r="C1039" s="82"/>
      <c r="D1039" s="92"/>
      <c r="E1039" s="75"/>
      <c r="F1039" s="76"/>
      <c r="G1039" s="83"/>
      <c r="H1039" s="77"/>
      <c r="I1039" s="84"/>
      <c r="J1039" s="30"/>
      <c r="K1039" s="25" t="str">
        <f t="shared" si="128"/>
        <v/>
      </c>
      <c r="L1039" s="30"/>
      <c r="O1039" s="13" t="str">
        <f t="shared" si="129"/>
        <v/>
      </c>
      <c r="P1039" s="13">
        <f>SUM($E$11:$E1039)</f>
        <v>30</v>
      </c>
      <c r="T1039" s="22">
        <f t="shared" si="130"/>
        <v>0</v>
      </c>
      <c r="U1039" s="22">
        <f t="shared" si="131"/>
        <v>0</v>
      </c>
      <c r="W1039" s="13" t="str">
        <f t="shared" si="132"/>
        <v/>
      </c>
      <c r="Y1039" s="41" t="str">
        <f>IF($B1039="", "", IF($B1039&gt;'Annual Report'!$AZ$41, 'Annual Report'!$BA$40, TEXT($B1039, "mmm yyyy")))</f>
        <v/>
      </c>
      <c r="AA1039" s="13" t="str">
        <f t="shared" si="133"/>
        <v/>
      </c>
      <c r="AC1039" s="13" t="str">
        <f t="shared" si="134"/>
        <v xml:space="preserve"> - </v>
      </c>
      <c r="AE1039" s="13" t="str">
        <f t="shared" si="135"/>
        <v/>
      </c>
    </row>
    <row r="1040" spans="1:31" x14ac:dyDescent="0.25">
      <c r="A1040" s="30"/>
      <c r="B1040" s="74"/>
      <c r="C1040" s="82"/>
      <c r="D1040" s="92"/>
      <c r="E1040" s="75"/>
      <c r="F1040" s="76"/>
      <c r="G1040" s="83"/>
      <c r="H1040" s="77"/>
      <c r="I1040" s="84"/>
      <c r="J1040" s="30"/>
      <c r="K1040" s="25" t="str">
        <f t="shared" si="128"/>
        <v/>
      </c>
      <c r="L1040" s="30"/>
      <c r="O1040" s="13" t="str">
        <f t="shared" si="129"/>
        <v/>
      </c>
      <c r="P1040" s="13">
        <f>SUM($E$11:$E1040)</f>
        <v>30</v>
      </c>
      <c r="T1040" s="22">
        <f t="shared" si="130"/>
        <v>0</v>
      </c>
      <c r="U1040" s="22">
        <f t="shared" si="131"/>
        <v>0</v>
      </c>
      <c r="W1040" s="13" t="str">
        <f t="shared" si="132"/>
        <v/>
      </c>
      <c r="Y1040" s="41" t="str">
        <f>IF($B1040="", "", IF($B1040&gt;'Annual Report'!$AZ$41, 'Annual Report'!$BA$40, TEXT($B1040, "mmm yyyy")))</f>
        <v/>
      </c>
      <c r="AA1040" s="13" t="str">
        <f t="shared" si="133"/>
        <v/>
      </c>
      <c r="AC1040" s="13" t="str">
        <f t="shared" si="134"/>
        <v xml:space="preserve"> - </v>
      </c>
      <c r="AE1040" s="13" t="str">
        <f t="shared" si="135"/>
        <v/>
      </c>
    </row>
    <row r="1041" spans="1:31" x14ac:dyDescent="0.25">
      <c r="A1041" s="30"/>
      <c r="B1041" s="74"/>
      <c r="C1041" s="82"/>
      <c r="D1041" s="92"/>
      <c r="E1041" s="75"/>
      <c r="F1041" s="76"/>
      <c r="G1041" s="83"/>
      <c r="H1041" s="77"/>
      <c r="I1041" s="84"/>
      <c r="J1041" s="30"/>
      <c r="K1041" s="25" t="str">
        <f t="shared" si="128"/>
        <v/>
      </c>
      <c r="L1041" s="30"/>
      <c r="O1041" s="13" t="str">
        <f t="shared" si="129"/>
        <v/>
      </c>
      <c r="P1041" s="13">
        <f>SUM($E$11:$E1041)</f>
        <v>30</v>
      </c>
      <c r="T1041" s="22">
        <f t="shared" si="130"/>
        <v>0</v>
      </c>
      <c r="U1041" s="22">
        <f t="shared" si="131"/>
        <v>0</v>
      </c>
      <c r="W1041" s="13" t="str">
        <f t="shared" si="132"/>
        <v/>
      </c>
      <c r="Y1041" s="41" t="str">
        <f>IF($B1041="", "", IF($B1041&gt;'Annual Report'!$AZ$41, 'Annual Report'!$BA$40, TEXT($B1041, "mmm yyyy")))</f>
        <v/>
      </c>
      <c r="AA1041" s="13" t="str">
        <f t="shared" si="133"/>
        <v/>
      </c>
      <c r="AC1041" s="13" t="str">
        <f t="shared" si="134"/>
        <v xml:space="preserve"> - </v>
      </c>
      <c r="AE1041" s="13" t="str">
        <f t="shared" si="135"/>
        <v/>
      </c>
    </row>
    <row r="1042" spans="1:31" x14ac:dyDescent="0.25">
      <c r="A1042" s="30"/>
      <c r="B1042" s="74"/>
      <c r="C1042" s="82"/>
      <c r="D1042" s="92"/>
      <c r="E1042" s="75"/>
      <c r="F1042" s="76"/>
      <c r="G1042" s="83"/>
      <c r="H1042" s="77"/>
      <c r="I1042" s="84"/>
      <c r="J1042" s="30"/>
      <c r="K1042" s="25" t="str">
        <f t="shared" si="128"/>
        <v/>
      </c>
      <c r="L1042" s="30"/>
      <c r="O1042" s="13" t="str">
        <f t="shared" si="129"/>
        <v/>
      </c>
      <c r="P1042" s="13">
        <f>SUM($E$11:$E1042)</f>
        <v>30</v>
      </c>
      <c r="T1042" s="22">
        <f t="shared" si="130"/>
        <v>0</v>
      </c>
      <c r="U1042" s="22">
        <f t="shared" si="131"/>
        <v>0</v>
      </c>
      <c r="W1042" s="13" t="str">
        <f t="shared" si="132"/>
        <v/>
      </c>
      <c r="Y1042" s="41" t="str">
        <f>IF($B1042="", "", IF($B1042&gt;'Annual Report'!$AZ$41, 'Annual Report'!$BA$40, TEXT($B1042, "mmm yyyy")))</f>
        <v/>
      </c>
      <c r="AA1042" s="13" t="str">
        <f t="shared" si="133"/>
        <v/>
      </c>
      <c r="AC1042" s="13" t="str">
        <f t="shared" si="134"/>
        <v xml:space="preserve"> - </v>
      </c>
      <c r="AE1042" s="13" t="str">
        <f t="shared" si="135"/>
        <v/>
      </c>
    </row>
    <row r="1043" spans="1:31" x14ac:dyDescent="0.25">
      <c r="A1043" s="30"/>
      <c r="B1043" s="74"/>
      <c r="C1043" s="82"/>
      <c r="D1043" s="92"/>
      <c r="E1043" s="75"/>
      <c r="F1043" s="76"/>
      <c r="G1043" s="83"/>
      <c r="H1043" s="77"/>
      <c r="I1043" s="84"/>
      <c r="J1043" s="30"/>
      <c r="K1043" s="25" t="str">
        <f t="shared" si="128"/>
        <v/>
      </c>
      <c r="L1043" s="30"/>
      <c r="O1043" s="13" t="str">
        <f t="shared" si="129"/>
        <v/>
      </c>
      <c r="P1043" s="13">
        <f>SUM($E$11:$E1043)</f>
        <v>30</v>
      </c>
      <c r="T1043" s="22">
        <f t="shared" si="130"/>
        <v>0</v>
      </c>
      <c r="U1043" s="22">
        <f t="shared" si="131"/>
        <v>0</v>
      </c>
      <c r="W1043" s="13" t="str">
        <f t="shared" si="132"/>
        <v/>
      </c>
      <c r="Y1043" s="41" t="str">
        <f>IF($B1043="", "", IF($B1043&gt;'Annual Report'!$AZ$41, 'Annual Report'!$BA$40, TEXT($B1043, "mmm yyyy")))</f>
        <v/>
      </c>
      <c r="AA1043" s="13" t="str">
        <f t="shared" si="133"/>
        <v/>
      </c>
      <c r="AC1043" s="13" t="str">
        <f t="shared" si="134"/>
        <v xml:space="preserve"> - </v>
      </c>
      <c r="AE1043" s="13" t="str">
        <f t="shared" si="135"/>
        <v/>
      </c>
    </row>
    <row r="1044" spans="1:31" x14ac:dyDescent="0.25">
      <c r="A1044" s="30"/>
      <c r="B1044" s="74"/>
      <c r="C1044" s="82"/>
      <c r="D1044" s="92"/>
      <c r="E1044" s="75"/>
      <c r="F1044" s="76"/>
      <c r="G1044" s="83"/>
      <c r="H1044" s="77"/>
      <c r="I1044" s="84"/>
      <c r="J1044" s="30"/>
      <c r="K1044" s="25" t="str">
        <f t="shared" si="128"/>
        <v/>
      </c>
      <c r="L1044" s="30"/>
      <c r="O1044" s="13" t="str">
        <f t="shared" si="129"/>
        <v/>
      </c>
      <c r="P1044" s="13">
        <f>SUM($E$11:$E1044)</f>
        <v>30</v>
      </c>
      <c r="T1044" s="22">
        <f t="shared" si="130"/>
        <v>0</v>
      </c>
      <c r="U1044" s="22">
        <f t="shared" si="131"/>
        <v>0</v>
      </c>
      <c r="W1044" s="13" t="str">
        <f t="shared" si="132"/>
        <v/>
      </c>
      <c r="Y1044" s="41" t="str">
        <f>IF($B1044="", "", IF($B1044&gt;'Annual Report'!$AZ$41, 'Annual Report'!$BA$40, TEXT($B1044, "mmm yyyy")))</f>
        <v/>
      </c>
      <c r="AA1044" s="13" t="str">
        <f t="shared" si="133"/>
        <v/>
      </c>
      <c r="AC1044" s="13" t="str">
        <f t="shared" si="134"/>
        <v xml:space="preserve"> - </v>
      </c>
      <c r="AE1044" s="13" t="str">
        <f t="shared" si="135"/>
        <v/>
      </c>
    </row>
    <row r="1045" spans="1:31" x14ac:dyDescent="0.25">
      <c r="A1045" s="30"/>
      <c r="B1045" s="74"/>
      <c r="C1045" s="82"/>
      <c r="D1045" s="92"/>
      <c r="E1045" s="75"/>
      <c r="F1045" s="76"/>
      <c r="G1045" s="83"/>
      <c r="H1045" s="77"/>
      <c r="I1045" s="84"/>
      <c r="J1045" s="30"/>
      <c r="K1045" s="25" t="str">
        <f t="shared" si="128"/>
        <v/>
      </c>
      <c r="L1045" s="30"/>
      <c r="O1045" s="13" t="str">
        <f t="shared" si="129"/>
        <v/>
      </c>
      <c r="P1045" s="13">
        <f>SUM($E$11:$E1045)</f>
        <v>30</v>
      </c>
      <c r="T1045" s="22">
        <f t="shared" si="130"/>
        <v>0</v>
      </c>
      <c r="U1045" s="22">
        <f t="shared" si="131"/>
        <v>0</v>
      </c>
      <c r="W1045" s="13" t="str">
        <f t="shared" si="132"/>
        <v/>
      </c>
      <c r="Y1045" s="41" t="str">
        <f>IF($B1045="", "", IF($B1045&gt;'Annual Report'!$AZ$41, 'Annual Report'!$BA$40, TEXT($B1045, "mmm yyyy")))</f>
        <v/>
      </c>
      <c r="AA1045" s="13" t="str">
        <f t="shared" si="133"/>
        <v/>
      </c>
      <c r="AC1045" s="13" t="str">
        <f t="shared" si="134"/>
        <v xml:space="preserve"> - </v>
      </c>
      <c r="AE1045" s="13" t="str">
        <f t="shared" si="135"/>
        <v/>
      </c>
    </row>
    <row r="1046" spans="1:31" x14ac:dyDescent="0.25">
      <c r="A1046" s="30"/>
      <c r="B1046" s="74"/>
      <c r="C1046" s="82"/>
      <c r="D1046" s="92"/>
      <c r="E1046" s="75"/>
      <c r="F1046" s="76"/>
      <c r="G1046" s="83"/>
      <c r="H1046" s="77"/>
      <c r="I1046" s="84"/>
      <c r="J1046" s="30"/>
      <c r="K1046" s="25" t="str">
        <f t="shared" si="128"/>
        <v/>
      </c>
      <c r="L1046" s="30"/>
      <c r="O1046" s="13" t="str">
        <f t="shared" si="129"/>
        <v/>
      </c>
      <c r="P1046" s="13">
        <f>SUM($E$11:$E1046)</f>
        <v>30</v>
      </c>
      <c r="T1046" s="22">
        <f t="shared" si="130"/>
        <v>0</v>
      </c>
      <c r="U1046" s="22">
        <f t="shared" si="131"/>
        <v>0</v>
      </c>
      <c r="W1046" s="13" t="str">
        <f t="shared" si="132"/>
        <v/>
      </c>
      <c r="Y1046" s="41" t="str">
        <f>IF($B1046="", "", IF($B1046&gt;'Annual Report'!$AZ$41, 'Annual Report'!$BA$40, TEXT($B1046, "mmm yyyy")))</f>
        <v/>
      </c>
      <c r="AA1046" s="13" t="str">
        <f t="shared" si="133"/>
        <v/>
      </c>
      <c r="AC1046" s="13" t="str">
        <f t="shared" si="134"/>
        <v xml:space="preserve"> - </v>
      </c>
      <c r="AE1046" s="13" t="str">
        <f t="shared" si="135"/>
        <v/>
      </c>
    </row>
    <row r="1047" spans="1:31" x14ac:dyDescent="0.25">
      <c r="A1047" s="30"/>
      <c r="B1047" s="74"/>
      <c r="C1047" s="82"/>
      <c r="D1047" s="92"/>
      <c r="E1047" s="75"/>
      <c r="F1047" s="76"/>
      <c r="G1047" s="83"/>
      <c r="H1047" s="77"/>
      <c r="I1047" s="84"/>
      <c r="J1047" s="30"/>
      <c r="K1047" s="25" t="str">
        <f t="shared" si="128"/>
        <v/>
      </c>
      <c r="L1047" s="30"/>
      <c r="O1047" s="13" t="str">
        <f t="shared" si="129"/>
        <v/>
      </c>
      <c r="P1047" s="13">
        <f>SUM($E$11:$E1047)</f>
        <v>30</v>
      </c>
      <c r="T1047" s="22">
        <f t="shared" si="130"/>
        <v>0</v>
      </c>
      <c r="U1047" s="22">
        <f t="shared" si="131"/>
        <v>0</v>
      </c>
      <c r="W1047" s="13" t="str">
        <f t="shared" si="132"/>
        <v/>
      </c>
      <c r="Y1047" s="41" t="str">
        <f>IF($B1047="", "", IF($B1047&gt;'Annual Report'!$AZ$41, 'Annual Report'!$BA$40, TEXT($B1047, "mmm yyyy")))</f>
        <v/>
      </c>
      <c r="AA1047" s="13" t="str">
        <f t="shared" si="133"/>
        <v/>
      </c>
      <c r="AC1047" s="13" t="str">
        <f t="shared" si="134"/>
        <v xml:space="preserve"> - </v>
      </c>
      <c r="AE1047" s="13" t="str">
        <f t="shared" si="135"/>
        <v/>
      </c>
    </row>
    <row r="1048" spans="1:31" x14ac:dyDescent="0.25">
      <c r="A1048" s="30"/>
      <c r="B1048" s="74"/>
      <c r="C1048" s="82"/>
      <c r="D1048" s="92"/>
      <c r="E1048" s="75"/>
      <c r="F1048" s="76"/>
      <c r="G1048" s="83"/>
      <c r="H1048" s="77"/>
      <c r="I1048" s="84"/>
      <c r="J1048" s="30"/>
      <c r="K1048" s="25" t="str">
        <f t="shared" si="128"/>
        <v/>
      </c>
      <c r="L1048" s="30"/>
      <c r="O1048" s="13" t="str">
        <f t="shared" si="129"/>
        <v/>
      </c>
      <c r="P1048" s="13">
        <f>SUM($E$11:$E1048)</f>
        <v>30</v>
      </c>
      <c r="T1048" s="22">
        <f t="shared" si="130"/>
        <v>0</v>
      </c>
      <c r="U1048" s="22">
        <f t="shared" si="131"/>
        <v>0</v>
      </c>
      <c r="W1048" s="13" t="str">
        <f t="shared" si="132"/>
        <v/>
      </c>
      <c r="Y1048" s="41" t="str">
        <f>IF($B1048="", "", IF($B1048&gt;'Annual Report'!$AZ$41, 'Annual Report'!$BA$40, TEXT($B1048, "mmm yyyy")))</f>
        <v/>
      </c>
      <c r="AA1048" s="13" t="str">
        <f t="shared" si="133"/>
        <v/>
      </c>
      <c r="AC1048" s="13" t="str">
        <f t="shared" si="134"/>
        <v xml:space="preserve"> - </v>
      </c>
      <c r="AE1048" s="13" t="str">
        <f t="shared" si="135"/>
        <v/>
      </c>
    </row>
    <row r="1049" spans="1:31" x14ac:dyDescent="0.25">
      <c r="A1049" s="30"/>
      <c r="B1049" s="74"/>
      <c r="C1049" s="82"/>
      <c r="D1049" s="92"/>
      <c r="E1049" s="75"/>
      <c r="F1049" s="76"/>
      <c r="G1049" s="83"/>
      <c r="H1049" s="77"/>
      <c r="I1049" s="84"/>
      <c r="J1049" s="30"/>
      <c r="K1049" s="25" t="str">
        <f t="shared" si="128"/>
        <v/>
      </c>
      <c r="L1049" s="30"/>
      <c r="O1049" s="13" t="str">
        <f t="shared" si="129"/>
        <v/>
      </c>
      <c r="P1049" s="13">
        <f>SUM($E$11:$E1049)</f>
        <v>30</v>
      </c>
      <c r="T1049" s="22">
        <f t="shared" si="130"/>
        <v>0</v>
      </c>
      <c r="U1049" s="22">
        <f t="shared" si="131"/>
        <v>0</v>
      </c>
      <c r="W1049" s="13" t="str">
        <f t="shared" si="132"/>
        <v/>
      </c>
      <c r="Y1049" s="41" t="str">
        <f>IF($B1049="", "", IF($B1049&gt;'Annual Report'!$AZ$41, 'Annual Report'!$BA$40, TEXT($B1049, "mmm yyyy")))</f>
        <v/>
      </c>
      <c r="AA1049" s="13" t="str">
        <f t="shared" si="133"/>
        <v/>
      </c>
      <c r="AC1049" s="13" t="str">
        <f t="shared" si="134"/>
        <v xml:space="preserve"> - </v>
      </c>
      <c r="AE1049" s="13" t="str">
        <f t="shared" si="135"/>
        <v/>
      </c>
    </row>
    <row r="1050" spans="1:31" x14ac:dyDescent="0.25">
      <c r="A1050" s="30"/>
      <c r="B1050" s="74"/>
      <c r="C1050" s="82"/>
      <c r="D1050" s="92"/>
      <c r="E1050" s="75"/>
      <c r="F1050" s="76"/>
      <c r="G1050" s="83"/>
      <c r="H1050" s="77"/>
      <c r="I1050" s="84"/>
      <c r="J1050" s="30"/>
      <c r="K1050" s="25" t="str">
        <f t="shared" si="128"/>
        <v/>
      </c>
      <c r="L1050" s="30"/>
      <c r="O1050" s="13" t="str">
        <f t="shared" si="129"/>
        <v/>
      </c>
      <c r="P1050" s="13">
        <f>SUM($E$11:$E1050)</f>
        <v>30</v>
      </c>
      <c r="T1050" s="22">
        <f t="shared" si="130"/>
        <v>0</v>
      </c>
      <c r="U1050" s="22">
        <f t="shared" si="131"/>
        <v>0</v>
      </c>
      <c r="W1050" s="13" t="str">
        <f t="shared" si="132"/>
        <v/>
      </c>
      <c r="Y1050" s="41" t="str">
        <f>IF($B1050="", "", IF($B1050&gt;'Annual Report'!$AZ$41, 'Annual Report'!$BA$40, TEXT($B1050, "mmm yyyy")))</f>
        <v/>
      </c>
      <c r="AA1050" s="13" t="str">
        <f t="shared" si="133"/>
        <v/>
      </c>
      <c r="AC1050" s="13" t="str">
        <f t="shared" si="134"/>
        <v xml:space="preserve"> - </v>
      </c>
      <c r="AE1050" s="13" t="str">
        <f t="shared" si="135"/>
        <v/>
      </c>
    </row>
    <row r="1051" spans="1:31" x14ac:dyDescent="0.25">
      <c r="A1051" s="30"/>
      <c r="B1051" s="74"/>
      <c r="C1051" s="82"/>
      <c r="D1051" s="92"/>
      <c r="E1051" s="75"/>
      <c r="F1051" s="76"/>
      <c r="G1051" s="83"/>
      <c r="H1051" s="77"/>
      <c r="I1051" s="84"/>
      <c r="J1051" s="30"/>
      <c r="K1051" s="25" t="str">
        <f t="shared" si="128"/>
        <v/>
      </c>
      <c r="L1051" s="30"/>
      <c r="O1051" s="13" t="str">
        <f t="shared" si="129"/>
        <v/>
      </c>
      <c r="P1051" s="13">
        <f>SUM($E$11:$E1051)</f>
        <v>30</v>
      </c>
      <c r="T1051" s="22">
        <f t="shared" si="130"/>
        <v>0</v>
      </c>
      <c r="U1051" s="22">
        <f t="shared" si="131"/>
        <v>0</v>
      </c>
      <c r="W1051" s="13" t="str">
        <f t="shared" si="132"/>
        <v/>
      </c>
      <c r="Y1051" s="41" t="str">
        <f>IF($B1051="", "", IF($B1051&gt;'Annual Report'!$AZ$41, 'Annual Report'!$BA$40, TEXT($B1051, "mmm yyyy")))</f>
        <v/>
      </c>
      <c r="AA1051" s="13" t="str">
        <f t="shared" si="133"/>
        <v/>
      </c>
      <c r="AC1051" s="13" t="str">
        <f t="shared" si="134"/>
        <v xml:space="preserve"> - </v>
      </c>
      <c r="AE1051" s="13" t="str">
        <f t="shared" si="135"/>
        <v/>
      </c>
    </row>
    <row r="1052" spans="1:31" x14ac:dyDescent="0.25">
      <c r="A1052" s="30"/>
      <c r="B1052" s="74"/>
      <c r="C1052" s="82"/>
      <c r="D1052" s="92"/>
      <c r="E1052" s="75"/>
      <c r="F1052" s="76"/>
      <c r="G1052" s="83"/>
      <c r="H1052" s="77"/>
      <c r="I1052" s="84"/>
      <c r="J1052" s="30"/>
      <c r="K1052" s="25" t="str">
        <f t="shared" si="128"/>
        <v/>
      </c>
      <c r="L1052" s="30"/>
      <c r="O1052" s="13" t="str">
        <f t="shared" si="129"/>
        <v/>
      </c>
      <c r="P1052" s="13">
        <f>SUM($E$11:$E1052)</f>
        <v>30</v>
      </c>
      <c r="T1052" s="22">
        <f t="shared" si="130"/>
        <v>0</v>
      </c>
      <c r="U1052" s="22">
        <f t="shared" si="131"/>
        <v>0</v>
      </c>
      <c r="W1052" s="13" t="str">
        <f t="shared" si="132"/>
        <v/>
      </c>
      <c r="Y1052" s="41" t="str">
        <f>IF($B1052="", "", IF($B1052&gt;'Annual Report'!$AZ$41, 'Annual Report'!$BA$40, TEXT($B1052, "mmm yyyy")))</f>
        <v/>
      </c>
      <c r="AA1052" s="13" t="str">
        <f t="shared" si="133"/>
        <v/>
      </c>
      <c r="AC1052" s="13" t="str">
        <f t="shared" si="134"/>
        <v xml:space="preserve"> - </v>
      </c>
      <c r="AE1052" s="13" t="str">
        <f t="shared" si="135"/>
        <v/>
      </c>
    </row>
    <row r="1053" spans="1:31" x14ac:dyDescent="0.25">
      <c r="A1053" s="30"/>
      <c r="B1053" s="74"/>
      <c r="C1053" s="82"/>
      <c r="D1053" s="92"/>
      <c r="E1053" s="75"/>
      <c r="F1053" s="76"/>
      <c r="G1053" s="83"/>
      <c r="H1053" s="77"/>
      <c r="I1053" s="84"/>
      <c r="J1053" s="30"/>
      <c r="K1053" s="25" t="str">
        <f t="shared" si="128"/>
        <v/>
      </c>
      <c r="L1053" s="30"/>
      <c r="O1053" s="13" t="str">
        <f t="shared" si="129"/>
        <v/>
      </c>
      <c r="P1053" s="13">
        <f>SUM($E$11:$E1053)</f>
        <v>30</v>
      </c>
      <c r="T1053" s="22">
        <f t="shared" si="130"/>
        <v>0</v>
      </c>
      <c r="U1053" s="22">
        <f t="shared" si="131"/>
        <v>0</v>
      </c>
      <c r="W1053" s="13" t="str">
        <f t="shared" si="132"/>
        <v/>
      </c>
      <c r="Y1053" s="41" t="str">
        <f>IF($B1053="", "", IF($B1053&gt;'Annual Report'!$AZ$41, 'Annual Report'!$BA$40, TEXT($B1053, "mmm yyyy")))</f>
        <v/>
      </c>
      <c r="AA1053" s="13" t="str">
        <f t="shared" si="133"/>
        <v/>
      </c>
      <c r="AC1053" s="13" t="str">
        <f t="shared" si="134"/>
        <v xml:space="preserve"> - </v>
      </c>
      <c r="AE1053" s="13" t="str">
        <f t="shared" si="135"/>
        <v/>
      </c>
    </row>
    <row r="1054" spans="1:31" x14ac:dyDescent="0.25">
      <c r="A1054" s="30"/>
      <c r="B1054" s="74"/>
      <c r="C1054" s="82"/>
      <c r="D1054" s="92"/>
      <c r="E1054" s="75"/>
      <c r="F1054" s="76"/>
      <c r="G1054" s="83"/>
      <c r="H1054" s="77"/>
      <c r="I1054" s="84"/>
      <c r="J1054" s="30"/>
      <c r="K1054" s="25" t="str">
        <f t="shared" si="128"/>
        <v/>
      </c>
      <c r="L1054" s="30"/>
      <c r="O1054" s="13" t="str">
        <f t="shared" si="129"/>
        <v/>
      </c>
      <c r="P1054" s="13">
        <f>SUM($E$11:$E1054)</f>
        <v>30</v>
      </c>
      <c r="T1054" s="22">
        <f t="shared" si="130"/>
        <v>0</v>
      </c>
      <c r="U1054" s="22">
        <f t="shared" si="131"/>
        <v>0</v>
      </c>
      <c r="W1054" s="13" t="str">
        <f t="shared" si="132"/>
        <v/>
      </c>
      <c r="Y1054" s="41" t="str">
        <f>IF($B1054="", "", IF($B1054&gt;'Annual Report'!$AZ$41, 'Annual Report'!$BA$40, TEXT($B1054, "mmm yyyy")))</f>
        <v/>
      </c>
      <c r="AA1054" s="13" t="str">
        <f t="shared" si="133"/>
        <v/>
      </c>
      <c r="AC1054" s="13" t="str">
        <f t="shared" si="134"/>
        <v xml:space="preserve"> - </v>
      </c>
      <c r="AE1054" s="13" t="str">
        <f t="shared" si="135"/>
        <v/>
      </c>
    </row>
    <row r="1055" spans="1:31" x14ac:dyDescent="0.25">
      <c r="A1055" s="30"/>
      <c r="B1055" s="74"/>
      <c r="C1055" s="82"/>
      <c r="D1055" s="92"/>
      <c r="E1055" s="75"/>
      <c r="F1055" s="76"/>
      <c r="G1055" s="83"/>
      <c r="H1055" s="77"/>
      <c r="I1055" s="84"/>
      <c r="J1055" s="30"/>
      <c r="K1055" s="25" t="str">
        <f t="shared" si="128"/>
        <v/>
      </c>
      <c r="L1055" s="30"/>
      <c r="O1055" s="13" t="str">
        <f t="shared" si="129"/>
        <v/>
      </c>
      <c r="P1055" s="13">
        <f>SUM($E$11:$E1055)</f>
        <v>30</v>
      </c>
      <c r="T1055" s="22">
        <f t="shared" si="130"/>
        <v>0</v>
      </c>
      <c r="U1055" s="22">
        <f t="shared" si="131"/>
        <v>0</v>
      </c>
      <c r="W1055" s="13" t="str">
        <f t="shared" si="132"/>
        <v/>
      </c>
      <c r="Y1055" s="41" t="str">
        <f>IF($B1055="", "", IF($B1055&gt;'Annual Report'!$AZ$41, 'Annual Report'!$BA$40, TEXT($B1055, "mmm yyyy")))</f>
        <v/>
      </c>
      <c r="AA1055" s="13" t="str">
        <f t="shared" si="133"/>
        <v/>
      </c>
      <c r="AC1055" s="13" t="str">
        <f t="shared" si="134"/>
        <v xml:space="preserve"> - </v>
      </c>
      <c r="AE1055" s="13" t="str">
        <f t="shared" si="135"/>
        <v/>
      </c>
    </row>
    <row r="1056" spans="1:31" x14ac:dyDescent="0.25">
      <c r="A1056" s="30"/>
      <c r="B1056" s="74"/>
      <c r="C1056" s="82"/>
      <c r="D1056" s="92"/>
      <c r="E1056" s="75"/>
      <c r="F1056" s="76"/>
      <c r="G1056" s="83"/>
      <c r="H1056" s="77"/>
      <c r="I1056" s="84"/>
      <c r="J1056" s="30"/>
      <c r="K1056" s="25" t="str">
        <f t="shared" si="128"/>
        <v/>
      </c>
      <c r="L1056" s="30"/>
      <c r="O1056" s="13" t="str">
        <f t="shared" si="129"/>
        <v/>
      </c>
      <c r="P1056" s="13">
        <f>SUM($E$11:$E1056)</f>
        <v>30</v>
      </c>
      <c r="T1056" s="22">
        <f t="shared" si="130"/>
        <v>0</v>
      </c>
      <c r="U1056" s="22">
        <f t="shared" si="131"/>
        <v>0</v>
      </c>
      <c r="W1056" s="13" t="str">
        <f t="shared" si="132"/>
        <v/>
      </c>
      <c r="Y1056" s="41" t="str">
        <f>IF($B1056="", "", IF($B1056&gt;'Annual Report'!$AZ$41, 'Annual Report'!$BA$40, TEXT($B1056, "mmm yyyy")))</f>
        <v/>
      </c>
      <c r="AA1056" s="13" t="str">
        <f t="shared" si="133"/>
        <v/>
      </c>
      <c r="AC1056" s="13" t="str">
        <f t="shared" si="134"/>
        <v xml:space="preserve"> - </v>
      </c>
      <c r="AE1056" s="13" t="str">
        <f t="shared" si="135"/>
        <v/>
      </c>
    </row>
    <row r="1057" spans="1:31" x14ac:dyDescent="0.25">
      <c r="A1057" s="30"/>
      <c r="B1057" s="74"/>
      <c r="C1057" s="82"/>
      <c r="D1057" s="92"/>
      <c r="E1057" s="75"/>
      <c r="F1057" s="76"/>
      <c r="G1057" s="83"/>
      <c r="H1057" s="77"/>
      <c r="I1057" s="84"/>
      <c r="J1057" s="30"/>
      <c r="K1057" s="25" t="str">
        <f t="shared" si="128"/>
        <v/>
      </c>
      <c r="L1057" s="30"/>
      <c r="O1057" s="13" t="str">
        <f t="shared" si="129"/>
        <v/>
      </c>
      <c r="P1057" s="13">
        <f>SUM($E$11:$E1057)</f>
        <v>30</v>
      </c>
      <c r="T1057" s="22">
        <f t="shared" si="130"/>
        <v>0</v>
      </c>
      <c r="U1057" s="22">
        <f t="shared" si="131"/>
        <v>0</v>
      </c>
      <c r="W1057" s="13" t="str">
        <f t="shared" si="132"/>
        <v/>
      </c>
      <c r="Y1057" s="41" t="str">
        <f>IF($B1057="", "", IF($B1057&gt;'Annual Report'!$AZ$41, 'Annual Report'!$BA$40, TEXT($B1057, "mmm yyyy")))</f>
        <v/>
      </c>
      <c r="AA1057" s="13" t="str">
        <f t="shared" si="133"/>
        <v/>
      </c>
      <c r="AC1057" s="13" t="str">
        <f t="shared" si="134"/>
        <v xml:space="preserve"> - </v>
      </c>
      <c r="AE1057" s="13" t="str">
        <f t="shared" si="135"/>
        <v/>
      </c>
    </row>
    <row r="1058" spans="1:31" x14ac:dyDescent="0.25">
      <c r="A1058" s="30"/>
      <c r="B1058" s="74"/>
      <c r="C1058" s="82"/>
      <c r="D1058" s="92"/>
      <c r="E1058" s="75"/>
      <c r="F1058" s="76"/>
      <c r="G1058" s="83"/>
      <c r="H1058" s="77"/>
      <c r="I1058" s="84"/>
      <c r="J1058" s="30"/>
      <c r="K1058" s="25" t="str">
        <f t="shared" si="128"/>
        <v/>
      </c>
      <c r="L1058" s="30"/>
      <c r="O1058" s="13" t="str">
        <f t="shared" si="129"/>
        <v/>
      </c>
      <c r="P1058" s="13">
        <f>SUM($E$11:$E1058)</f>
        <v>30</v>
      </c>
      <c r="T1058" s="22">
        <f t="shared" si="130"/>
        <v>0</v>
      </c>
      <c r="U1058" s="22">
        <f t="shared" si="131"/>
        <v>0</v>
      </c>
      <c r="W1058" s="13" t="str">
        <f t="shared" si="132"/>
        <v/>
      </c>
      <c r="Y1058" s="41" t="str">
        <f>IF($B1058="", "", IF($B1058&gt;'Annual Report'!$AZ$41, 'Annual Report'!$BA$40, TEXT($B1058, "mmm yyyy")))</f>
        <v/>
      </c>
      <c r="AA1058" s="13" t="str">
        <f t="shared" si="133"/>
        <v/>
      </c>
      <c r="AC1058" s="13" t="str">
        <f t="shared" si="134"/>
        <v xml:space="preserve"> - </v>
      </c>
      <c r="AE1058" s="13" t="str">
        <f t="shared" si="135"/>
        <v/>
      </c>
    </row>
    <row r="1059" spans="1:31" x14ac:dyDescent="0.25">
      <c r="A1059" s="30"/>
      <c r="B1059" s="74"/>
      <c r="C1059" s="82"/>
      <c r="D1059" s="92"/>
      <c r="E1059" s="75"/>
      <c r="F1059" s="76"/>
      <c r="G1059" s="83"/>
      <c r="H1059" s="77"/>
      <c r="I1059" s="84"/>
      <c r="J1059" s="30"/>
      <c r="K1059" s="25" t="str">
        <f t="shared" si="128"/>
        <v/>
      </c>
      <c r="L1059" s="30"/>
      <c r="O1059" s="13" t="str">
        <f t="shared" si="129"/>
        <v/>
      </c>
      <c r="P1059" s="13">
        <f>SUM($E$11:$E1059)</f>
        <v>30</v>
      </c>
      <c r="T1059" s="22">
        <f t="shared" si="130"/>
        <v>0</v>
      </c>
      <c r="U1059" s="22">
        <f t="shared" si="131"/>
        <v>0</v>
      </c>
      <c r="W1059" s="13" t="str">
        <f t="shared" si="132"/>
        <v/>
      </c>
      <c r="Y1059" s="41" t="str">
        <f>IF($B1059="", "", IF($B1059&gt;'Annual Report'!$AZ$41, 'Annual Report'!$BA$40, TEXT($B1059, "mmm yyyy")))</f>
        <v/>
      </c>
      <c r="AA1059" s="13" t="str">
        <f t="shared" si="133"/>
        <v/>
      </c>
      <c r="AC1059" s="13" t="str">
        <f t="shared" si="134"/>
        <v xml:space="preserve"> - </v>
      </c>
      <c r="AE1059" s="13" t="str">
        <f t="shared" si="135"/>
        <v/>
      </c>
    </row>
    <row r="1060" spans="1:31" x14ac:dyDescent="0.25">
      <c r="A1060" s="30"/>
      <c r="B1060" s="74"/>
      <c r="C1060" s="82"/>
      <c r="D1060" s="92"/>
      <c r="E1060" s="75"/>
      <c r="F1060" s="76"/>
      <c r="G1060" s="83"/>
      <c r="H1060" s="77"/>
      <c r="I1060" s="84"/>
      <c r="J1060" s="30"/>
      <c r="K1060" s="25" t="str">
        <f t="shared" si="128"/>
        <v/>
      </c>
      <c r="L1060" s="30"/>
      <c r="O1060" s="13" t="str">
        <f t="shared" si="129"/>
        <v/>
      </c>
      <c r="P1060" s="13">
        <f>SUM($E$11:$E1060)</f>
        <v>30</v>
      </c>
      <c r="T1060" s="22">
        <f t="shared" si="130"/>
        <v>0</v>
      </c>
      <c r="U1060" s="22">
        <f t="shared" si="131"/>
        <v>0</v>
      </c>
      <c r="W1060" s="13" t="str">
        <f t="shared" si="132"/>
        <v/>
      </c>
      <c r="Y1060" s="41" t="str">
        <f>IF($B1060="", "", IF($B1060&gt;'Annual Report'!$AZ$41, 'Annual Report'!$BA$40, TEXT($B1060, "mmm yyyy")))</f>
        <v/>
      </c>
      <c r="AA1060" s="13" t="str">
        <f t="shared" si="133"/>
        <v/>
      </c>
      <c r="AC1060" s="13" t="str">
        <f t="shared" si="134"/>
        <v xml:space="preserve"> - </v>
      </c>
      <c r="AE1060" s="13" t="str">
        <f t="shared" si="135"/>
        <v/>
      </c>
    </row>
    <row r="1061" spans="1:31" x14ac:dyDescent="0.25">
      <c r="A1061" s="30"/>
      <c r="B1061" s="74"/>
      <c r="C1061" s="82"/>
      <c r="D1061" s="92"/>
      <c r="E1061" s="75"/>
      <c r="F1061" s="76"/>
      <c r="G1061" s="83"/>
      <c r="H1061" s="77"/>
      <c r="I1061" s="84"/>
      <c r="J1061" s="30"/>
      <c r="K1061" s="25" t="str">
        <f t="shared" si="128"/>
        <v/>
      </c>
      <c r="L1061" s="30"/>
      <c r="O1061" s="13" t="str">
        <f t="shared" si="129"/>
        <v/>
      </c>
      <c r="P1061" s="13">
        <f>SUM($E$11:$E1061)</f>
        <v>30</v>
      </c>
      <c r="T1061" s="22">
        <f t="shared" si="130"/>
        <v>0</v>
      </c>
      <c r="U1061" s="22">
        <f t="shared" si="131"/>
        <v>0</v>
      </c>
      <c r="W1061" s="13" t="str">
        <f t="shared" si="132"/>
        <v/>
      </c>
      <c r="Y1061" s="41" t="str">
        <f>IF($B1061="", "", IF($B1061&gt;'Annual Report'!$AZ$41, 'Annual Report'!$BA$40, TEXT($B1061, "mmm yyyy")))</f>
        <v/>
      </c>
      <c r="AA1061" s="13" t="str">
        <f t="shared" si="133"/>
        <v/>
      </c>
      <c r="AC1061" s="13" t="str">
        <f t="shared" si="134"/>
        <v xml:space="preserve"> - </v>
      </c>
      <c r="AE1061" s="13" t="str">
        <f t="shared" si="135"/>
        <v/>
      </c>
    </row>
    <row r="1062" spans="1:31" x14ac:dyDescent="0.25">
      <c r="A1062" s="30"/>
      <c r="B1062" s="74"/>
      <c r="C1062" s="82"/>
      <c r="D1062" s="92"/>
      <c r="E1062" s="75"/>
      <c r="F1062" s="76"/>
      <c r="G1062" s="83"/>
      <c r="H1062" s="77"/>
      <c r="I1062" s="84"/>
      <c r="J1062" s="30"/>
      <c r="K1062" s="25" t="str">
        <f t="shared" si="128"/>
        <v/>
      </c>
      <c r="L1062" s="30"/>
      <c r="O1062" s="13" t="str">
        <f t="shared" si="129"/>
        <v/>
      </c>
      <c r="P1062" s="13">
        <f>SUM($E$11:$E1062)</f>
        <v>30</v>
      </c>
      <c r="T1062" s="22">
        <f t="shared" si="130"/>
        <v>0</v>
      </c>
      <c r="U1062" s="22">
        <f t="shared" si="131"/>
        <v>0</v>
      </c>
      <c r="W1062" s="13" t="str">
        <f t="shared" si="132"/>
        <v/>
      </c>
      <c r="Y1062" s="41" t="str">
        <f>IF($B1062="", "", IF($B1062&gt;'Annual Report'!$AZ$41, 'Annual Report'!$BA$40, TEXT($B1062, "mmm yyyy")))</f>
        <v/>
      </c>
      <c r="AA1062" s="13" t="str">
        <f t="shared" si="133"/>
        <v/>
      </c>
      <c r="AC1062" s="13" t="str">
        <f t="shared" si="134"/>
        <v xml:space="preserve"> - </v>
      </c>
      <c r="AE1062" s="13" t="str">
        <f t="shared" si="135"/>
        <v/>
      </c>
    </row>
    <row r="1063" spans="1:31" x14ac:dyDescent="0.25">
      <c r="A1063" s="30"/>
      <c r="B1063" s="74"/>
      <c r="C1063" s="82"/>
      <c r="D1063" s="92"/>
      <c r="E1063" s="75"/>
      <c r="F1063" s="76"/>
      <c r="G1063" s="83"/>
      <c r="H1063" s="77"/>
      <c r="I1063" s="84"/>
      <c r="J1063" s="30"/>
      <c r="K1063" s="25" t="str">
        <f t="shared" si="128"/>
        <v/>
      </c>
      <c r="L1063" s="30"/>
      <c r="O1063" s="13" t="str">
        <f t="shared" si="129"/>
        <v/>
      </c>
      <c r="P1063" s="13">
        <f>SUM($E$11:$E1063)</f>
        <v>30</v>
      </c>
      <c r="T1063" s="22">
        <f t="shared" si="130"/>
        <v>0</v>
      </c>
      <c r="U1063" s="22">
        <f t="shared" si="131"/>
        <v>0</v>
      </c>
      <c r="W1063" s="13" t="str">
        <f t="shared" si="132"/>
        <v/>
      </c>
      <c r="Y1063" s="41" t="str">
        <f>IF($B1063="", "", IF($B1063&gt;'Annual Report'!$AZ$41, 'Annual Report'!$BA$40, TEXT($B1063, "mmm yyyy")))</f>
        <v/>
      </c>
      <c r="AA1063" s="13" t="str">
        <f t="shared" si="133"/>
        <v/>
      </c>
      <c r="AC1063" s="13" t="str">
        <f t="shared" si="134"/>
        <v xml:space="preserve"> - </v>
      </c>
      <c r="AE1063" s="13" t="str">
        <f t="shared" si="135"/>
        <v/>
      </c>
    </row>
    <row r="1064" spans="1:31" x14ac:dyDescent="0.25">
      <c r="A1064" s="30"/>
      <c r="B1064" s="74"/>
      <c r="C1064" s="82"/>
      <c r="D1064" s="92"/>
      <c r="E1064" s="75"/>
      <c r="F1064" s="76"/>
      <c r="G1064" s="83"/>
      <c r="H1064" s="77"/>
      <c r="I1064" s="84"/>
      <c r="J1064" s="30"/>
      <c r="K1064" s="25" t="str">
        <f t="shared" si="128"/>
        <v/>
      </c>
      <c r="L1064" s="30"/>
      <c r="O1064" s="13" t="str">
        <f t="shared" si="129"/>
        <v/>
      </c>
      <c r="P1064" s="13">
        <f>SUM($E$11:$E1064)</f>
        <v>30</v>
      </c>
      <c r="T1064" s="22">
        <f t="shared" si="130"/>
        <v>0</v>
      </c>
      <c r="U1064" s="22">
        <f t="shared" si="131"/>
        <v>0</v>
      </c>
      <c r="W1064" s="13" t="str">
        <f t="shared" si="132"/>
        <v/>
      </c>
      <c r="Y1064" s="41" t="str">
        <f>IF($B1064="", "", IF($B1064&gt;'Annual Report'!$AZ$41, 'Annual Report'!$BA$40, TEXT($B1064, "mmm yyyy")))</f>
        <v/>
      </c>
      <c r="AA1064" s="13" t="str">
        <f t="shared" si="133"/>
        <v/>
      </c>
      <c r="AC1064" s="13" t="str">
        <f t="shared" si="134"/>
        <v xml:space="preserve"> - </v>
      </c>
      <c r="AE1064" s="13" t="str">
        <f t="shared" si="135"/>
        <v/>
      </c>
    </row>
    <row r="1065" spans="1:31" x14ac:dyDescent="0.25">
      <c r="A1065" s="30"/>
      <c r="B1065" s="74"/>
      <c r="C1065" s="82"/>
      <c r="D1065" s="92"/>
      <c r="E1065" s="75"/>
      <c r="F1065" s="76"/>
      <c r="G1065" s="83"/>
      <c r="H1065" s="77"/>
      <c r="I1065" s="84"/>
      <c r="J1065" s="30"/>
      <c r="K1065" s="25" t="str">
        <f t="shared" si="128"/>
        <v/>
      </c>
      <c r="L1065" s="30"/>
      <c r="O1065" s="13" t="str">
        <f t="shared" si="129"/>
        <v/>
      </c>
      <c r="P1065" s="13">
        <f>SUM($E$11:$E1065)</f>
        <v>30</v>
      </c>
      <c r="T1065" s="22">
        <f t="shared" si="130"/>
        <v>0</v>
      </c>
      <c r="U1065" s="22">
        <f t="shared" si="131"/>
        <v>0</v>
      </c>
      <c r="W1065" s="13" t="str">
        <f t="shared" si="132"/>
        <v/>
      </c>
      <c r="Y1065" s="41" t="str">
        <f>IF($B1065="", "", IF($B1065&gt;'Annual Report'!$AZ$41, 'Annual Report'!$BA$40, TEXT($B1065, "mmm yyyy")))</f>
        <v/>
      </c>
      <c r="AA1065" s="13" t="str">
        <f t="shared" si="133"/>
        <v/>
      </c>
      <c r="AC1065" s="13" t="str">
        <f t="shared" si="134"/>
        <v xml:space="preserve"> - </v>
      </c>
      <c r="AE1065" s="13" t="str">
        <f t="shared" si="135"/>
        <v/>
      </c>
    </row>
    <row r="1066" spans="1:31" x14ac:dyDescent="0.25">
      <c r="A1066" s="30"/>
      <c r="B1066" s="74"/>
      <c r="C1066" s="82"/>
      <c r="D1066" s="92"/>
      <c r="E1066" s="75"/>
      <c r="F1066" s="76"/>
      <c r="G1066" s="83"/>
      <c r="H1066" s="77"/>
      <c r="I1066" s="84"/>
      <c r="J1066" s="30"/>
      <c r="K1066" s="25" t="str">
        <f t="shared" si="128"/>
        <v/>
      </c>
      <c r="L1066" s="30"/>
      <c r="O1066" s="13" t="str">
        <f t="shared" si="129"/>
        <v/>
      </c>
      <c r="P1066" s="13">
        <f>SUM($E$11:$E1066)</f>
        <v>30</v>
      </c>
      <c r="T1066" s="22">
        <f t="shared" si="130"/>
        <v>0</v>
      </c>
      <c r="U1066" s="22">
        <f t="shared" si="131"/>
        <v>0</v>
      </c>
      <c r="W1066" s="13" t="str">
        <f t="shared" si="132"/>
        <v/>
      </c>
      <c r="Y1066" s="41" t="str">
        <f>IF($B1066="", "", IF($B1066&gt;'Annual Report'!$AZ$41, 'Annual Report'!$BA$40, TEXT($B1066, "mmm yyyy")))</f>
        <v/>
      </c>
      <c r="AA1066" s="13" t="str">
        <f t="shared" si="133"/>
        <v/>
      </c>
      <c r="AC1066" s="13" t="str">
        <f t="shared" si="134"/>
        <v xml:space="preserve"> - </v>
      </c>
      <c r="AE1066" s="13" t="str">
        <f t="shared" si="135"/>
        <v/>
      </c>
    </row>
    <row r="1067" spans="1:31" x14ac:dyDescent="0.25">
      <c r="A1067" s="30"/>
      <c r="B1067" s="74"/>
      <c r="C1067" s="82"/>
      <c r="D1067" s="92"/>
      <c r="E1067" s="75"/>
      <c r="F1067" s="76"/>
      <c r="G1067" s="83"/>
      <c r="H1067" s="77"/>
      <c r="I1067" s="84"/>
      <c r="J1067" s="30"/>
      <c r="K1067" s="25" t="str">
        <f t="shared" si="128"/>
        <v/>
      </c>
      <c r="L1067" s="30"/>
      <c r="O1067" s="13" t="str">
        <f t="shared" si="129"/>
        <v/>
      </c>
      <c r="P1067" s="13">
        <f>SUM($E$11:$E1067)</f>
        <v>30</v>
      </c>
      <c r="T1067" s="22">
        <f t="shared" si="130"/>
        <v>0</v>
      </c>
      <c r="U1067" s="22">
        <f t="shared" si="131"/>
        <v>0</v>
      </c>
      <c r="W1067" s="13" t="str">
        <f t="shared" si="132"/>
        <v/>
      </c>
      <c r="Y1067" s="41" t="str">
        <f>IF($B1067="", "", IF($B1067&gt;'Annual Report'!$AZ$41, 'Annual Report'!$BA$40, TEXT($B1067, "mmm yyyy")))</f>
        <v/>
      </c>
      <c r="AA1067" s="13" t="str">
        <f t="shared" si="133"/>
        <v/>
      </c>
      <c r="AC1067" s="13" t="str">
        <f t="shared" si="134"/>
        <v xml:space="preserve"> - </v>
      </c>
      <c r="AE1067" s="13" t="str">
        <f t="shared" si="135"/>
        <v/>
      </c>
    </row>
    <row r="1068" spans="1:31" x14ac:dyDescent="0.25">
      <c r="A1068" s="30"/>
      <c r="B1068" s="74"/>
      <c r="C1068" s="82"/>
      <c r="D1068" s="92"/>
      <c r="E1068" s="75"/>
      <c r="F1068" s="76"/>
      <c r="G1068" s="83"/>
      <c r="H1068" s="77"/>
      <c r="I1068" s="84"/>
      <c r="J1068" s="30"/>
      <c r="K1068" s="25" t="str">
        <f t="shared" si="128"/>
        <v/>
      </c>
      <c r="L1068" s="30"/>
      <c r="O1068" s="13" t="str">
        <f t="shared" si="129"/>
        <v/>
      </c>
      <c r="P1068" s="13">
        <f>SUM($E$11:$E1068)</f>
        <v>30</v>
      </c>
      <c r="T1068" s="22">
        <f t="shared" si="130"/>
        <v>0</v>
      </c>
      <c r="U1068" s="22">
        <f t="shared" si="131"/>
        <v>0</v>
      </c>
      <c r="W1068" s="13" t="str">
        <f t="shared" si="132"/>
        <v/>
      </c>
      <c r="Y1068" s="41" t="str">
        <f>IF($B1068="", "", IF($B1068&gt;'Annual Report'!$AZ$41, 'Annual Report'!$BA$40, TEXT($B1068, "mmm yyyy")))</f>
        <v/>
      </c>
      <c r="AA1068" s="13" t="str">
        <f t="shared" si="133"/>
        <v/>
      </c>
      <c r="AC1068" s="13" t="str">
        <f t="shared" si="134"/>
        <v xml:space="preserve"> - </v>
      </c>
      <c r="AE1068" s="13" t="str">
        <f t="shared" si="135"/>
        <v/>
      </c>
    </row>
    <row r="1069" spans="1:31" x14ac:dyDescent="0.25">
      <c r="A1069" s="30"/>
      <c r="B1069" s="74"/>
      <c r="C1069" s="82"/>
      <c r="D1069" s="92"/>
      <c r="E1069" s="75"/>
      <c r="F1069" s="76"/>
      <c r="G1069" s="83"/>
      <c r="H1069" s="77"/>
      <c r="I1069" s="84"/>
      <c r="J1069" s="30"/>
      <c r="K1069" s="25" t="str">
        <f t="shared" si="128"/>
        <v/>
      </c>
      <c r="L1069" s="30"/>
      <c r="O1069" s="13" t="str">
        <f t="shared" si="129"/>
        <v/>
      </c>
      <c r="P1069" s="13">
        <f>SUM($E$11:$E1069)</f>
        <v>30</v>
      </c>
      <c r="T1069" s="22">
        <f t="shared" si="130"/>
        <v>0</v>
      </c>
      <c r="U1069" s="22">
        <f t="shared" si="131"/>
        <v>0</v>
      </c>
      <c r="W1069" s="13" t="str">
        <f t="shared" si="132"/>
        <v/>
      </c>
      <c r="Y1069" s="41" t="str">
        <f>IF($B1069="", "", IF($B1069&gt;'Annual Report'!$AZ$41, 'Annual Report'!$BA$40, TEXT($B1069, "mmm yyyy")))</f>
        <v/>
      </c>
      <c r="AA1069" s="13" t="str">
        <f t="shared" si="133"/>
        <v/>
      </c>
      <c r="AC1069" s="13" t="str">
        <f t="shared" si="134"/>
        <v xml:space="preserve"> - </v>
      </c>
      <c r="AE1069" s="13" t="str">
        <f t="shared" si="135"/>
        <v/>
      </c>
    </row>
    <row r="1070" spans="1:31" x14ac:dyDescent="0.25">
      <c r="A1070" s="30"/>
      <c r="B1070" s="74"/>
      <c r="C1070" s="82"/>
      <c r="D1070" s="92"/>
      <c r="E1070" s="75"/>
      <c r="F1070" s="76"/>
      <c r="G1070" s="83"/>
      <c r="H1070" s="77"/>
      <c r="I1070" s="84"/>
      <c r="J1070" s="30"/>
      <c r="K1070" s="25" t="str">
        <f t="shared" si="128"/>
        <v/>
      </c>
      <c r="L1070" s="30"/>
      <c r="O1070" s="13" t="str">
        <f t="shared" si="129"/>
        <v/>
      </c>
      <c r="P1070" s="13">
        <f>SUM($E$11:$E1070)</f>
        <v>30</v>
      </c>
      <c r="T1070" s="22">
        <f t="shared" si="130"/>
        <v>0</v>
      </c>
      <c r="U1070" s="22">
        <f t="shared" si="131"/>
        <v>0</v>
      </c>
      <c r="W1070" s="13" t="str">
        <f t="shared" si="132"/>
        <v/>
      </c>
      <c r="Y1070" s="41" t="str">
        <f>IF($B1070="", "", IF($B1070&gt;'Annual Report'!$AZ$41, 'Annual Report'!$BA$40, TEXT($B1070, "mmm yyyy")))</f>
        <v/>
      </c>
      <c r="AA1070" s="13" t="str">
        <f t="shared" si="133"/>
        <v/>
      </c>
      <c r="AC1070" s="13" t="str">
        <f t="shared" si="134"/>
        <v xml:space="preserve"> - </v>
      </c>
      <c r="AE1070" s="13" t="str">
        <f t="shared" si="135"/>
        <v/>
      </c>
    </row>
    <row r="1071" spans="1:31" x14ac:dyDescent="0.25">
      <c r="A1071" s="30"/>
      <c r="B1071" s="74"/>
      <c r="C1071" s="82"/>
      <c r="D1071" s="92"/>
      <c r="E1071" s="75"/>
      <c r="F1071" s="76"/>
      <c r="G1071" s="83"/>
      <c r="H1071" s="77"/>
      <c r="I1071" s="84"/>
      <c r="J1071" s="30"/>
      <c r="K1071" s="25" t="str">
        <f t="shared" si="128"/>
        <v/>
      </c>
      <c r="L1071" s="30"/>
      <c r="O1071" s="13" t="str">
        <f t="shared" si="129"/>
        <v/>
      </c>
      <c r="P1071" s="13">
        <f>SUM($E$11:$E1071)</f>
        <v>30</v>
      </c>
      <c r="T1071" s="22">
        <f t="shared" si="130"/>
        <v>0</v>
      </c>
      <c r="U1071" s="22">
        <f t="shared" si="131"/>
        <v>0</v>
      </c>
      <c r="W1071" s="13" t="str">
        <f t="shared" si="132"/>
        <v/>
      </c>
      <c r="Y1071" s="41" t="str">
        <f>IF($B1071="", "", IF($B1071&gt;'Annual Report'!$AZ$41, 'Annual Report'!$BA$40, TEXT($B1071, "mmm yyyy")))</f>
        <v/>
      </c>
      <c r="AA1071" s="13" t="str">
        <f t="shared" si="133"/>
        <v/>
      </c>
      <c r="AC1071" s="13" t="str">
        <f t="shared" si="134"/>
        <v xml:space="preserve"> - </v>
      </c>
      <c r="AE1071" s="13" t="str">
        <f t="shared" si="135"/>
        <v/>
      </c>
    </row>
    <row r="1072" spans="1:31" x14ac:dyDescent="0.25">
      <c r="A1072" s="30"/>
      <c r="B1072" s="74"/>
      <c r="C1072" s="82"/>
      <c r="D1072" s="92"/>
      <c r="E1072" s="75"/>
      <c r="F1072" s="76"/>
      <c r="G1072" s="83"/>
      <c r="H1072" s="77"/>
      <c r="I1072" s="84"/>
      <c r="J1072" s="30"/>
      <c r="K1072" s="25" t="str">
        <f t="shared" si="128"/>
        <v/>
      </c>
      <c r="L1072" s="30"/>
      <c r="O1072" s="13" t="str">
        <f t="shared" si="129"/>
        <v/>
      </c>
      <c r="P1072" s="13">
        <f>SUM($E$11:$E1072)</f>
        <v>30</v>
      </c>
      <c r="T1072" s="22">
        <f t="shared" si="130"/>
        <v>0</v>
      </c>
      <c r="U1072" s="22">
        <f t="shared" si="131"/>
        <v>0</v>
      </c>
      <c r="W1072" s="13" t="str">
        <f t="shared" si="132"/>
        <v/>
      </c>
      <c r="Y1072" s="41" t="str">
        <f>IF($B1072="", "", IF($B1072&gt;'Annual Report'!$AZ$41, 'Annual Report'!$BA$40, TEXT($B1072, "mmm yyyy")))</f>
        <v/>
      </c>
      <c r="AA1072" s="13" t="str">
        <f t="shared" si="133"/>
        <v/>
      </c>
      <c r="AC1072" s="13" t="str">
        <f t="shared" si="134"/>
        <v xml:space="preserve"> - </v>
      </c>
      <c r="AE1072" s="13" t="str">
        <f t="shared" si="135"/>
        <v/>
      </c>
    </row>
    <row r="1073" spans="1:31" x14ac:dyDescent="0.25">
      <c r="A1073" s="30"/>
      <c r="B1073" s="74"/>
      <c r="C1073" s="82"/>
      <c r="D1073" s="92"/>
      <c r="E1073" s="75"/>
      <c r="F1073" s="76"/>
      <c r="G1073" s="83"/>
      <c r="H1073" s="77"/>
      <c r="I1073" s="84"/>
      <c r="J1073" s="30"/>
      <c r="K1073" s="25" t="str">
        <f t="shared" si="128"/>
        <v/>
      </c>
      <c r="L1073" s="30"/>
      <c r="O1073" s="13" t="str">
        <f t="shared" si="129"/>
        <v/>
      </c>
      <c r="P1073" s="13">
        <f>SUM($E$11:$E1073)</f>
        <v>30</v>
      </c>
      <c r="T1073" s="22">
        <f t="shared" si="130"/>
        <v>0</v>
      </c>
      <c r="U1073" s="22">
        <f t="shared" si="131"/>
        <v>0</v>
      </c>
      <c r="W1073" s="13" t="str">
        <f t="shared" si="132"/>
        <v/>
      </c>
      <c r="Y1073" s="41" t="str">
        <f>IF($B1073="", "", IF($B1073&gt;'Annual Report'!$AZ$41, 'Annual Report'!$BA$40, TEXT($B1073, "mmm yyyy")))</f>
        <v/>
      </c>
      <c r="AA1073" s="13" t="str">
        <f t="shared" si="133"/>
        <v/>
      </c>
      <c r="AC1073" s="13" t="str">
        <f t="shared" si="134"/>
        <v xml:space="preserve"> - </v>
      </c>
      <c r="AE1073" s="13" t="str">
        <f t="shared" si="135"/>
        <v/>
      </c>
    </row>
    <row r="1074" spans="1:31" x14ac:dyDescent="0.25">
      <c r="A1074" s="30"/>
      <c r="B1074" s="74"/>
      <c r="C1074" s="82"/>
      <c r="D1074" s="92"/>
      <c r="E1074" s="75"/>
      <c r="F1074" s="76"/>
      <c r="G1074" s="83"/>
      <c r="H1074" s="77"/>
      <c r="I1074" s="84"/>
      <c r="J1074" s="30"/>
      <c r="K1074" s="25" t="str">
        <f t="shared" si="128"/>
        <v/>
      </c>
      <c r="L1074" s="30"/>
      <c r="O1074" s="13" t="str">
        <f t="shared" si="129"/>
        <v/>
      </c>
      <c r="P1074" s="13">
        <f>SUM($E$11:$E1074)</f>
        <v>30</v>
      </c>
      <c r="T1074" s="22">
        <f t="shared" si="130"/>
        <v>0</v>
      </c>
      <c r="U1074" s="22">
        <f t="shared" si="131"/>
        <v>0</v>
      </c>
      <c r="W1074" s="13" t="str">
        <f t="shared" si="132"/>
        <v/>
      </c>
      <c r="Y1074" s="41" t="str">
        <f>IF($B1074="", "", IF($B1074&gt;'Annual Report'!$AZ$41, 'Annual Report'!$BA$40, TEXT($B1074, "mmm yyyy")))</f>
        <v/>
      </c>
      <c r="AA1074" s="13" t="str">
        <f t="shared" si="133"/>
        <v/>
      </c>
      <c r="AC1074" s="13" t="str">
        <f t="shared" si="134"/>
        <v xml:space="preserve"> - </v>
      </c>
      <c r="AE1074" s="13" t="str">
        <f t="shared" si="135"/>
        <v/>
      </c>
    </row>
    <row r="1075" spans="1:31" x14ac:dyDescent="0.25">
      <c r="A1075" s="30"/>
      <c r="B1075" s="74"/>
      <c r="C1075" s="82"/>
      <c r="D1075" s="92"/>
      <c r="E1075" s="75"/>
      <c r="F1075" s="76"/>
      <c r="G1075" s="83"/>
      <c r="H1075" s="77"/>
      <c r="I1075" s="84"/>
      <c r="J1075" s="30"/>
      <c r="K1075" s="25" t="str">
        <f t="shared" si="128"/>
        <v/>
      </c>
      <c r="L1075" s="30"/>
      <c r="O1075" s="13" t="str">
        <f t="shared" si="129"/>
        <v/>
      </c>
      <c r="P1075" s="13">
        <f>SUM($E$11:$E1075)</f>
        <v>30</v>
      </c>
      <c r="T1075" s="22">
        <f t="shared" si="130"/>
        <v>0</v>
      </c>
      <c r="U1075" s="22">
        <f t="shared" si="131"/>
        <v>0</v>
      </c>
      <c r="W1075" s="13" t="str">
        <f t="shared" si="132"/>
        <v/>
      </c>
      <c r="Y1075" s="41" t="str">
        <f>IF($B1075="", "", IF($B1075&gt;'Annual Report'!$AZ$41, 'Annual Report'!$BA$40, TEXT($B1075, "mmm yyyy")))</f>
        <v/>
      </c>
      <c r="AA1075" s="13" t="str">
        <f t="shared" si="133"/>
        <v/>
      </c>
      <c r="AC1075" s="13" t="str">
        <f t="shared" si="134"/>
        <v xml:space="preserve"> - </v>
      </c>
      <c r="AE1075" s="13" t="str">
        <f t="shared" si="135"/>
        <v/>
      </c>
    </row>
    <row r="1076" spans="1:31" x14ac:dyDescent="0.25">
      <c r="A1076" s="30"/>
      <c r="B1076" s="74"/>
      <c r="C1076" s="82"/>
      <c r="D1076" s="92"/>
      <c r="E1076" s="75"/>
      <c r="F1076" s="76"/>
      <c r="G1076" s="83"/>
      <c r="H1076" s="77"/>
      <c r="I1076" s="84"/>
      <c r="J1076" s="30"/>
      <c r="K1076" s="25" t="str">
        <f t="shared" si="128"/>
        <v/>
      </c>
      <c r="L1076" s="30"/>
      <c r="O1076" s="13" t="str">
        <f t="shared" si="129"/>
        <v/>
      </c>
      <c r="P1076" s="13">
        <f>SUM($E$11:$E1076)</f>
        <v>30</v>
      </c>
      <c r="T1076" s="22">
        <f t="shared" si="130"/>
        <v>0</v>
      </c>
      <c r="U1076" s="22">
        <f t="shared" si="131"/>
        <v>0</v>
      </c>
      <c r="W1076" s="13" t="str">
        <f t="shared" si="132"/>
        <v/>
      </c>
      <c r="Y1076" s="41" t="str">
        <f>IF($B1076="", "", IF($B1076&gt;'Annual Report'!$AZ$41, 'Annual Report'!$BA$40, TEXT($B1076, "mmm yyyy")))</f>
        <v/>
      </c>
      <c r="AA1076" s="13" t="str">
        <f t="shared" si="133"/>
        <v/>
      </c>
      <c r="AC1076" s="13" t="str">
        <f t="shared" si="134"/>
        <v xml:space="preserve"> - </v>
      </c>
      <c r="AE1076" s="13" t="str">
        <f t="shared" si="135"/>
        <v/>
      </c>
    </row>
    <row r="1077" spans="1:31" x14ac:dyDescent="0.25">
      <c r="A1077" s="30"/>
      <c r="B1077" s="74"/>
      <c r="C1077" s="82"/>
      <c r="D1077" s="92"/>
      <c r="E1077" s="75"/>
      <c r="F1077" s="76"/>
      <c r="G1077" s="83"/>
      <c r="H1077" s="77"/>
      <c r="I1077" s="84"/>
      <c r="J1077" s="30"/>
      <c r="K1077" s="25" t="str">
        <f t="shared" si="128"/>
        <v/>
      </c>
      <c r="L1077" s="30"/>
      <c r="O1077" s="13" t="str">
        <f t="shared" si="129"/>
        <v/>
      </c>
      <c r="P1077" s="13">
        <f>SUM($E$11:$E1077)</f>
        <v>30</v>
      </c>
      <c r="T1077" s="22">
        <f t="shared" si="130"/>
        <v>0</v>
      </c>
      <c r="U1077" s="22">
        <f t="shared" si="131"/>
        <v>0</v>
      </c>
      <c r="W1077" s="13" t="str">
        <f t="shared" si="132"/>
        <v/>
      </c>
      <c r="Y1077" s="41" t="str">
        <f>IF($B1077="", "", IF($B1077&gt;'Annual Report'!$AZ$41, 'Annual Report'!$BA$40, TEXT($B1077, "mmm yyyy")))</f>
        <v/>
      </c>
      <c r="AA1077" s="13" t="str">
        <f t="shared" si="133"/>
        <v/>
      </c>
      <c r="AC1077" s="13" t="str">
        <f t="shared" si="134"/>
        <v xml:space="preserve"> - </v>
      </c>
      <c r="AE1077" s="13" t="str">
        <f t="shared" si="135"/>
        <v/>
      </c>
    </row>
    <row r="1078" spans="1:31" x14ac:dyDescent="0.25">
      <c r="A1078" s="30"/>
      <c r="B1078" s="74"/>
      <c r="C1078" s="82"/>
      <c r="D1078" s="92"/>
      <c r="E1078" s="75"/>
      <c r="F1078" s="76"/>
      <c r="G1078" s="83"/>
      <c r="H1078" s="77"/>
      <c r="I1078" s="84"/>
      <c r="J1078" s="30"/>
      <c r="K1078" s="25" t="str">
        <f t="shared" si="128"/>
        <v/>
      </c>
      <c r="L1078" s="30"/>
      <c r="O1078" s="13" t="str">
        <f t="shared" si="129"/>
        <v/>
      </c>
      <c r="P1078" s="13">
        <f>SUM($E$11:$E1078)</f>
        <v>30</v>
      </c>
      <c r="T1078" s="22">
        <f t="shared" si="130"/>
        <v>0</v>
      </c>
      <c r="U1078" s="22">
        <f t="shared" si="131"/>
        <v>0</v>
      </c>
      <c r="W1078" s="13" t="str">
        <f t="shared" si="132"/>
        <v/>
      </c>
      <c r="Y1078" s="41" t="str">
        <f>IF($B1078="", "", IF($B1078&gt;'Annual Report'!$AZ$41, 'Annual Report'!$BA$40, TEXT($B1078, "mmm yyyy")))</f>
        <v/>
      </c>
      <c r="AA1078" s="13" t="str">
        <f t="shared" si="133"/>
        <v/>
      </c>
      <c r="AC1078" s="13" t="str">
        <f t="shared" si="134"/>
        <v xml:space="preserve"> - </v>
      </c>
      <c r="AE1078" s="13" t="str">
        <f t="shared" si="135"/>
        <v/>
      </c>
    </row>
    <row r="1079" spans="1:31" x14ac:dyDescent="0.25">
      <c r="A1079" s="30"/>
      <c r="B1079" s="74"/>
      <c r="C1079" s="82"/>
      <c r="D1079" s="92"/>
      <c r="E1079" s="75"/>
      <c r="F1079" s="76"/>
      <c r="G1079" s="83"/>
      <c r="H1079" s="77"/>
      <c r="I1079" s="84"/>
      <c r="J1079" s="30"/>
      <c r="K1079" s="25" t="str">
        <f t="shared" si="128"/>
        <v/>
      </c>
      <c r="L1079" s="30"/>
      <c r="O1079" s="13" t="str">
        <f t="shared" si="129"/>
        <v/>
      </c>
      <c r="P1079" s="13">
        <f>SUM($E$11:$E1079)</f>
        <v>30</v>
      </c>
      <c r="T1079" s="22">
        <f t="shared" si="130"/>
        <v>0</v>
      </c>
      <c r="U1079" s="22">
        <f t="shared" si="131"/>
        <v>0</v>
      </c>
      <c r="W1079" s="13" t="str">
        <f t="shared" si="132"/>
        <v/>
      </c>
      <c r="Y1079" s="41" t="str">
        <f>IF($B1079="", "", IF($B1079&gt;'Annual Report'!$AZ$41, 'Annual Report'!$BA$40, TEXT($B1079, "mmm yyyy")))</f>
        <v/>
      </c>
      <c r="AA1079" s="13" t="str">
        <f t="shared" si="133"/>
        <v/>
      </c>
      <c r="AC1079" s="13" t="str">
        <f t="shared" si="134"/>
        <v xml:space="preserve"> - </v>
      </c>
      <c r="AE1079" s="13" t="str">
        <f t="shared" si="135"/>
        <v/>
      </c>
    </row>
    <row r="1080" spans="1:31" x14ac:dyDescent="0.25">
      <c r="A1080" s="30"/>
      <c r="B1080" s="74"/>
      <c r="C1080" s="82"/>
      <c r="D1080" s="92"/>
      <c r="E1080" s="75"/>
      <c r="F1080" s="76"/>
      <c r="G1080" s="83"/>
      <c r="H1080" s="77"/>
      <c r="I1080" s="84"/>
      <c r="J1080" s="30"/>
      <c r="K1080" s="25" t="str">
        <f t="shared" si="128"/>
        <v/>
      </c>
      <c r="L1080" s="30"/>
      <c r="O1080" s="13" t="str">
        <f t="shared" si="129"/>
        <v/>
      </c>
      <c r="P1080" s="13">
        <f>SUM($E$11:$E1080)</f>
        <v>30</v>
      </c>
      <c r="T1080" s="22">
        <f t="shared" si="130"/>
        <v>0</v>
      </c>
      <c r="U1080" s="22">
        <f t="shared" si="131"/>
        <v>0</v>
      </c>
      <c r="W1080" s="13" t="str">
        <f t="shared" si="132"/>
        <v/>
      </c>
      <c r="Y1080" s="41" t="str">
        <f>IF($B1080="", "", IF($B1080&gt;'Annual Report'!$AZ$41, 'Annual Report'!$BA$40, TEXT($B1080, "mmm yyyy")))</f>
        <v/>
      </c>
      <c r="AA1080" s="13" t="str">
        <f t="shared" si="133"/>
        <v/>
      </c>
      <c r="AC1080" s="13" t="str">
        <f t="shared" si="134"/>
        <v xml:space="preserve"> - </v>
      </c>
      <c r="AE1080" s="13" t="str">
        <f t="shared" si="135"/>
        <v/>
      </c>
    </row>
    <row r="1081" spans="1:31" x14ac:dyDescent="0.25">
      <c r="A1081" s="30"/>
      <c r="B1081" s="74"/>
      <c r="C1081" s="82"/>
      <c r="D1081" s="92"/>
      <c r="E1081" s="75"/>
      <c r="F1081" s="76"/>
      <c r="G1081" s="83"/>
      <c r="H1081" s="77"/>
      <c r="I1081" s="84"/>
      <c r="J1081" s="30"/>
      <c r="K1081" s="25" t="str">
        <f t="shared" si="128"/>
        <v/>
      </c>
      <c r="L1081" s="30"/>
      <c r="O1081" s="13" t="str">
        <f t="shared" si="129"/>
        <v/>
      </c>
      <c r="P1081" s="13">
        <f>SUM($E$11:$E1081)</f>
        <v>30</v>
      </c>
      <c r="T1081" s="22">
        <f t="shared" si="130"/>
        <v>0</v>
      </c>
      <c r="U1081" s="22">
        <f t="shared" si="131"/>
        <v>0</v>
      </c>
      <c r="W1081" s="13" t="str">
        <f t="shared" si="132"/>
        <v/>
      </c>
      <c r="Y1081" s="41" t="str">
        <f>IF($B1081="", "", IF($B1081&gt;'Annual Report'!$AZ$41, 'Annual Report'!$BA$40, TEXT($B1081, "mmm yyyy")))</f>
        <v/>
      </c>
      <c r="AA1081" s="13" t="str">
        <f t="shared" si="133"/>
        <v/>
      </c>
      <c r="AC1081" s="13" t="str">
        <f t="shared" si="134"/>
        <v xml:space="preserve"> - </v>
      </c>
      <c r="AE1081" s="13" t="str">
        <f t="shared" si="135"/>
        <v/>
      </c>
    </row>
    <row r="1082" spans="1:31" x14ac:dyDescent="0.25">
      <c r="A1082" s="30"/>
      <c r="B1082" s="74"/>
      <c r="C1082" s="82"/>
      <c r="D1082" s="92"/>
      <c r="E1082" s="75"/>
      <c r="F1082" s="76"/>
      <c r="G1082" s="83"/>
      <c r="H1082" s="77"/>
      <c r="I1082" s="84"/>
      <c r="J1082" s="30"/>
      <c r="K1082" s="25" t="str">
        <f t="shared" si="128"/>
        <v/>
      </c>
      <c r="L1082" s="30"/>
      <c r="O1082" s="13" t="str">
        <f t="shared" si="129"/>
        <v/>
      </c>
      <c r="P1082" s="13">
        <f>SUM($E$11:$E1082)</f>
        <v>30</v>
      </c>
      <c r="T1082" s="22">
        <f t="shared" si="130"/>
        <v>0</v>
      </c>
      <c r="U1082" s="22">
        <f t="shared" si="131"/>
        <v>0</v>
      </c>
      <c r="W1082" s="13" t="str">
        <f t="shared" si="132"/>
        <v/>
      </c>
      <c r="Y1082" s="41" t="str">
        <f>IF($B1082="", "", IF($B1082&gt;'Annual Report'!$AZ$41, 'Annual Report'!$BA$40, TEXT($B1082, "mmm yyyy")))</f>
        <v/>
      </c>
      <c r="AA1082" s="13" t="str">
        <f t="shared" si="133"/>
        <v/>
      </c>
      <c r="AC1082" s="13" t="str">
        <f t="shared" si="134"/>
        <v xml:space="preserve"> - </v>
      </c>
      <c r="AE1082" s="13" t="str">
        <f t="shared" si="135"/>
        <v/>
      </c>
    </row>
    <row r="1083" spans="1:31" x14ac:dyDescent="0.25">
      <c r="A1083" s="30"/>
      <c r="B1083" s="74"/>
      <c r="C1083" s="82"/>
      <c r="D1083" s="92"/>
      <c r="E1083" s="75"/>
      <c r="F1083" s="76"/>
      <c r="G1083" s="83"/>
      <c r="H1083" s="77"/>
      <c r="I1083" s="84"/>
      <c r="J1083" s="30"/>
      <c r="K1083" s="25" t="str">
        <f t="shared" si="128"/>
        <v/>
      </c>
      <c r="L1083" s="30"/>
      <c r="O1083" s="13" t="str">
        <f t="shared" si="129"/>
        <v/>
      </c>
      <c r="P1083" s="13">
        <f>SUM($E$11:$E1083)</f>
        <v>30</v>
      </c>
      <c r="T1083" s="22">
        <f t="shared" si="130"/>
        <v>0</v>
      </c>
      <c r="U1083" s="22">
        <f t="shared" si="131"/>
        <v>0</v>
      </c>
      <c r="W1083" s="13" t="str">
        <f t="shared" si="132"/>
        <v/>
      </c>
      <c r="Y1083" s="41" t="str">
        <f>IF($B1083="", "", IF($B1083&gt;'Annual Report'!$AZ$41, 'Annual Report'!$BA$40, TEXT($B1083, "mmm yyyy")))</f>
        <v/>
      </c>
      <c r="AA1083" s="13" t="str">
        <f t="shared" si="133"/>
        <v/>
      </c>
      <c r="AC1083" s="13" t="str">
        <f t="shared" si="134"/>
        <v xml:space="preserve"> - </v>
      </c>
      <c r="AE1083" s="13" t="str">
        <f t="shared" si="135"/>
        <v/>
      </c>
    </row>
    <row r="1084" spans="1:31" x14ac:dyDescent="0.25">
      <c r="A1084" s="30"/>
      <c r="B1084" s="74"/>
      <c r="C1084" s="82"/>
      <c r="D1084" s="92"/>
      <c r="E1084" s="75"/>
      <c r="F1084" s="76"/>
      <c r="G1084" s="83"/>
      <c r="H1084" s="77"/>
      <c r="I1084" s="84"/>
      <c r="J1084" s="30"/>
      <c r="K1084" s="25" t="str">
        <f t="shared" si="128"/>
        <v/>
      </c>
      <c r="L1084" s="30"/>
      <c r="O1084" s="13" t="str">
        <f t="shared" si="129"/>
        <v/>
      </c>
      <c r="P1084" s="13">
        <f>SUM($E$11:$E1084)</f>
        <v>30</v>
      </c>
      <c r="T1084" s="22">
        <f t="shared" si="130"/>
        <v>0</v>
      </c>
      <c r="U1084" s="22">
        <f t="shared" si="131"/>
        <v>0</v>
      </c>
      <c r="W1084" s="13" t="str">
        <f t="shared" si="132"/>
        <v/>
      </c>
      <c r="Y1084" s="41" t="str">
        <f>IF($B1084="", "", IF($B1084&gt;'Annual Report'!$AZ$41, 'Annual Report'!$BA$40, TEXT($B1084, "mmm yyyy")))</f>
        <v/>
      </c>
      <c r="AA1084" s="13" t="str">
        <f t="shared" si="133"/>
        <v/>
      </c>
      <c r="AC1084" s="13" t="str">
        <f t="shared" si="134"/>
        <v xml:space="preserve"> - </v>
      </c>
      <c r="AE1084" s="13" t="str">
        <f t="shared" si="135"/>
        <v/>
      </c>
    </row>
    <row r="1085" spans="1:31" x14ac:dyDescent="0.25">
      <c r="A1085" s="30"/>
      <c r="B1085" s="74"/>
      <c r="C1085" s="82"/>
      <c r="D1085" s="92"/>
      <c r="E1085" s="75"/>
      <c r="F1085" s="76"/>
      <c r="G1085" s="83"/>
      <c r="H1085" s="77"/>
      <c r="I1085" s="84"/>
      <c r="J1085" s="30"/>
      <c r="K1085" s="25" t="str">
        <f t="shared" si="128"/>
        <v/>
      </c>
      <c r="L1085" s="30"/>
      <c r="O1085" s="13" t="str">
        <f t="shared" si="129"/>
        <v/>
      </c>
      <c r="P1085" s="13">
        <f>SUM($E$11:$E1085)</f>
        <v>30</v>
      </c>
      <c r="T1085" s="22">
        <f t="shared" si="130"/>
        <v>0</v>
      </c>
      <c r="U1085" s="22">
        <f t="shared" si="131"/>
        <v>0</v>
      </c>
      <c r="W1085" s="13" t="str">
        <f t="shared" si="132"/>
        <v/>
      </c>
      <c r="Y1085" s="41" t="str">
        <f>IF($B1085="", "", IF($B1085&gt;'Annual Report'!$AZ$41, 'Annual Report'!$BA$40, TEXT($B1085, "mmm yyyy")))</f>
        <v/>
      </c>
      <c r="AA1085" s="13" t="str">
        <f t="shared" si="133"/>
        <v/>
      </c>
      <c r="AC1085" s="13" t="str">
        <f t="shared" si="134"/>
        <v xml:space="preserve"> - </v>
      </c>
      <c r="AE1085" s="13" t="str">
        <f t="shared" si="135"/>
        <v/>
      </c>
    </row>
    <row r="1086" spans="1:31" x14ac:dyDescent="0.25">
      <c r="A1086" s="30"/>
      <c r="B1086" s="74"/>
      <c r="C1086" s="82"/>
      <c r="D1086" s="92"/>
      <c r="E1086" s="75"/>
      <c r="F1086" s="76"/>
      <c r="G1086" s="83"/>
      <c r="H1086" s="77"/>
      <c r="I1086" s="84"/>
      <c r="J1086" s="30"/>
      <c r="K1086" s="25" t="str">
        <f t="shared" si="128"/>
        <v/>
      </c>
      <c r="L1086" s="30"/>
      <c r="O1086" s="13" t="str">
        <f t="shared" si="129"/>
        <v/>
      </c>
      <c r="P1086" s="13">
        <f>SUM($E$11:$E1086)</f>
        <v>30</v>
      </c>
      <c r="T1086" s="22">
        <f t="shared" si="130"/>
        <v>0</v>
      </c>
      <c r="U1086" s="22">
        <f t="shared" si="131"/>
        <v>0</v>
      </c>
      <c r="W1086" s="13" t="str">
        <f t="shared" si="132"/>
        <v/>
      </c>
      <c r="Y1086" s="41" t="str">
        <f>IF($B1086="", "", IF($B1086&gt;'Annual Report'!$AZ$41, 'Annual Report'!$BA$40, TEXT($B1086, "mmm yyyy")))</f>
        <v/>
      </c>
      <c r="AA1086" s="13" t="str">
        <f t="shared" si="133"/>
        <v/>
      </c>
      <c r="AC1086" s="13" t="str">
        <f t="shared" si="134"/>
        <v xml:space="preserve"> - </v>
      </c>
      <c r="AE1086" s="13" t="str">
        <f t="shared" si="135"/>
        <v/>
      </c>
    </row>
    <row r="1087" spans="1:31" x14ac:dyDescent="0.25">
      <c r="A1087" s="30"/>
      <c r="B1087" s="74"/>
      <c r="C1087" s="82"/>
      <c r="D1087" s="92"/>
      <c r="E1087" s="75"/>
      <c r="F1087" s="76"/>
      <c r="G1087" s="83"/>
      <c r="H1087" s="77"/>
      <c r="I1087" s="84"/>
      <c r="J1087" s="30"/>
      <c r="K1087" s="25" t="str">
        <f t="shared" si="128"/>
        <v/>
      </c>
      <c r="L1087" s="30"/>
      <c r="O1087" s="13" t="str">
        <f t="shared" si="129"/>
        <v/>
      </c>
      <c r="P1087" s="13">
        <f>SUM($E$11:$E1087)</f>
        <v>30</v>
      </c>
      <c r="T1087" s="22">
        <f t="shared" si="130"/>
        <v>0</v>
      </c>
      <c r="U1087" s="22">
        <f t="shared" si="131"/>
        <v>0</v>
      </c>
      <c r="W1087" s="13" t="str">
        <f t="shared" si="132"/>
        <v/>
      </c>
      <c r="Y1087" s="41" t="str">
        <f>IF($B1087="", "", IF($B1087&gt;'Annual Report'!$AZ$41, 'Annual Report'!$BA$40, TEXT($B1087, "mmm yyyy")))</f>
        <v/>
      </c>
      <c r="AA1087" s="13" t="str">
        <f t="shared" si="133"/>
        <v/>
      </c>
      <c r="AC1087" s="13" t="str">
        <f t="shared" si="134"/>
        <v xml:space="preserve"> - </v>
      </c>
      <c r="AE1087" s="13" t="str">
        <f t="shared" si="135"/>
        <v/>
      </c>
    </row>
    <row r="1088" spans="1:31" x14ac:dyDescent="0.25">
      <c r="A1088" s="30"/>
      <c r="B1088" s="74"/>
      <c r="C1088" s="82"/>
      <c r="D1088" s="92"/>
      <c r="E1088" s="75"/>
      <c r="F1088" s="76"/>
      <c r="G1088" s="83"/>
      <c r="H1088" s="77"/>
      <c r="I1088" s="84"/>
      <c r="J1088" s="30"/>
      <c r="K1088" s="25" t="str">
        <f t="shared" si="128"/>
        <v/>
      </c>
      <c r="L1088" s="30"/>
      <c r="O1088" s="13" t="str">
        <f t="shared" si="129"/>
        <v/>
      </c>
      <c r="P1088" s="13">
        <f>SUM($E$11:$E1088)</f>
        <v>30</v>
      </c>
      <c r="T1088" s="22">
        <f t="shared" si="130"/>
        <v>0</v>
      </c>
      <c r="U1088" s="22">
        <f t="shared" si="131"/>
        <v>0</v>
      </c>
      <c r="W1088" s="13" t="str">
        <f t="shared" si="132"/>
        <v/>
      </c>
      <c r="Y1088" s="41" t="str">
        <f>IF($B1088="", "", IF($B1088&gt;'Annual Report'!$AZ$41, 'Annual Report'!$BA$40, TEXT($B1088, "mmm yyyy")))</f>
        <v/>
      </c>
      <c r="AA1088" s="13" t="str">
        <f t="shared" si="133"/>
        <v/>
      </c>
      <c r="AC1088" s="13" t="str">
        <f t="shared" si="134"/>
        <v xml:space="preserve"> - </v>
      </c>
      <c r="AE1088" s="13" t="str">
        <f t="shared" si="135"/>
        <v/>
      </c>
    </row>
    <row r="1089" spans="1:31" x14ac:dyDescent="0.25">
      <c r="A1089" s="30"/>
      <c r="B1089" s="74"/>
      <c r="C1089" s="82"/>
      <c r="D1089" s="92"/>
      <c r="E1089" s="75"/>
      <c r="F1089" s="76"/>
      <c r="G1089" s="83"/>
      <c r="H1089" s="77"/>
      <c r="I1089" s="84"/>
      <c r="J1089" s="30"/>
      <c r="K1089" s="25" t="str">
        <f t="shared" si="128"/>
        <v/>
      </c>
      <c r="L1089" s="30"/>
      <c r="O1089" s="13" t="str">
        <f t="shared" si="129"/>
        <v/>
      </c>
      <c r="P1089" s="13">
        <f>SUM($E$11:$E1089)</f>
        <v>30</v>
      </c>
      <c r="T1089" s="22">
        <f t="shared" si="130"/>
        <v>0</v>
      </c>
      <c r="U1089" s="22">
        <f t="shared" si="131"/>
        <v>0</v>
      </c>
      <c r="W1089" s="13" t="str">
        <f t="shared" si="132"/>
        <v/>
      </c>
      <c r="Y1089" s="41" t="str">
        <f>IF($B1089="", "", IF($B1089&gt;'Annual Report'!$AZ$41, 'Annual Report'!$BA$40, TEXT($B1089, "mmm yyyy")))</f>
        <v/>
      </c>
      <c r="AA1089" s="13" t="str">
        <f t="shared" si="133"/>
        <v/>
      </c>
      <c r="AC1089" s="13" t="str">
        <f t="shared" si="134"/>
        <v xml:space="preserve"> - </v>
      </c>
      <c r="AE1089" s="13" t="str">
        <f t="shared" si="135"/>
        <v/>
      </c>
    </row>
    <row r="1090" spans="1:31" x14ac:dyDescent="0.25">
      <c r="A1090" s="30"/>
      <c r="B1090" s="74"/>
      <c r="C1090" s="82"/>
      <c r="D1090" s="92"/>
      <c r="E1090" s="75"/>
      <c r="F1090" s="76"/>
      <c r="G1090" s="83"/>
      <c r="H1090" s="77"/>
      <c r="I1090" s="84"/>
      <c r="J1090" s="30"/>
      <c r="K1090" s="25" t="str">
        <f t="shared" si="128"/>
        <v/>
      </c>
      <c r="L1090" s="30"/>
      <c r="O1090" s="13" t="str">
        <f t="shared" si="129"/>
        <v/>
      </c>
      <c r="P1090" s="13">
        <f>SUM($E$11:$E1090)</f>
        <v>30</v>
      </c>
      <c r="T1090" s="22">
        <f t="shared" si="130"/>
        <v>0</v>
      </c>
      <c r="U1090" s="22">
        <f t="shared" si="131"/>
        <v>0</v>
      </c>
      <c r="W1090" s="13" t="str">
        <f t="shared" si="132"/>
        <v/>
      </c>
      <c r="Y1090" s="41" t="str">
        <f>IF($B1090="", "", IF($B1090&gt;'Annual Report'!$AZ$41, 'Annual Report'!$BA$40, TEXT($B1090, "mmm yyyy")))</f>
        <v/>
      </c>
      <c r="AA1090" s="13" t="str">
        <f t="shared" si="133"/>
        <v/>
      </c>
      <c r="AC1090" s="13" t="str">
        <f t="shared" si="134"/>
        <v xml:space="preserve"> - </v>
      </c>
      <c r="AE1090" s="13" t="str">
        <f t="shared" si="135"/>
        <v/>
      </c>
    </row>
    <row r="1091" spans="1:31" x14ac:dyDescent="0.25">
      <c r="A1091" s="30"/>
      <c r="B1091" s="74"/>
      <c r="C1091" s="82"/>
      <c r="D1091" s="92"/>
      <c r="E1091" s="75"/>
      <c r="F1091" s="76"/>
      <c r="G1091" s="83"/>
      <c r="H1091" s="77"/>
      <c r="I1091" s="84"/>
      <c r="J1091" s="30"/>
      <c r="K1091" s="25" t="str">
        <f t="shared" si="128"/>
        <v/>
      </c>
      <c r="L1091" s="30"/>
      <c r="O1091" s="13" t="str">
        <f t="shared" si="129"/>
        <v/>
      </c>
      <c r="P1091" s="13">
        <f>SUM($E$11:$E1091)</f>
        <v>30</v>
      </c>
      <c r="T1091" s="22">
        <f t="shared" si="130"/>
        <v>0</v>
      </c>
      <c r="U1091" s="22">
        <f t="shared" si="131"/>
        <v>0</v>
      </c>
      <c r="W1091" s="13" t="str">
        <f t="shared" si="132"/>
        <v/>
      </c>
      <c r="Y1091" s="41" t="str">
        <f>IF($B1091="", "", IF($B1091&gt;'Annual Report'!$AZ$41, 'Annual Report'!$BA$40, TEXT($B1091, "mmm yyyy")))</f>
        <v/>
      </c>
      <c r="AA1091" s="13" t="str">
        <f t="shared" si="133"/>
        <v/>
      </c>
      <c r="AC1091" s="13" t="str">
        <f t="shared" si="134"/>
        <v xml:space="preserve"> - </v>
      </c>
      <c r="AE1091" s="13" t="str">
        <f t="shared" si="135"/>
        <v/>
      </c>
    </row>
    <row r="1092" spans="1:31" x14ac:dyDescent="0.25">
      <c r="A1092" s="30"/>
      <c r="B1092" s="74"/>
      <c r="C1092" s="82"/>
      <c r="D1092" s="92"/>
      <c r="E1092" s="75"/>
      <c r="F1092" s="76"/>
      <c r="G1092" s="83"/>
      <c r="H1092" s="77"/>
      <c r="I1092" s="84"/>
      <c r="J1092" s="30"/>
      <c r="K1092" s="25" t="str">
        <f t="shared" si="128"/>
        <v/>
      </c>
      <c r="L1092" s="30"/>
      <c r="O1092" s="13" t="str">
        <f t="shared" si="129"/>
        <v/>
      </c>
      <c r="P1092" s="13">
        <f>SUM($E$11:$E1092)</f>
        <v>30</v>
      </c>
      <c r="T1092" s="22">
        <f t="shared" si="130"/>
        <v>0</v>
      </c>
      <c r="U1092" s="22">
        <f t="shared" si="131"/>
        <v>0</v>
      </c>
      <c r="W1092" s="13" t="str">
        <f t="shared" si="132"/>
        <v/>
      </c>
      <c r="Y1092" s="41" t="str">
        <f>IF($B1092="", "", IF($B1092&gt;'Annual Report'!$AZ$41, 'Annual Report'!$BA$40, TEXT($B1092, "mmm yyyy")))</f>
        <v/>
      </c>
      <c r="AA1092" s="13" t="str">
        <f t="shared" si="133"/>
        <v/>
      </c>
      <c r="AC1092" s="13" t="str">
        <f t="shared" si="134"/>
        <v xml:space="preserve"> - </v>
      </c>
      <c r="AE1092" s="13" t="str">
        <f t="shared" si="135"/>
        <v/>
      </c>
    </row>
    <row r="1093" spans="1:31" x14ac:dyDescent="0.25">
      <c r="A1093" s="30"/>
      <c r="B1093" s="74"/>
      <c r="C1093" s="82"/>
      <c r="D1093" s="92"/>
      <c r="E1093" s="75"/>
      <c r="F1093" s="76"/>
      <c r="G1093" s="83"/>
      <c r="H1093" s="77"/>
      <c r="I1093" s="84"/>
      <c r="J1093" s="30"/>
      <c r="K1093" s="25" t="str">
        <f t="shared" si="128"/>
        <v/>
      </c>
      <c r="L1093" s="30"/>
      <c r="O1093" s="13" t="str">
        <f t="shared" si="129"/>
        <v/>
      </c>
      <c r="P1093" s="13">
        <f>SUM($E$11:$E1093)</f>
        <v>30</v>
      </c>
      <c r="T1093" s="22">
        <f t="shared" si="130"/>
        <v>0</v>
      </c>
      <c r="U1093" s="22">
        <f t="shared" si="131"/>
        <v>0</v>
      </c>
      <c r="W1093" s="13" t="str">
        <f t="shared" si="132"/>
        <v/>
      </c>
      <c r="Y1093" s="41" t="str">
        <f>IF($B1093="", "", IF($B1093&gt;'Annual Report'!$AZ$41, 'Annual Report'!$BA$40, TEXT($B1093, "mmm yyyy")))</f>
        <v/>
      </c>
      <c r="AA1093" s="13" t="str">
        <f t="shared" si="133"/>
        <v/>
      </c>
      <c r="AC1093" s="13" t="str">
        <f t="shared" si="134"/>
        <v xml:space="preserve"> - </v>
      </c>
      <c r="AE1093" s="13" t="str">
        <f t="shared" si="135"/>
        <v/>
      </c>
    </row>
    <row r="1094" spans="1:31" x14ac:dyDescent="0.25">
      <c r="A1094" s="30"/>
      <c r="B1094" s="74"/>
      <c r="C1094" s="82"/>
      <c r="D1094" s="92"/>
      <c r="E1094" s="75"/>
      <c r="F1094" s="76"/>
      <c r="G1094" s="83"/>
      <c r="H1094" s="77"/>
      <c r="I1094" s="84"/>
      <c r="J1094" s="30"/>
      <c r="K1094" s="25" t="str">
        <f t="shared" si="128"/>
        <v/>
      </c>
      <c r="L1094" s="30"/>
      <c r="O1094" s="13" t="str">
        <f t="shared" si="129"/>
        <v/>
      </c>
      <c r="P1094" s="13">
        <f>SUM($E$11:$E1094)</f>
        <v>30</v>
      </c>
      <c r="T1094" s="22">
        <f t="shared" si="130"/>
        <v>0</v>
      </c>
      <c r="U1094" s="22">
        <f t="shared" si="131"/>
        <v>0</v>
      </c>
      <c r="W1094" s="13" t="str">
        <f t="shared" si="132"/>
        <v/>
      </c>
      <c r="Y1094" s="41" t="str">
        <f>IF($B1094="", "", IF($B1094&gt;'Annual Report'!$AZ$41, 'Annual Report'!$BA$40, TEXT($B1094, "mmm yyyy")))</f>
        <v/>
      </c>
      <c r="AA1094" s="13" t="str">
        <f t="shared" si="133"/>
        <v/>
      </c>
      <c r="AC1094" s="13" t="str">
        <f t="shared" si="134"/>
        <v xml:space="preserve"> - </v>
      </c>
      <c r="AE1094" s="13" t="str">
        <f t="shared" si="135"/>
        <v/>
      </c>
    </row>
    <row r="1095" spans="1:31" x14ac:dyDescent="0.25">
      <c r="A1095" s="30"/>
      <c r="B1095" s="74"/>
      <c r="C1095" s="82"/>
      <c r="D1095" s="92"/>
      <c r="E1095" s="75"/>
      <c r="F1095" s="76"/>
      <c r="G1095" s="83"/>
      <c r="H1095" s="77"/>
      <c r="I1095" s="84"/>
      <c r="J1095" s="30"/>
      <c r="K1095" s="25" t="str">
        <f t="shared" si="128"/>
        <v/>
      </c>
      <c r="L1095" s="30"/>
      <c r="O1095" s="13" t="str">
        <f t="shared" si="129"/>
        <v/>
      </c>
      <c r="P1095" s="13">
        <f>SUM($E$11:$E1095)</f>
        <v>30</v>
      </c>
      <c r="T1095" s="22">
        <f t="shared" si="130"/>
        <v>0</v>
      </c>
      <c r="U1095" s="22">
        <f t="shared" si="131"/>
        <v>0</v>
      </c>
      <c r="W1095" s="13" t="str">
        <f t="shared" si="132"/>
        <v/>
      </c>
      <c r="Y1095" s="41" t="str">
        <f>IF($B1095="", "", IF($B1095&gt;'Annual Report'!$AZ$41, 'Annual Report'!$BA$40, TEXT($B1095, "mmm yyyy")))</f>
        <v/>
      </c>
      <c r="AA1095" s="13" t="str">
        <f t="shared" si="133"/>
        <v/>
      </c>
      <c r="AC1095" s="13" t="str">
        <f t="shared" si="134"/>
        <v xml:space="preserve"> - </v>
      </c>
      <c r="AE1095" s="13" t="str">
        <f t="shared" si="135"/>
        <v/>
      </c>
    </row>
    <row r="1096" spans="1:31" x14ac:dyDescent="0.25">
      <c r="A1096" s="30"/>
      <c r="B1096" s="74"/>
      <c r="C1096" s="82"/>
      <c r="D1096" s="92"/>
      <c r="E1096" s="75"/>
      <c r="F1096" s="76"/>
      <c r="G1096" s="83"/>
      <c r="H1096" s="77"/>
      <c r="I1096" s="84"/>
      <c r="J1096" s="30"/>
      <c r="K1096" s="25" t="str">
        <f t="shared" si="128"/>
        <v/>
      </c>
      <c r="L1096" s="30"/>
      <c r="O1096" s="13" t="str">
        <f t="shared" si="129"/>
        <v/>
      </c>
      <c r="P1096" s="13">
        <f>SUM($E$11:$E1096)</f>
        <v>30</v>
      </c>
      <c r="T1096" s="22">
        <f t="shared" si="130"/>
        <v>0</v>
      </c>
      <c r="U1096" s="22">
        <f t="shared" si="131"/>
        <v>0</v>
      </c>
      <c r="W1096" s="13" t="str">
        <f t="shared" si="132"/>
        <v/>
      </c>
      <c r="Y1096" s="41" t="str">
        <f>IF($B1096="", "", IF($B1096&gt;'Annual Report'!$AZ$41, 'Annual Report'!$BA$40, TEXT($B1096, "mmm yyyy")))</f>
        <v/>
      </c>
      <c r="AA1096" s="13" t="str">
        <f t="shared" si="133"/>
        <v/>
      </c>
      <c r="AC1096" s="13" t="str">
        <f t="shared" si="134"/>
        <v xml:space="preserve"> - </v>
      </c>
      <c r="AE1096" s="13" t="str">
        <f t="shared" si="135"/>
        <v/>
      </c>
    </row>
    <row r="1097" spans="1:31" x14ac:dyDescent="0.25">
      <c r="A1097" s="30"/>
      <c r="B1097" s="74"/>
      <c r="C1097" s="82"/>
      <c r="D1097" s="92"/>
      <c r="E1097" s="75"/>
      <c r="F1097" s="76"/>
      <c r="G1097" s="83"/>
      <c r="H1097" s="77"/>
      <c r="I1097" s="84"/>
      <c r="J1097" s="30"/>
      <c r="K1097" s="25" t="str">
        <f t="shared" si="128"/>
        <v/>
      </c>
      <c r="L1097" s="30"/>
      <c r="O1097" s="13" t="str">
        <f t="shared" si="129"/>
        <v/>
      </c>
      <c r="P1097" s="13">
        <f>SUM($E$11:$E1097)</f>
        <v>30</v>
      </c>
      <c r="T1097" s="22">
        <f t="shared" si="130"/>
        <v>0</v>
      </c>
      <c r="U1097" s="22">
        <f t="shared" si="131"/>
        <v>0</v>
      </c>
      <c r="W1097" s="13" t="str">
        <f t="shared" si="132"/>
        <v/>
      </c>
      <c r="Y1097" s="41" t="str">
        <f>IF($B1097="", "", IF($B1097&gt;'Annual Report'!$AZ$41, 'Annual Report'!$BA$40, TEXT($B1097, "mmm yyyy")))</f>
        <v/>
      </c>
      <c r="AA1097" s="13" t="str">
        <f t="shared" si="133"/>
        <v/>
      </c>
      <c r="AC1097" s="13" t="str">
        <f t="shared" si="134"/>
        <v xml:space="preserve"> - </v>
      </c>
      <c r="AE1097" s="13" t="str">
        <f t="shared" si="135"/>
        <v/>
      </c>
    </row>
    <row r="1098" spans="1:31" x14ac:dyDescent="0.25">
      <c r="A1098" s="30"/>
      <c r="B1098" s="74"/>
      <c r="C1098" s="82"/>
      <c r="D1098" s="92"/>
      <c r="E1098" s="75"/>
      <c r="F1098" s="76"/>
      <c r="G1098" s="83"/>
      <c r="H1098" s="77"/>
      <c r="I1098" s="84"/>
      <c r="J1098" s="30"/>
      <c r="K1098" s="25" t="str">
        <f t="shared" si="128"/>
        <v/>
      </c>
      <c r="L1098" s="30"/>
      <c r="O1098" s="13" t="str">
        <f t="shared" si="129"/>
        <v/>
      </c>
      <c r="P1098" s="13">
        <f>SUM($E$11:$E1098)</f>
        <v>30</v>
      </c>
      <c r="T1098" s="22">
        <f t="shared" si="130"/>
        <v>0</v>
      </c>
      <c r="U1098" s="22">
        <f t="shared" si="131"/>
        <v>0</v>
      </c>
      <c r="W1098" s="13" t="str">
        <f t="shared" si="132"/>
        <v/>
      </c>
      <c r="Y1098" s="41" t="str">
        <f>IF($B1098="", "", IF($B1098&gt;'Annual Report'!$AZ$41, 'Annual Report'!$BA$40, TEXT($B1098, "mmm yyyy")))</f>
        <v/>
      </c>
      <c r="AA1098" s="13" t="str">
        <f t="shared" si="133"/>
        <v/>
      </c>
      <c r="AC1098" s="13" t="str">
        <f t="shared" si="134"/>
        <v xml:space="preserve"> - </v>
      </c>
      <c r="AE1098" s="13" t="str">
        <f t="shared" si="135"/>
        <v/>
      </c>
    </row>
    <row r="1099" spans="1:31" x14ac:dyDescent="0.25">
      <c r="A1099" s="30"/>
      <c r="B1099" s="74"/>
      <c r="C1099" s="82"/>
      <c r="D1099" s="92"/>
      <c r="E1099" s="75"/>
      <c r="F1099" s="76"/>
      <c r="G1099" s="83"/>
      <c r="H1099" s="77"/>
      <c r="I1099" s="84"/>
      <c r="J1099" s="30"/>
      <c r="K1099" s="25" t="str">
        <f t="shared" si="128"/>
        <v/>
      </c>
      <c r="L1099" s="30"/>
      <c r="O1099" s="13" t="str">
        <f t="shared" si="129"/>
        <v/>
      </c>
      <c r="P1099" s="13">
        <f>SUM($E$11:$E1099)</f>
        <v>30</v>
      </c>
      <c r="T1099" s="22">
        <f t="shared" si="130"/>
        <v>0</v>
      </c>
      <c r="U1099" s="22">
        <f t="shared" si="131"/>
        <v>0</v>
      </c>
      <c r="W1099" s="13" t="str">
        <f t="shared" si="132"/>
        <v/>
      </c>
      <c r="Y1099" s="41" t="str">
        <f>IF($B1099="", "", IF($B1099&gt;'Annual Report'!$AZ$41, 'Annual Report'!$BA$40, TEXT($B1099, "mmm yyyy")))</f>
        <v/>
      </c>
      <c r="AA1099" s="13" t="str">
        <f t="shared" si="133"/>
        <v/>
      </c>
      <c r="AC1099" s="13" t="str">
        <f t="shared" si="134"/>
        <v xml:space="preserve"> - </v>
      </c>
      <c r="AE1099" s="13" t="str">
        <f t="shared" si="135"/>
        <v/>
      </c>
    </row>
    <row r="1100" spans="1:31" x14ac:dyDescent="0.25">
      <c r="A1100" s="30"/>
      <c r="B1100" s="74"/>
      <c r="C1100" s="82"/>
      <c r="D1100" s="92"/>
      <c r="E1100" s="75"/>
      <c r="F1100" s="76"/>
      <c r="G1100" s="83"/>
      <c r="H1100" s="77"/>
      <c r="I1100" s="84"/>
      <c r="J1100" s="30"/>
      <c r="K1100" s="25" t="str">
        <f t="shared" ref="K1100:K1163" si="136">IF($B1100="", "", $G1100+$H1100-$F1100-$U1100-$T1100)</f>
        <v/>
      </c>
      <c r="L1100" s="30"/>
      <c r="O1100" s="13" t="str">
        <f t="shared" ref="O1100:O1163" si="137">IF($B1100="", "", IF(OR($B1100&lt;$R$3, $B1100&gt;$R$4), "X", ""))</f>
        <v/>
      </c>
      <c r="P1100" s="13">
        <f>SUM($E$11:$E1100)</f>
        <v>30</v>
      </c>
      <c r="T1100" s="22">
        <f t="shared" ref="T1100:T1163" si="138">ROUND($D1100*$P$4*24, 2)</f>
        <v>0</v>
      </c>
      <c r="U1100" s="22">
        <f t="shared" ref="U1100:U1163" si="139">ROUND(IF(AND($P1100&gt;$O$6, $P1099&lt;$O$6), (($P1100-$O$6)*$P$7)+(($O$6-$P1099)*$P$6), IF($P1099&gt;$O$6, $E1100*$P$7, $E1100*$P$6)), 2)</f>
        <v>0</v>
      </c>
      <c r="W1100" s="13" t="str">
        <f t="shared" ref="W1100:W1163" si="140">IF($I1100="", "", IF(COUNTIF($R$11:$R$20, $I1100)&gt;0, "", "X"))</f>
        <v/>
      </c>
      <c r="Y1100" s="41" t="str">
        <f>IF($B1100="", "", IF($B1100&gt;'Annual Report'!$AZ$41, 'Annual Report'!$BA$40, TEXT($B1100, "mmm yyyy")))</f>
        <v/>
      </c>
      <c r="AA1100" s="13" t="str">
        <f t="shared" ref="AA1100:AA1163" si="141">IF(AND(NOT($F1100=""), $I1100=""), "X", "")</f>
        <v/>
      </c>
      <c r="AC1100" s="13" t="str">
        <f t="shared" ref="AC1100:AC1163" si="142">_xlfn.CONCAT(Y1100, " - ", $I1100)</f>
        <v xml:space="preserve"> - </v>
      </c>
      <c r="AE1100" s="13" t="str">
        <f t="shared" ref="AE1100:AE1163" si="143">IF($AA1100="", "", $Y1100)</f>
        <v/>
      </c>
    </row>
    <row r="1101" spans="1:31" x14ac:dyDescent="0.25">
      <c r="A1101" s="30"/>
      <c r="B1101" s="74"/>
      <c r="C1101" s="82"/>
      <c r="D1101" s="92"/>
      <c r="E1101" s="75"/>
      <c r="F1101" s="76"/>
      <c r="G1101" s="83"/>
      <c r="H1101" s="77"/>
      <c r="I1101" s="84"/>
      <c r="J1101" s="30"/>
      <c r="K1101" s="25" t="str">
        <f t="shared" si="136"/>
        <v/>
      </c>
      <c r="L1101" s="30"/>
      <c r="O1101" s="13" t="str">
        <f t="shared" si="137"/>
        <v/>
      </c>
      <c r="P1101" s="13">
        <f>SUM($E$11:$E1101)</f>
        <v>30</v>
      </c>
      <c r="T1101" s="22">
        <f t="shared" si="138"/>
        <v>0</v>
      </c>
      <c r="U1101" s="22">
        <f t="shared" si="139"/>
        <v>0</v>
      </c>
      <c r="W1101" s="13" t="str">
        <f t="shared" si="140"/>
        <v/>
      </c>
      <c r="Y1101" s="41" t="str">
        <f>IF($B1101="", "", IF($B1101&gt;'Annual Report'!$AZ$41, 'Annual Report'!$BA$40, TEXT($B1101, "mmm yyyy")))</f>
        <v/>
      </c>
      <c r="AA1101" s="13" t="str">
        <f t="shared" si="141"/>
        <v/>
      </c>
      <c r="AC1101" s="13" t="str">
        <f t="shared" si="142"/>
        <v xml:space="preserve"> - </v>
      </c>
      <c r="AE1101" s="13" t="str">
        <f t="shared" si="143"/>
        <v/>
      </c>
    </row>
    <row r="1102" spans="1:31" x14ac:dyDescent="0.25">
      <c r="A1102" s="30"/>
      <c r="B1102" s="74"/>
      <c r="C1102" s="82"/>
      <c r="D1102" s="92"/>
      <c r="E1102" s="75"/>
      <c r="F1102" s="76"/>
      <c r="G1102" s="83"/>
      <c r="H1102" s="77"/>
      <c r="I1102" s="84"/>
      <c r="J1102" s="30"/>
      <c r="K1102" s="25" t="str">
        <f t="shared" si="136"/>
        <v/>
      </c>
      <c r="L1102" s="30"/>
      <c r="O1102" s="13" t="str">
        <f t="shared" si="137"/>
        <v/>
      </c>
      <c r="P1102" s="13">
        <f>SUM($E$11:$E1102)</f>
        <v>30</v>
      </c>
      <c r="T1102" s="22">
        <f t="shared" si="138"/>
        <v>0</v>
      </c>
      <c r="U1102" s="22">
        <f t="shared" si="139"/>
        <v>0</v>
      </c>
      <c r="W1102" s="13" t="str">
        <f t="shared" si="140"/>
        <v/>
      </c>
      <c r="Y1102" s="41" t="str">
        <f>IF($B1102="", "", IF($B1102&gt;'Annual Report'!$AZ$41, 'Annual Report'!$BA$40, TEXT($B1102, "mmm yyyy")))</f>
        <v/>
      </c>
      <c r="AA1102" s="13" t="str">
        <f t="shared" si="141"/>
        <v/>
      </c>
      <c r="AC1102" s="13" t="str">
        <f t="shared" si="142"/>
        <v xml:space="preserve"> - </v>
      </c>
      <c r="AE1102" s="13" t="str">
        <f t="shared" si="143"/>
        <v/>
      </c>
    </row>
    <row r="1103" spans="1:31" x14ac:dyDescent="0.25">
      <c r="A1103" s="30"/>
      <c r="B1103" s="74"/>
      <c r="C1103" s="82"/>
      <c r="D1103" s="92"/>
      <c r="E1103" s="75"/>
      <c r="F1103" s="76"/>
      <c r="G1103" s="83"/>
      <c r="H1103" s="77"/>
      <c r="I1103" s="84"/>
      <c r="J1103" s="30"/>
      <c r="K1103" s="25" t="str">
        <f t="shared" si="136"/>
        <v/>
      </c>
      <c r="L1103" s="30"/>
      <c r="O1103" s="13" t="str">
        <f t="shared" si="137"/>
        <v/>
      </c>
      <c r="P1103" s="13">
        <f>SUM($E$11:$E1103)</f>
        <v>30</v>
      </c>
      <c r="T1103" s="22">
        <f t="shared" si="138"/>
        <v>0</v>
      </c>
      <c r="U1103" s="22">
        <f t="shared" si="139"/>
        <v>0</v>
      </c>
      <c r="W1103" s="13" t="str">
        <f t="shared" si="140"/>
        <v/>
      </c>
      <c r="Y1103" s="41" t="str">
        <f>IF($B1103="", "", IF($B1103&gt;'Annual Report'!$AZ$41, 'Annual Report'!$BA$40, TEXT($B1103, "mmm yyyy")))</f>
        <v/>
      </c>
      <c r="AA1103" s="13" t="str">
        <f t="shared" si="141"/>
        <v/>
      </c>
      <c r="AC1103" s="13" t="str">
        <f t="shared" si="142"/>
        <v xml:space="preserve"> - </v>
      </c>
      <c r="AE1103" s="13" t="str">
        <f t="shared" si="143"/>
        <v/>
      </c>
    </row>
    <row r="1104" spans="1:31" x14ac:dyDescent="0.25">
      <c r="A1104" s="30"/>
      <c r="B1104" s="74"/>
      <c r="C1104" s="82"/>
      <c r="D1104" s="92"/>
      <c r="E1104" s="75"/>
      <c r="F1104" s="76"/>
      <c r="G1104" s="83"/>
      <c r="H1104" s="77"/>
      <c r="I1104" s="84"/>
      <c r="J1104" s="30"/>
      <c r="K1104" s="25" t="str">
        <f t="shared" si="136"/>
        <v/>
      </c>
      <c r="L1104" s="30"/>
      <c r="O1104" s="13" t="str">
        <f t="shared" si="137"/>
        <v/>
      </c>
      <c r="P1104" s="13">
        <f>SUM($E$11:$E1104)</f>
        <v>30</v>
      </c>
      <c r="T1104" s="22">
        <f t="shared" si="138"/>
        <v>0</v>
      </c>
      <c r="U1104" s="22">
        <f t="shared" si="139"/>
        <v>0</v>
      </c>
      <c r="W1104" s="13" t="str">
        <f t="shared" si="140"/>
        <v/>
      </c>
      <c r="Y1104" s="41" t="str">
        <f>IF($B1104="", "", IF($B1104&gt;'Annual Report'!$AZ$41, 'Annual Report'!$BA$40, TEXT($B1104, "mmm yyyy")))</f>
        <v/>
      </c>
      <c r="AA1104" s="13" t="str">
        <f t="shared" si="141"/>
        <v/>
      </c>
      <c r="AC1104" s="13" t="str">
        <f t="shared" si="142"/>
        <v xml:space="preserve"> - </v>
      </c>
      <c r="AE1104" s="13" t="str">
        <f t="shared" si="143"/>
        <v/>
      </c>
    </row>
    <row r="1105" spans="1:31" x14ac:dyDescent="0.25">
      <c r="A1105" s="30"/>
      <c r="B1105" s="74"/>
      <c r="C1105" s="82"/>
      <c r="D1105" s="92"/>
      <c r="E1105" s="75"/>
      <c r="F1105" s="76"/>
      <c r="G1105" s="83"/>
      <c r="H1105" s="77"/>
      <c r="I1105" s="84"/>
      <c r="J1105" s="30"/>
      <c r="K1105" s="25" t="str">
        <f t="shared" si="136"/>
        <v/>
      </c>
      <c r="L1105" s="30"/>
      <c r="O1105" s="13" t="str">
        <f t="shared" si="137"/>
        <v/>
      </c>
      <c r="P1105" s="13">
        <f>SUM($E$11:$E1105)</f>
        <v>30</v>
      </c>
      <c r="T1105" s="22">
        <f t="shared" si="138"/>
        <v>0</v>
      </c>
      <c r="U1105" s="22">
        <f t="shared" si="139"/>
        <v>0</v>
      </c>
      <c r="W1105" s="13" t="str">
        <f t="shared" si="140"/>
        <v/>
      </c>
      <c r="Y1105" s="41" t="str">
        <f>IF($B1105="", "", IF($B1105&gt;'Annual Report'!$AZ$41, 'Annual Report'!$BA$40, TEXT($B1105, "mmm yyyy")))</f>
        <v/>
      </c>
      <c r="AA1105" s="13" t="str">
        <f t="shared" si="141"/>
        <v/>
      </c>
      <c r="AC1105" s="13" t="str">
        <f t="shared" si="142"/>
        <v xml:space="preserve"> - </v>
      </c>
      <c r="AE1105" s="13" t="str">
        <f t="shared" si="143"/>
        <v/>
      </c>
    </row>
    <row r="1106" spans="1:31" x14ac:dyDescent="0.25">
      <c r="A1106" s="30"/>
      <c r="B1106" s="74"/>
      <c r="C1106" s="82"/>
      <c r="D1106" s="92"/>
      <c r="E1106" s="75"/>
      <c r="F1106" s="76"/>
      <c r="G1106" s="83"/>
      <c r="H1106" s="77"/>
      <c r="I1106" s="84"/>
      <c r="J1106" s="30"/>
      <c r="K1106" s="25" t="str">
        <f t="shared" si="136"/>
        <v/>
      </c>
      <c r="L1106" s="30"/>
      <c r="O1106" s="13" t="str">
        <f t="shared" si="137"/>
        <v/>
      </c>
      <c r="P1106" s="13">
        <f>SUM($E$11:$E1106)</f>
        <v>30</v>
      </c>
      <c r="T1106" s="22">
        <f t="shared" si="138"/>
        <v>0</v>
      </c>
      <c r="U1106" s="22">
        <f t="shared" si="139"/>
        <v>0</v>
      </c>
      <c r="W1106" s="13" t="str">
        <f t="shared" si="140"/>
        <v/>
      </c>
      <c r="Y1106" s="41" t="str">
        <f>IF($B1106="", "", IF($B1106&gt;'Annual Report'!$AZ$41, 'Annual Report'!$BA$40, TEXT($B1106, "mmm yyyy")))</f>
        <v/>
      </c>
      <c r="AA1106" s="13" t="str">
        <f t="shared" si="141"/>
        <v/>
      </c>
      <c r="AC1106" s="13" t="str">
        <f t="shared" si="142"/>
        <v xml:space="preserve"> - </v>
      </c>
      <c r="AE1106" s="13" t="str">
        <f t="shared" si="143"/>
        <v/>
      </c>
    </row>
    <row r="1107" spans="1:31" x14ac:dyDescent="0.25">
      <c r="A1107" s="30"/>
      <c r="B1107" s="74"/>
      <c r="C1107" s="82"/>
      <c r="D1107" s="92"/>
      <c r="E1107" s="75"/>
      <c r="F1107" s="76"/>
      <c r="G1107" s="83"/>
      <c r="H1107" s="77"/>
      <c r="I1107" s="84"/>
      <c r="J1107" s="30"/>
      <c r="K1107" s="25" t="str">
        <f t="shared" si="136"/>
        <v/>
      </c>
      <c r="L1107" s="30"/>
      <c r="O1107" s="13" t="str">
        <f t="shared" si="137"/>
        <v/>
      </c>
      <c r="P1107" s="13">
        <f>SUM($E$11:$E1107)</f>
        <v>30</v>
      </c>
      <c r="T1107" s="22">
        <f t="shared" si="138"/>
        <v>0</v>
      </c>
      <c r="U1107" s="22">
        <f t="shared" si="139"/>
        <v>0</v>
      </c>
      <c r="W1107" s="13" t="str">
        <f t="shared" si="140"/>
        <v/>
      </c>
      <c r="Y1107" s="41" t="str">
        <f>IF($B1107="", "", IF($B1107&gt;'Annual Report'!$AZ$41, 'Annual Report'!$BA$40, TEXT($B1107, "mmm yyyy")))</f>
        <v/>
      </c>
      <c r="AA1107" s="13" t="str">
        <f t="shared" si="141"/>
        <v/>
      </c>
      <c r="AC1107" s="13" t="str">
        <f t="shared" si="142"/>
        <v xml:space="preserve"> - </v>
      </c>
      <c r="AE1107" s="13" t="str">
        <f t="shared" si="143"/>
        <v/>
      </c>
    </row>
    <row r="1108" spans="1:31" x14ac:dyDescent="0.25">
      <c r="A1108" s="30"/>
      <c r="B1108" s="74"/>
      <c r="C1108" s="82"/>
      <c r="D1108" s="92"/>
      <c r="E1108" s="75"/>
      <c r="F1108" s="76"/>
      <c r="G1108" s="83"/>
      <c r="H1108" s="77"/>
      <c r="I1108" s="84"/>
      <c r="J1108" s="30"/>
      <c r="K1108" s="25" t="str">
        <f t="shared" si="136"/>
        <v/>
      </c>
      <c r="L1108" s="30"/>
      <c r="O1108" s="13" t="str">
        <f t="shared" si="137"/>
        <v/>
      </c>
      <c r="P1108" s="13">
        <f>SUM($E$11:$E1108)</f>
        <v>30</v>
      </c>
      <c r="T1108" s="22">
        <f t="shared" si="138"/>
        <v>0</v>
      </c>
      <c r="U1108" s="22">
        <f t="shared" si="139"/>
        <v>0</v>
      </c>
      <c r="W1108" s="13" t="str">
        <f t="shared" si="140"/>
        <v/>
      </c>
      <c r="Y1108" s="41" t="str">
        <f>IF($B1108="", "", IF($B1108&gt;'Annual Report'!$AZ$41, 'Annual Report'!$BA$40, TEXT($B1108, "mmm yyyy")))</f>
        <v/>
      </c>
      <c r="AA1108" s="13" t="str">
        <f t="shared" si="141"/>
        <v/>
      </c>
      <c r="AC1108" s="13" t="str">
        <f t="shared" si="142"/>
        <v xml:space="preserve"> - </v>
      </c>
      <c r="AE1108" s="13" t="str">
        <f t="shared" si="143"/>
        <v/>
      </c>
    </row>
    <row r="1109" spans="1:31" x14ac:dyDescent="0.25">
      <c r="A1109" s="30"/>
      <c r="B1109" s="74"/>
      <c r="C1109" s="82"/>
      <c r="D1109" s="92"/>
      <c r="E1109" s="75"/>
      <c r="F1109" s="76"/>
      <c r="G1109" s="83"/>
      <c r="H1109" s="77"/>
      <c r="I1109" s="84"/>
      <c r="J1109" s="30"/>
      <c r="K1109" s="25" t="str">
        <f t="shared" si="136"/>
        <v/>
      </c>
      <c r="L1109" s="30"/>
      <c r="O1109" s="13" t="str">
        <f t="shared" si="137"/>
        <v/>
      </c>
      <c r="P1109" s="13">
        <f>SUM($E$11:$E1109)</f>
        <v>30</v>
      </c>
      <c r="T1109" s="22">
        <f t="shared" si="138"/>
        <v>0</v>
      </c>
      <c r="U1109" s="22">
        <f t="shared" si="139"/>
        <v>0</v>
      </c>
      <c r="W1109" s="13" t="str">
        <f t="shared" si="140"/>
        <v/>
      </c>
      <c r="Y1109" s="41" t="str">
        <f>IF($B1109="", "", IF($B1109&gt;'Annual Report'!$AZ$41, 'Annual Report'!$BA$40, TEXT($B1109, "mmm yyyy")))</f>
        <v/>
      </c>
      <c r="AA1109" s="13" t="str">
        <f t="shared" si="141"/>
        <v/>
      </c>
      <c r="AC1109" s="13" t="str">
        <f t="shared" si="142"/>
        <v xml:space="preserve"> - </v>
      </c>
      <c r="AE1109" s="13" t="str">
        <f t="shared" si="143"/>
        <v/>
      </c>
    </row>
    <row r="1110" spans="1:31" x14ac:dyDescent="0.25">
      <c r="A1110" s="30"/>
      <c r="B1110" s="74"/>
      <c r="C1110" s="82"/>
      <c r="D1110" s="92"/>
      <c r="E1110" s="75"/>
      <c r="F1110" s="76"/>
      <c r="G1110" s="83"/>
      <c r="H1110" s="77"/>
      <c r="I1110" s="84"/>
      <c r="J1110" s="30"/>
      <c r="K1110" s="25" t="str">
        <f t="shared" si="136"/>
        <v/>
      </c>
      <c r="L1110" s="30"/>
      <c r="O1110" s="13" t="str">
        <f t="shared" si="137"/>
        <v/>
      </c>
      <c r="P1110" s="13">
        <f>SUM($E$11:$E1110)</f>
        <v>30</v>
      </c>
      <c r="T1110" s="22">
        <f t="shared" si="138"/>
        <v>0</v>
      </c>
      <c r="U1110" s="22">
        <f t="shared" si="139"/>
        <v>0</v>
      </c>
      <c r="W1110" s="13" t="str">
        <f t="shared" si="140"/>
        <v/>
      </c>
      <c r="Y1110" s="41" t="str">
        <f>IF($B1110="", "", IF($B1110&gt;'Annual Report'!$AZ$41, 'Annual Report'!$BA$40, TEXT($B1110, "mmm yyyy")))</f>
        <v/>
      </c>
      <c r="AA1110" s="13" t="str">
        <f t="shared" si="141"/>
        <v/>
      </c>
      <c r="AC1110" s="13" t="str">
        <f t="shared" si="142"/>
        <v xml:space="preserve"> - </v>
      </c>
      <c r="AE1110" s="13" t="str">
        <f t="shared" si="143"/>
        <v/>
      </c>
    </row>
    <row r="1111" spans="1:31" x14ac:dyDescent="0.25">
      <c r="A1111" s="30"/>
      <c r="B1111" s="74"/>
      <c r="C1111" s="82"/>
      <c r="D1111" s="92"/>
      <c r="E1111" s="75"/>
      <c r="F1111" s="76"/>
      <c r="G1111" s="83"/>
      <c r="H1111" s="77"/>
      <c r="I1111" s="84"/>
      <c r="J1111" s="30"/>
      <c r="K1111" s="25" t="str">
        <f t="shared" si="136"/>
        <v/>
      </c>
      <c r="L1111" s="30"/>
      <c r="O1111" s="13" t="str">
        <f t="shared" si="137"/>
        <v/>
      </c>
      <c r="P1111" s="13">
        <f>SUM($E$11:$E1111)</f>
        <v>30</v>
      </c>
      <c r="T1111" s="22">
        <f t="shared" si="138"/>
        <v>0</v>
      </c>
      <c r="U1111" s="22">
        <f t="shared" si="139"/>
        <v>0</v>
      </c>
      <c r="W1111" s="13" t="str">
        <f t="shared" si="140"/>
        <v/>
      </c>
      <c r="Y1111" s="41" t="str">
        <f>IF($B1111="", "", IF($B1111&gt;'Annual Report'!$AZ$41, 'Annual Report'!$BA$40, TEXT($B1111, "mmm yyyy")))</f>
        <v/>
      </c>
      <c r="AA1111" s="13" t="str">
        <f t="shared" si="141"/>
        <v/>
      </c>
      <c r="AC1111" s="13" t="str">
        <f t="shared" si="142"/>
        <v xml:space="preserve"> - </v>
      </c>
      <c r="AE1111" s="13" t="str">
        <f t="shared" si="143"/>
        <v/>
      </c>
    </row>
    <row r="1112" spans="1:31" x14ac:dyDescent="0.25">
      <c r="A1112" s="30"/>
      <c r="B1112" s="74"/>
      <c r="C1112" s="82"/>
      <c r="D1112" s="92"/>
      <c r="E1112" s="75"/>
      <c r="F1112" s="76"/>
      <c r="G1112" s="83"/>
      <c r="H1112" s="77"/>
      <c r="I1112" s="84"/>
      <c r="J1112" s="30"/>
      <c r="K1112" s="25" t="str">
        <f t="shared" si="136"/>
        <v/>
      </c>
      <c r="L1112" s="30"/>
      <c r="O1112" s="13" t="str">
        <f t="shared" si="137"/>
        <v/>
      </c>
      <c r="P1112" s="13">
        <f>SUM($E$11:$E1112)</f>
        <v>30</v>
      </c>
      <c r="T1112" s="22">
        <f t="shared" si="138"/>
        <v>0</v>
      </c>
      <c r="U1112" s="22">
        <f t="shared" si="139"/>
        <v>0</v>
      </c>
      <c r="W1112" s="13" t="str">
        <f t="shared" si="140"/>
        <v/>
      </c>
      <c r="Y1112" s="41" t="str">
        <f>IF($B1112="", "", IF($B1112&gt;'Annual Report'!$AZ$41, 'Annual Report'!$BA$40, TEXT($B1112, "mmm yyyy")))</f>
        <v/>
      </c>
      <c r="AA1112" s="13" t="str">
        <f t="shared" si="141"/>
        <v/>
      </c>
      <c r="AC1112" s="13" t="str">
        <f t="shared" si="142"/>
        <v xml:space="preserve"> - </v>
      </c>
      <c r="AE1112" s="13" t="str">
        <f t="shared" si="143"/>
        <v/>
      </c>
    </row>
    <row r="1113" spans="1:31" x14ac:dyDescent="0.25">
      <c r="A1113" s="30"/>
      <c r="B1113" s="74"/>
      <c r="C1113" s="82"/>
      <c r="D1113" s="92"/>
      <c r="E1113" s="75"/>
      <c r="F1113" s="76"/>
      <c r="G1113" s="83"/>
      <c r="H1113" s="77"/>
      <c r="I1113" s="84"/>
      <c r="J1113" s="30"/>
      <c r="K1113" s="25" t="str">
        <f t="shared" si="136"/>
        <v/>
      </c>
      <c r="L1113" s="30"/>
      <c r="O1113" s="13" t="str">
        <f t="shared" si="137"/>
        <v/>
      </c>
      <c r="P1113" s="13">
        <f>SUM($E$11:$E1113)</f>
        <v>30</v>
      </c>
      <c r="T1113" s="22">
        <f t="shared" si="138"/>
        <v>0</v>
      </c>
      <c r="U1113" s="22">
        <f t="shared" si="139"/>
        <v>0</v>
      </c>
      <c r="W1113" s="13" t="str">
        <f t="shared" si="140"/>
        <v/>
      </c>
      <c r="Y1113" s="41" t="str">
        <f>IF($B1113="", "", IF($B1113&gt;'Annual Report'!$AZ$41, 'Annual Report'!$BA$40, TEXT($B1113, "mmm yyyy")))</f>
        <v/>
      </c>
      <c r="AA1113" s="13" t="str">
        <f t="shared" si="141"/>
        <v/>
      </c>
      <c r="AC1113" s="13" t="str">
        <f t="shared" si="142"/>
        <v xml:space="preserve"> - </v>
      </c>
      <c r="AE1113" s="13" t="str">
        <f t="shared" si="143"/>
        <v/>
      </c>
    </row>
    <row r="1114" spans="1:31" x14ac:dyDescent="0.25">
      <c r="A1114" s="30"/>
      <c r="B1114" s="74"/>
      <c r="C1114" s="82"/>
      <c r="D1114" s="92"/>
      <c r="E1114" s="75"/>
      <c r="F1114" s="76"/>
      <c r="G1114" s="83"/>
      <c r="H1114" s="77"/>
      <c r="I1114" s="84"/>
      <c r="J1114" s="30"/>
      <c r="K1114" s="25" t="str">
        <f t="shared" si="136"/>
        <v/>
      </c>
      <c r="L1114" s="30"/>
      <c r="O1114" s="13" t="str">
        <f t="shared" si="137"/>
        <v/>
      </c>
      <c r="P1114" s="13">
        <f>SUM($E$11:$E1114)</f>
        <v>30</v>
      </c>
      <c r="T1114" s="22">
        <f t="shared" si="138"/>
        <v>0</v>
      </c>
      <c r="U1114" s="22">
        <f t="shared" si="139"/>
        <v>0</v>
      </c>
      <c r="W1114" s="13" t="str">
        <f t="shared" si="140"/>
        <v/>
      </c>
      <c r="Y1114" s="41" t="str">
        <f>IF($B1114="", "", IF($B1114&gt;'Annual Report'!$AZ$41, 'Annual Report'!$BA$40, TEXT($B1114, "mmm yyyy")))</f>
        <v/>
      </c>
      <c r="AA1114" s="13" t="str">
        <f t="shared" si="141"/>
        <v/>
      </c>
      <c r="AC1114" s="13" t="str">
        <f t="shared" si="142"/>
        <v xml:space="preserve"> - </v>
      </c>
      <c r="AE1114" s="13" t="str">
        <f t="shared" si="143"/>
        <v/>
      </c>
    </row>
    <row r="1115" spans="1:31" x14ac:dyDescent="0.25">
      <c r="A1115" s="30"/>
      <c r="B1115" s="74"/>
      <c r="C1115" s="82"/>
      <c r="D1115" s="92"/>
      <c r="E1115" s="75"/>
      <c r="F1115" s="76"/>
      <c r="G1115" s="83"/>
      <c r="H1115" s="77"/>
      <c r="I1115" s="84"/>
      <c r="J1115" s="30"/>
      <c r="K1115" s="25" t="str">
        <f t="shared" si="136"/>
        <v/>
      </c>
      <c r="L1115" s="30"/>
      <c r="O1115" s="13" t="str">
        <f t="shared" si="137"/>
        <v/>
      </c>
      <c r="P1115" s="13">
        <f>SUM($E$11:$E1115)</f>
        <v>30</v>
      </c>
      <c r="T1115" s="22">
        <f t="shared" si="138"/>
        <v>0</v>
      </c>
      <c r="U1115" s="22">
        <f t="shared" si="139"/>
        <v>0</v>
      </c>
      <c r="W1115" s="13" t="str">
        <f t="shared" si="140"/>
        <v/>
      </c>
      <c r="Y1115" s="41" t="str">
        <f>IF($B1115="", "", IF($B1115&gt;'Annual Report'!$AZ$41, 'Annual Report'!$BA$40, TEXT($B1115, "mmm yyyy")))</f>
        <v/>
      </c>
      <c r="AA1115" s="13" t="str">
        <f t="shared" si="141"/>
        <v/>
      </c>
      <c r="AC1115" s="13" t="str">
        <f t="shared" si="142"/>
        <v xml:space="preserve"> - </v>
      </c>
      <c r="AE1115" s="13" t="str">
        <f t="shared" si="143"/>
        <v/>
      </c>
    </row>
    <row r="1116" spans="1:31" x14ac:dyDescent="0.25">
      <c r="A1116" s="30"/>
      <c r="B1116" s="74"/>
      <c r="C1116" s="82"/>
      <c r="D1116" s="92"/>
      <c r="E1116" s="75"/>
      <c r="F1116" s="76"/>
      <c r="G1116" s="83"/>
      <c r="H1116" s="77"/>
      <c r="I1116" s="84"/>
      <c r="J1116" s="30"/>
      <c r="K1116" s="25" t="str">
        <f t="shared" si="136"/>
        <v/>
      </c>
      <c r="L1116" s="30"/>
      <c r="O1116" s="13" t="str">
        <f t="shared" si="137"/>
        <v/>
      </c>
      <c r="P1116" s="13">
        <f>SUM($E$11:$E1116)</f>
        <v>30</v>
      </c>
      <c r="T1116" s="22">
        <f t="shared" si="138"/>
        <v>0</v>
      </c>
      <c r="U1116" s="22">
        <f t="shared" si="139"/>
        <v>0</v>
      </c>
      <c r="W1116" s="13" t="str">
        <f t="shared" si="140"/>
        <v/>
      </c>
      <c r="Y1116" s="41" t="str">
        <f>IF($B1116="", "", IF($B1116&gt;'Annual Report'!$AZ$41, 'Annual Report'!$BA$40, TEXT($B1116, "mmm yyyy")))</f>
        <v/>
      </c>
      <c r="AA1116" s="13" t="str">
        <f t="shared" si="141"/>
        <v/>
      </c>
      <c r="AC1116" s="13" t="str">
        <f t="shared" si="142"/>
        <v xml:space="preserve"> - </v>
      </c>
      <c r="AE1116" s="13" t="str">
        <f t="shared" si="143"/>
        <v/>
      </c>
    </row>
    <row r="1117" spans="1:31" x14ac:dyDescent="0.25">
      <c r="A1117" s="30"/>
      <c r="B1117" s="74"/>
      <c r="C1117" s="82"/>
      <c r="D1117" s="92"/>
      <c r="E1117" s="75"/>
      <c r="F1117" s="76"/>
      <c r="G1117" s="83"/>
      <c r="H1117" s="77"/>
      <c r="I1117" s="84"/>
      <c r="J1117" s="30"/>
      <c r="K1117" s="25" t="str">
        <f t="shared" si="136"/>
        <v/>
      </c>
      <c r="L1117" s="30"/>
      <c r="O1117" s="13" t="str">
        <f t="shared" si="137"/>
        <v/>
      </c>
      <c r="P1117" s="13">
        <f>SUM($E$11:$E1117)</f>
        <v>30</v>
      </c>
      <c r="T1117" s="22">
        <f t="shared" si="138"/>
        <v>0</v>
      </c>
      <c r="U1117" s="22">
        <f t="shared" si="139"/>
        <v>0</v>
      </c>
      <c r="W1117" s="13" t="str">
        <f t="shared" si="140"/>
        <v/>
      </c>
      <c r="Y1117" s="41" t="str">
        <f>IF($B1117="", "", IF($B1117&gt;'Annual Report'!$AZ$41, 'Annual Report'!$BA$40, TEXT($B1117, "mmm yyyy")))</f>
        <v/>
      </c>
      <c r="AA1117" s="13" t="str">
        <f t="shared" si="141"/>
        <v/>
      </c>
      <c r="AC1117" s="13" t="str">
        <f t="shared" si="142"/>
        <v xml:space="preserve"> - </v>
      </c>
      <c r="AE1117" s="13" t="str">
        <f t="shared" si="143"/>
        <v/>
      </c>
    </row>
    <row r="1118" spans="1:31" x14ac:dyDescent="0.25">
      <c r="A1118" s="30"/>
      <c r="B1118" s="74"/>
      <c r="C1118" s="82"/>
      <c r="D1118" s="92"/>
      <c r="E1118" s="75"/>
      <c r="F1118" s="76"/>
      <c r="G1118" s="83"/>
      <c r="H1118" s="77"/>
      <c r="I1118" s="84"/>
      <c r="J1118" s="30"/>
      <c r="K1118" s="25" t="str">
        <f t="shared" si="136"/>
        <v/>
      </c>
      <c r="L1118" s="30"/>
      <c r="O1118" s="13" t="str">
        <f t="shared" si="137"/>
        <v/>
      </c>
      <c r="P1118" s="13">
        <f>SUM($E$11:$E1118)</f>
        <v>30</v>
      </c>
      <c r="T1118" s="22">
        <f t="shared" si="138"/>
        <v>0</v>
      </c>
      <c r="U1118" s="22">
        <f t="shared" si="139"/>
        <v>0</v>
      </c>
      <c r="W1118" s="13" t="str">
        <f t="shared" si="140"/>
        <v/>
      </c>
      <c r="Y1118" s="41" t="str">
        <f>IF($B1118="", "", IF($B1118&gt;'Annual Report'!$AZ$41, 'Annual Report'!$BA$40, TEXT($B1118, "mmm yyyy")))</f>
        <v/>
      </c>
      <c r="AA1118" s="13" t="str">
        <f t="shared" si="141"/>
        <v/>
      </c>
      <c r="AC1118" s="13" t="str">
        <f t="shared" si="142"/>
        <v xml:space="preserve"> - </v>
      </c>
      <c r="AE1118" s="13" t="str">
        <f t="shared" si="143"/>
        <v/>
      </c>
    </row>
    <row r="1119" spans="1:31" x14ac:dyDescent="0.25">
      <c r="A1119" s="30"/>
      <c r="B1119" s="74"/>
      <c r="C1119" s="82"/>
      <c r="D1119" s="92"/>
      <c r="E1119" s="75"/>
      <c r="F1119" s="76"/>
      <c r="G1119" s="83"/>
      <c r="H1119" s="77"/>
      <c r="I1119" s="84"/>
      <c r="J1119" s="30"/>
      <c r="K1119" s="25" t="str">
        <f t="shared" si="136"/>
        <v/>
      </c>
      <c r="L1119" s="30"/>
      <c r="O1119" s="13" t="str">
        <f t="shared" si="137"/>
        <v/>
      </c>
      <c r="P1119" s="13">
        <f>SUM($E$11:$E1119)</f>
        <v>30</v>
      </c>
      <c r="T1119" s="22">
        <f t="shared" si="138"/>
        <v>0</v>
      </c>
      <c r="U1119" s="22">
        <f t="shared" si="139"/>
        <v>0</v>
      </c>
      <c r="W1119" s="13" t="str">
        <f t="shared" si="140"/>
        <v/>
      </c>
      <c r="Y1119" s="41" t="str">
        <f>IF($B1119="", "", IF($B1119&gt;'Annual Report'!$AZ$41, 'Annual Report'!$BA$40, TEXT($B1119, "mmm yyyy")))</f>
        <v/>
      </c>
      <c r="AA1119" s="13" t="str">
        <f t="shared" si="141"/>
        <v/>
      </c>
      <c r="AC1119" s="13" t="str">
        <f t="shared" si="142"/>
        <v xml:space="preserve"> - </v>
      </c>
      <c r="AE1119" s="13" t="str">
        <f t="shared" si="143"/>
        <v/>
      </c>
    </row>
    <row r="1120" spans="1:31" x14ac:dyDescent="0.25">
      <c r="A1120" s="30"/>
      <c r="B1120" s="74"/>
      <c r="C1120" s="82"/>
      <c r="D1120" s="92"/>
      <c r="E1120" s="75"/>
      <c r="F1120" s="76"/>
      <c r="G1120" s="83"/>
      <c r="H1120" s="77"/>
      <c r="I1120" s="84"/>
      <c r="J1120" s="30"/>
      <c r="K1120" s="25" t="str">
        <f t="shared" si="136"/>
        <v/>
      </c>
      <c r="L1120" s="30"/>
      <c r="O1120" s="13" t="str">
        <f t="shared" si="137"/>
        <v/>
      </c>
      <c r="P1120" s="13">
        <f>SUM($E$11:$E1120)</f>
        <v>30</v>
      </c>
      <c r="T1120" s="22">
        <f t="shared" si="138"/>
        <v>0</v>
      </c>
      <c r="U1120" s="22">
        <f t="shared" si="139"/>
        <v>0</v>
      </c>
      <c r="W1120" s="13" t="str">
        <f t="shared" si="140"/>
        <v/>
      </c>
      <c r="Y1120" s="41" t="str">
        <f>IF($B1120="", "", IF($B1120&gt;'Annual Report'!$AZ$41, 'Annual Report'!$BA$40, TEXT($B1120, "mmm yyyy")))</f>
        <v/>
      </c>
      <c r="AA1120" s="13" t="str">
        <f t="shared" si="141"/>
        <v/>
      </c>
      <c r="AC1120" s="13" t="str">
        <f t="shared" si="142"/>
        <v xml:space="preserve"> - </v>
      </c>
      <c r="AE1120" s="13" t="str">
        <f t="shared" si="143"/>
        <v/>
      </c>
    </row>
    <row r="1121" spans="1:31" x14ac:dyDescent="0.25">
      <c r="A1121" s="30"/>
      <c r="B1121" s="74"/>
      <c r="C1121" s="82"/>
      <c r="D1121" s="92"/>
      <c r="E1121" s="75"/>
      <c r="F1121" s="76"/>
      <c r="G1121" s="83"/>
      <c r="H1121" s="77"/>
      <c r="I1121" s="84"/>
      <c r="J1121" s="30"/>
      <c r="K1121" s="25" t="str">
        <f t="shared" si="136"/>
        <v/>
      </c>
      <c r="L1121" s="30"/>
      <c r="O1121" s="13" t="str">
        <f t="shared" si="137"/>
        <v/>
      </c>
      <c r="P1121" s="13">
        <f>SUM($E$11:$E1121)</f>
        <v>30</v>
      </c>
      <c r="T1121" s="22">
        <f t="shared" si="138"/>
        <v>0</v>
      </c>
      <c r="U1121" s="22">
        <f t="shared" si="139"/>
        <v>0</v>
      </c>
      <c r="W1121" s="13" t="str">
        <f t="shared" si="140"/>
        <v/>
      </c>
      <c r="Y1121" s="41" t="str">
        <f>IF($B1121="", "", IF($B1121&gt;'Annual Report'!$AZ$41, 'Annual Report'!$BA$40, TEXT($B1121, "mmm yyyy")))</f>
        <v/>
      </c>
      <c r="AA1121" s="13" t="str">
        <f t="shared" si="141"/>
        <v/>
      </c>
      <c r="AC1121" s="13" t="str">
        <f t="shared" si="142"/>
        <v xml:space="preserve"> - </v>
      </c>
      <c r="AE1121" s="13" t="str">
        <f t="shared" si="143"/>
        <v/>
      </c>
    </row>
    <row r="1122" spans="1:31" x14ac:dyDescent="0.25">
      <c r="A1122" s="30"/>
      <c r="B1122" s="74"/>
      <c r="C1122" s="82"/>
      <c r="D1122" s="92"/>
      <c r="E1122" s="75"/>
      <c r="F1122" s="76"/>
      <c r="G1122" s="83"/>
      <c r="H1122" s="77"/>
      <c r="I1122" s="84"/>
      <c r="J1122" s="30"/>
      <c r="K1122" s="25" t="str">
        <f t="shared" si="136"/>
        <v/>
      </c>
      <c r="L1122" s="30"/>
      <c r="O1122" s="13" t="str">
        <f t="shared" si="137"/>
        <v/>
      </c>
      <c r="P1122" s="13">
        <f>SUM($E$11:$E1122)</f>
        <v>30</v>
      </c>
      <c r="T1122" s="22">
        <f t="shared" si="138"/>
        <v>0</v>
      </c>
      <c r="U1122" s="22">
        <f t="shared" si="139"/>
        <v>0</v>
      </c>
      <c r="W1122" s="13" t="str">
        <f t="shared" si="140"/>
        <v/>
      </c>
      <c r="Y1122" s="41" t="str">
        <f>IF($B1122="", "", IF($B1122&gt;'Annual Report'!$AZ$41, 'Annual Report'!$BA$40, TEXT($B1122, "mmm yyyy")))</f>
        <v/>
      </c>
      <c r="AA1122" s="13" t="str">
        <f t="shared" si="141"/>
        <v/>
      </c>
      <c r="AC1122" s="13" t="str">
        <f t="shared" si="142"/>
        <v xml:space="preserve"> - </v>
      </c>
      <c r="AE1122" s="13" t="str">
        <f t="shared" si="143"/>
        <v/>
      </c>
    </row>
    <row r="1123" spans="1:31" x14ac:dyDescent="0.25">
      <c r="A1123" s="30"/>
      <c r="B1123" s="74"/>
      <c r="C1123" s="82"/>
      <c r="D1123" s="92"/>
      <c r="E1123" s="75"/>
      <c r="F1123" s="76"/>
      <c r="G1123" s="83"/>
      <c r="H1123" s="77"/>
      <c r="I1123" s="84"/>
      <c r="J1123" s="30"/>
      <c r="K1123" s="25" t="str">
        <f t="shared" si="136"/>
        <v/>
      </c>
      <c r="L1123" s="30"/>
      <c r="O1123" s="13" t="str">
        <f t="shared" si="137"/>
        <v/>
      </c>
      <c r="P1123" s="13">
        <f>SUM($E$11:$E1123)</f>
        <v>30</v>
      </c>
      <c r="T1123" s="22">
        <f t="shared" si="138"/>
        <v>0</v>
      </c>
      <c r="U1123" s="22">
        <f t="shared" si="139"/>
        <v>0</v>
      </c>
      <c r="W1123" s="13" t="str">
        <f t="shared" si="140"/>
        <v/>
      </c>
      <c r="Y1123" s="41" t="str">
        <f>IF($B1123="", "", IF($B1123&gt;'Annual Report'!$AZ$41, 'Annual Report'!$BA$40, TEXT($B1123, "mmm yyyy")))</f>
        <v/>
      </c>
      <c r="AA1123" s="13" t="str">
        <f t="shared" si="141"/>
        <v/>
      </c>
      <c r="AC1123" s="13" t="str">
        <f t="shared" si="142"/>
        <v xml:space="preserve"> - </v>
      </c>
      <c r="AE1123" s="13" t="str">
        <f t="shared" si="143"/>
        <v/>
      </c>
    </row>
    <row r="1124" spans="1:31" x14ac:dyDescent="0.25">
      <c r="A1124" s="30"/>
      <c r="B1124" s="74"/>
      <c r="C1124" s="82"/>
      <c r="D1124" s="92"/>
      <c r="E1124" s="75"/>
      <c r="F1124" s="76"/>
      <c r="G1124" s="83"/>
      <c r="H1124" s="77"/>
      <c r="I1124" s="84"/>
      <c r="J1124" s="30"/>
      <c r="K1124" s="25" t="str">
        <f t="shared" si="136"/>
        <v/>
      </c>
      <c r="L1124" s="30"/>
      <c r="O1124" s="13" t="str">
        <f t="shared" si="137"/>
        <v/>
      </c>
      <c r="P1124" s="13">
        <f>SUM($E$11:$E1124)</f>
        <v>30</v>
      </c>
      <c r="T1124" s="22">
        <f t="shared" si="138"/>
        <v>0</v>
      </c>
      <c r="U1124" s="22">
        <f t="shared" si="139"/>
        <v>0</v>
      </c>
      <c r="W1124" s="13" t="str">
        <f t="shared" si="140"/>
        <v/>
      </c>
      <c r="Y1124" s="41" t="str">
        <f>IF($B1124="", "", IF($B1124&gt;'Annual Report'!$AZ$41, 'Annual Report'!$BA$40, TEXT($B1124, "mmm yyyy")))</f>
        <v/>
      </c>
      <c r="AA1124" s="13" t="str">
        <f t="shared" si="141"/>
        <v/>
      </c>
      <c r="AC1124" s="13" t="str">
        <f t="shared" si="142"/>
        <v xml:space="preserve"> - </v>
      </c>
      <c r="AE1124" s="13" t="str">
        <f t="shared" si="143"/>
        <v/>
      </c>
    </row>
    <row r="1125" spans="1:31" x14ac:dyDescent="0.25">
      <c r="A1125" s="30"/>
      <c r="B1125" s="74"/>
      <c r="C1125" s="82"/>
      <c r="D1125" s="92"/>
      <c r="E1125" s="75"/>
      <c r="F1125" s="76"/>
      <c r="G1125" s="83"/>
      <c r="H1125" s="77"/>
      <c r="I1125" s="84"/>
      <c r="J1125" s="30"/>
      <c r="K1125" s="25" t="str">
        <f t="shared" si="136"/>
        <v/>
      </c>
      <c r="L1125" s="30"/>
      <c r="O1125" s="13" t="str">
        <f t="shared" si="137"/>
        <v/>
      </c>
      <c r="P1125" s="13">
        <f>SUM($E$11:$E1125)</f>
        <v>30</v>
      </c>
      <c r="T1125" s="22">
        <f t="shared" si="138"/>
        <v>0</v>
      </c>
      <c r="U1125" s="22">
        <f t="shared" si="139"/>
        <v>0</v>
      </c>
      <c r="W1125" s="13" t="str">
        <f t="shared" si="140"/>
        <v/>
      </c>
      <c r="Y1125" s="41" t="str">
        <f>IF($B1125="", "", IF($B1125&gt;'Annual Report'!$AZ$41, 'Annual Report'!$BA$40, TEXT($B1125, "mmm yyyy")))</f>
        <v/>
      </c>
      <c r="AA1125" s="13" t="str">
        <f t="shared" si="141"/>
        <v/>
      </c>
      <c r="AC1125" s="13" t="str">
        <f t="shared" si="142"/>
        <v xml:space="preserve"> - </v>
      </c>
      <c r="AE1125" s="13" t="str">
        <f t="shared" si="143"/>
        <v/>
      </c>
    </row>
    <row r="1126" spans="1:31" x14ac:dyDescent="0.25">
      <c r="A1126" s="30"/>
      <c r="B1126" s="74"/>
      <c r="C1126" s="82"/>
      <c r="D1126" s="92"/>
      <c r="E1126" s="75"/>
      <c r="F1126" s="76"/>
      <c r="G1126" s="83"/>
      <c r="H1126" s="77"/>
      <c r="I1126" s="84"/>
      <c r="J1126" s="30"/>
      <c r="K1126" s="25" t="str">
        <f t="shared" si="136"/>
        <v/>
      </c>
      <c r="L1126" s="30"/>
      <c r="O1126" s="13" t="str">
        <f t="shared" si="137"/>
        <v/>
      </c>
      <c r="P1126" s="13">
        <f>SUM($E$11:$E1126)</f>
        <v>30</v>
      </c>
      <c r="T1126" s="22">
        <f t="shared" si="138"/>
        <v>0</v>
      </c>
      <c r="U1126" s="22">
        <f t="shared" si="139"/>
        <v>0</v>
      </c>
      <c r="W1126" s="13" t="str">
        <f t="shared" si="140"/>
        <v/>
      </c>
      <c r="Y1126" s="41" t="str">
        <f>IF($B1126="", "", IF($B1126&gt;'Annual Report'!$AZ$41, 'Annual Report'!$BA$40, TEXT($B1126, "mmm yyyy")))</f>
        <v/>
      </c>
      <c r="AA1126" s="13" t="str">
        <f t="shared" si="141"/>
        <v/>
      </c>
      <c r="AC1126" s="13" t="str">
        <f t="shared" si="142"/>
        <v xml:space="preserve"> - </v>
      </c>
      <c r="AE1126" s="13" t="str">
        <f t="shared" si="143"/>
        <v/>
      </c>
    </row>
    <row r="1127" spans="1:31" x14ac:dyDescent="0.25">
      <c r="A1127" s="30"/>
      <c r="B1127" s="74"/>
      <c r="C1127" s="82"/>
      <c r="D1127" s="92"/>
      <c r="E1127" s="75"/>
      <c r="F1127" s="76"/>
      <c r="G1127" s="83"/>
      <c r="H1127" s="77"/>
      <c r="I1127" s="84"/>
      <c r="J1127" s="30"/>
      <c r="K1127" s="25" t="str">
        <f t="shared" si="136"/>
        <v/>
      </c>
      <c r="L1127" s="30"/>
      <c r="O1127" s="13" t="str">
        <f t="shared" si="137"/>
        <v/>
      </c>
      <c r="P1127" s="13">
        <f>SUM($E$11:$E1127)</f>
        <v>30</v>
      </c>
      <c r="T1127" s="22">
        <f t="shared" si="138"/>
        <v>0</v>
      </c>
      <c r="U1127" s="22">
        <f t="shared" si="139"/>
        <v>0</v>
      </c>
      <c r="W1127" s="13" t="str">
        <f t="shared" si="140"/>
        <v/>
      </c>
      <c r="Y1127" s="41" t="str">
        <f>IF($B1127="", "", IF($B1127&gt;'Annual Report'!$AZ$41, 'Annual Report'!$BA$40, TEXT($B1127, "mmm yyyy")))</f>
        <v/>
      </c>
      <c r="AA1127" s="13" t="str">
        <f t="shared" si="141"/>
        <v/>
      </c>
      <c r="AC1127" s="13" t="str">
        <f t="shared" si="142"/>
        <v xml:space="preserve"> - </v>
      </c>
      <c r="AE1127" s="13" t="str">
        <f t="shared" si="143"/>
        <v/>
      </c>
    </row>
    <row r="1128" spans="1:31" x14ac:dyDescent="0.25">
      <c r="A1128" s="30"/>
      <c r="B1128" s="74"/>
      <c r="C1128" s="82"/>
      <c r="D1128" s="92"/>
      <c r="E1128" s="75"/>
      <c r="F1128" s="76"/>
      <c r="G1128" s="83"/>
      <c r="H1128" s="77"/>
      <c r="I1128" s="84"/>
      <c r="J1128" s="30"/>
      <c r="K1128" s="25" t="str">
        <f t="shared" si="136"/>
        <v/>
      </c>
      <c r="L1128" s="30"/>
      <c r="O1128" s="13" t="str">
        <f t="shared" si="137"/>
        <v/>
      </c>
      <c r="P1128" s="13">
        <f>SUM($E$11:$E1128)</f>
        <v>30</v>
      </c>
      <c r="T1128" s="22">
        <f t="shared" si="138"/>
        <v>0</v>
      </c>
      <c r="U1128" s="22">
        <f t="shared" si="139"/>
        <v>0</v>
      </c>
      <c r="W1128" s="13" t="str">
        <f t="shared" si="140"/>
        <v/>
      </c>
      <c r="Y1128" s="41" t="str">
        <f>IF($B1128="", "", IF($B1128&gt;'Annual Report'!$AZ$41, 'Annual Report'!$BA$40, TEXT($B1128, "mmm yyyy")))</f>
        <v/>
      </c>
      <c r="AA1128" s="13" t="str">
        <f t="shared" si="141"/>
        <v/>
      </c>
      <c r="AC1128" s="13" t="str">
        <f t="shared" si="142"/>
        <v xml:space="preserve"> - </v>
      </c>
      <c r="AE1128" s="13" t="str">
        <f t="shared" si="143"/>
        <v/>
      </c>
    </row>
    <row r="1129" spans="1:31" x14ac:dyDescent="0.25">
      <c r="A1129" s="30"/>
      <c r="B1129" s="74"/>
      <c r="C1129" s="82"/>
      <c r="D1129" s="92"/>
      <c r="E1129" s="75"/>
      <c r="F1129" s="76"/>
      <c r="G1129" s="83"/>
      <c r="H1129" s="77"/>
      <c r="I1129" s="84"/>
      <c r="J1129" s="30"/>
      <c r="K1129" s="25" t="str">
        <f t="shared" si="136"/>
        <v/>
      </c>
      <c r="L1129" s="30"/>
      <c r="O1129" s="13" t="str">
        <f t="shared" si="137"/>
        <v/>
      </c>
      <c r="P1129" s="13">
        <f>SUM($E$11:$E1129)</f>
        <v>30</v>
      </c>
      <c r="T1129" s="22">
        <f t="shared" si="138"/>
        <v>0</v>
      </c>
      <c r="U1129" s="22">
        <f t="shared" si="139"/>
        <v>0</v>
      </c>
      <c r="W1129" s="13" t="str">
        <f t="shared" si="140"/>
        <v/>
      </c>
      <c r="Y1129" s="41" t="str">
        <f>IF($B1129="", "", IF($B1129&gt;'Annual Report'!$AZ$41, 'Annual Report'!$BA$40, TEXT($B1129, "mmm yyyy")))</f>
        <v/>
      </c>
      <c r="AA1129" s="13" t="str">
        <f t="shared" si="141"/>
        <v/>
      </c>
      <c r="AC1129" s="13" t="str">
        <f t="shared" si="142"/>
        <v xml:space="preserve"> - </v>
      </c>
      <c r="AE1129" s="13" t="str">
        <f t="shared" si="143"/>
        <v/>
      </c>
    </row>
    <row r="1130" spans="1:31" x14ac:dyDescent="0.25">
      <c r="A1130" s="30"/>
      <c r="B1130" s="74"/>
      <c r="C1130" s="82"/>
      <c r="D1130" s="92"/>
      <c r="E1130" s="75"/>
      <c r="F1130" s="76"/>
      <c r="G1130" s="83"/>
      <c r="H1130" s="77"/>
      <c r="I1130" s="84"/>
      <c r="J1130" s="30"/>
      <c r="K1130" s="25" t="str">
        <f t="shared" si="136"/>
        <v/>
      </c>
      <c r="L1130" s="30"/>
      <c r="O1130" s="13" t="str">
        <f t="shared" si="137"/>
        <v/>
      </c>
      <c r="P1130" s="13">
        <f>SUM($E$11:$E1130)</f>
        <v>30</v>
      </c>
      <c r="T1130" s="22">
        <f t="shared" si="138"/>
        <v>0</v>
      </c>
      <c r="U1130" s="22">
        <f t="shared" si="139"/>
        <v>0</v>
      </c>
      <c r="W1130" s="13" t="str">
        <f t="shared" si="140"/>
        <v/>
      </c>
      <c r="Y1130" s="41" t="str">
        <f>IF($B1130="", "", IF($B1130&gt;'Annual Report'!$AZ$41, 'Annual Report'!$BA$40, TEXT($B1130, "mmm yyyy")))</f>
        <v/>
      </c>
      <c r="AA1130" s="13" t="str">
        <f t="shared" si="141"/>
        <v/>
      </c>
      <c r="AC1130" s="13" t="str">
        <f t="shared" si="142"/>
        <v xml:space="preserve"> - </v>
      </c>
      <c r="AE1130" s="13" t="str">
        <f t="shared" si="143"/>
        <v/>
      </c>
    </row>
    <row r="1131" spans="1:31" x14ac:dyDescent="0.25">
      <c r="A1131" s="30"/>
      <c r="B1131" s="74"/>
      <c r="C1131" s="82"/>
      <c r="D1131" s="92"/>
      <c r="E1131" s="75"/>
      <c r="F1131" s="76"/>
      <c r="G1131" s="83"/>
      <c r="H1131" s="77"/>
      <c r="I1131" s="84"/>
      <c r="J1131" s="30"/>
      <c r="K1131" s="25" t="str">
        <f t="shared" si="136"/>
        <v/>
      </c>
      <c r="L1131" s="30"/>
      <c r="O1131" s="13" t="str">
        <f t="shared" si="137"/>
        <v/>
      </c>
      <c r="P1131" s="13">
        <f>SUM($E$11:$E1131)</f>
        <v>30</v>
      </c>
      <c r="T1131" s="22">
        <f t="shared" si="138"/>
        <v>0</v>
      </c>
      <c r="U1131" s="22">
        <f t="shared" si="139"/>
        <v>0</v>
      </c>
      <c r="W1131" s="13" t="str">
        <f t="shared" si="140"/>
        <v/>
      </c>
      <c r="Y1131" s="41" t="str">
        <f>IF($B1131="", "", IF($B1131&gt;'Annual Report'!$AZ$41, 'Annual Report'!$BA$40, TEXT($B1131, "mmm yyyy")))</f>
        <v/>
      </c>
      <c r="AA1131" s="13" t="str">
        <f t="shared" si="141"/>
        <v/>
      </c>
      <c r="AC1131" s="13" t="str">
        <f t="shared" si="142"/>
        <v xml:space="preserve"> - </v>
      </c>
      <c r="AE1131" s="13" t="str">
        <f t="shared" si="143"/>
        <v/>
      </c>
    </row>
    <row r="1132" spans="1:31" x14ac:dyDescent="0.25">
      <c r="A1132" s="30"/>
      <c r="B1132" s="74"/>
      <c r="C1132" s="82"/>
      <c r="D1132" s="92"/>
      <c r="E1132" s="75"/>
      <c r="F1132" s="76"/>
      <c r="G1132" s="83"/>
      <c r="H1132" s="77"/>
      <c r="I1132" s="84"/>
      <c r="J1132" s="30"/>
      <c r="K1132" s="25" t="str">
        <f t="shared" si="136"/>
        <v/>
      </c>
      <c r="L1132" s="30"/>
      <c r="O1132" s="13" t="str">
        <f t="shared" si="137"/>
        <v/>
      </c>
      <c r="P1132" s="13">
        <f>SUM($E$11:$E1132)</f>
        <v>30</v>
      </c>
      <c r="T1132" s="22">
        <f t="shared" si="138"/>
        <v>0</v>
      </c>
      <c r="U1132" s="22">
        <f t="shared" si="139"/>
        <v>0</v>
      </c>
      <c r="W1132" s="13" t="str">
        <f t="shared" si="140"/>
        <v/>
      </c>
      <c r="Y1132" s="41" t="str">
        <f>IF($B1132="", "", IF($B1132&gt;'Annual Report'!$AZ$41, 'Annual Report'!$BA$40, TEXT($B1132, "mmm yyyy")))</f>
        <v/>
      </c>
      <c r="AA1132" s="13" t="str">
        <f t="shared" si="141"/>
        <v/>
      </c>
      <c r="AC1132" s="13" t="str">
        <f t="shared" si="142"/>
        <v xml:space="preserve"> - </v>
      </c>
      <c r="AE1132" s="13" t="str">
        <f t="shared" si="143"/>
        <v/>
      </c>
    </row>
    <row r="1133" spans="1:31" x14ac:dyDescent="0.25">
      <c r="A1133" s="30"/>
      <c r="B1133" s="74"/>
      <c r="C1133" s="82"/>
      <c r="D1133" s="92"/>
      <c r="E1133" s="75"/>
      <c r="F1133" s="76"/>
      <c r="G1133" s="83"/>
      <c r="H1133" s="77"/>
      <c r="I1133" s="84"/>
      <c r="J1133" s="30"/>
      <c r="K1133" s="25" t="str">
        <f t="shared" si="136"/>
        <v/>
      </c>
      <c r="L1133" s="30"/>
      <c r="O1133" s="13" t="str">
        <f t="shared" si="137"/>
        <v/>
      </c>
      <c r="P1133" s="13">
        <f>SUM($E$11:$E1133)</f>
        <v>30</v>
      </c>
      <c r="T1133" s="22">
        <f t="shared" si="138"/>
        <v>0</v>
      </c>
      <c r="U1133" s="22">
        <f t="shared" si="139"/>
        <v>0</v>
      </c>
      <c r="W1133" s="13" t="str">
        <f t="shared" si="140"/>
        <v/>
      </c>
      <c r="Y1133" s="41" t="str">
        <f>IF($B1133="", "", IF($B1133&gt;'Annual Report'!$AZ$41, 'Annual Report'!$BA$40, TEXT($B1133, "mmm yyyy")))</f>
        <v/>
      </c>
      <c r="AA1133" s="13" t="str">
        <f t="shared" si="141"/>
        <v/>
      </c>
      <c r="AC1133" s="13" t="str">
        <f t="shared" si="142"/>
        <v xml:space="preserve"> - </v>
      </c>
      <c r="AE1133" s="13" t="str">
        <f t="shared" si="143"/>
        <v/>
      </c>
    </row>
    <row r="1134" spans="1:31" x14ac:dyDescent="0.25">
      <c r="A1134" s="30"/>
      <c r="B1134" s="74"/>
      <c r="C1134" s="82"/>
      <c r="D1134" s="92"/>
      <c r="E1134" s="75"/>
      <c r="F1134" s="76"/>
      <c r="G1134" s="83"/>
      <c r="H1134" s="77"/>
      <c r="I1134" s="84"/>
      <c r="J1134" s="30"/>
      <c r="K1134" s="25" t="str">
        <f t="shared" si="136"/>
        <v/>
      </c>
      <c r="L1134" s="30"/>
      <c r="O1134" s="13" t="str">
        <f t="shared" si="137"/>
        <v/>
      </c>
      <c r="P1134" s="13">
        <f>SUM($E$11:$E1134)</f>
        <v>30</v>
      </c>
      <c r="T1134" s="22">
        <f t="shared" si="138"/>
        <v>0</v>
      </c>
      <c r="U1134" s="22">
        <f t="shared" si="139"/>
        <v>0</v>
      </c>
      <c r="W1134" s="13" t="str">
        <f t="shared" si="140"/>
        <v/>
      </c>
      <c r="Y1134" s="41" t="str">
        <f>IF($B1134="", "", IF($B1134&gt;'Annual Report'!$AZ$41, 'Annual Report'!$BA$40, TEXT($B1134, "mmm yyyy")))</f>
        <v/>
      </c>
      <c r="AA1134" s="13" t="str">
        <f t="shared" si="141"/>
        <v/>
      </c>
      <c r="AC1134" s="13" t="str">
        <f t="shared" si="142"/>
        <v xml:space="preserve"> - </v>
      </c>
      <c r="AE1134" s="13" t="str">
        <f t="shared" si="143"/>
        <v/>
      </c>
    </row>
    <row r="1135" spans="1:31" x14ac:dyDescent="0.25">
      <c r="A1135" s="30"/>
      <c r="B1135" s="74"/>
      <c r="C1135" s="82"/>
      <c r="D1135" s="92"/>
      <c r="E1135" s="75"/>
      <c r="F1135" s="76"/>
      <c r="G1135" s="83"/>
      <c r="H1135" s="77"/>
      <c r="I1135" s="84"/>
      <c r="J1135" s="30"/>
      <c r="K1135" s="25" t="str">
        <f t="shared" si="136"/>
        <v/>
      </c>
      <c r="L1135" s="30"/>
      <c r="O1135" s="13" t="str">
        <f t="shared" si="137"/>
        <v/>
      </c>
      <c r="P1135" s="13">
        <f>SUM($E$11:$E1135)</f>
        <v>30</v>
      </c>
      <c r="T1135" s="22">
        <f t="shared" si="138"/>
        <v>0</v>
      </c>
      <c r="U1135" s="22">
        <f t="shared" si="139"/>
        <v>0</v>
      </c>
      <c r="W1135" s="13" t="str">
        <f t="shared" si="140"/>
        <v/>
      </c>
      <c r="Y1135" s="41" t="str">
        <f>IF($B1135="", "", IF($B1135&gt;'Annual Report'!$AZ$41, 'Annual Report'!$BA$40, TEXT($B1135, "mmm yyyy")))</f>
        <v/>
      </c>
      <c r="AA1135" s="13" t="str">
        <f t="shared" si="141"/>
        <v/>
      </c>
      <c r="AC1135" s="13" t="str">
        <f t="shared" si="142"/>
        <v xml:space="preserve"> - </v>
      </c>
      <c r="AE1135" s="13" t="str">
        <f t="shared" si="143"/>
        <v/>
      </c>
    </row>
    <row r="1136" spans="1:31" x14ac:dyDescent="0.25">
      <c r="A1136" s="30"/>
      <c r="B1136" s="74"/>
      <c r="C1136" s="82"/>
      <c r="D1136" s="92"/>
      <c r="E1136" s="75"/>
      <c r="F1136" s="76"/>
      <c r="G1136" s="83"/>
      <c r="H1136" s="77"/>
      <c r="I1136" s="84"/>
      <c r="J1136" s="30"/>
      <c r="K1136" s="25" t="str">
        <f t="shared" si="136"/>
        <v/>
      </c>
      <c r="L1136" s="30"/>
      <c r="O1136" s="13" t="str">
        <f t="shared" si="137"/>
        <v/>
      </c>
      <c r="P1136" s="13">
        <f>SUM($E$11:$E1136)</f>
        <v>30</v>
      </c>
      <c r="T1136" s="22">
        <f t="shared" si="138"/>
        <v>0</v>
      </c>
      <c r="U1136" s="22">
        <f t="shared" si="139"/>
        <v>0</v>
      </c>
      <c r="W1136" s="13" t="str">
        <f t="shared" si="140"/>
        <v/>
      </c>
      <c r="Y1136" s="41" t="str">
        <f>IF($B1136="", "", IF($B1136&gt;'Annual Report'!$AZ$41, 'Annual Report'!$BA$40, TEXT($B1136, "mmm yyyy")))</f>
        <v/>
      </c>
      <c r="AA1136" s="13" t="str">
        <f t="shared" si="141"/>
        <v/>
      </c>
      <c r="AC1136" s="13" t="str">
        <f t="shared" si="142"/>
        <v xml:space="preserve"> - </v>
      </c>
      <c r="AE1136" s="13" t="str">
        <f t="shared" si="143"/>
        <v/>
      </c>
    </row>
    <row r="1137" spans="1:31" x14ac:dyDescent="0.25">
      <c r="A1137" s="30"/>
      <c r="B1137" s="74"/>
      <c r="C1137" s="82"/>
      <c r="D1137" s="92"/>
      <c r="E1137" s="75"/>
      <c r="F1137" s="76"/>
      <c r="G1137" s="83"/>
      <c r="H1137" s="77"/>
      <c r="I1137" s="84"/>
      <c r="J1137" s="30"/>
      <c r="K1137" s="25" t="str">
        <f t="shared" si="136"/>
        <v/>
      </c>
      <c r="L1137" s="30"/>
      <c r="O1137" s="13" t="str">
        <f t="shared" si="137"/>
        <v/>
      </c>
      <c r="P1137" s="13">
        <f>SUM($E$11:$E1137)</f>
        <v>30</v>
      </c>
      <c r="T1137" s="22">
        <f t="shared" si="138"/>
        <v>0</v>
      </c>
      <c r="U1137" s="22">
        <f t="shared" si="139"/>
        <v>0</v>
      </c>
      <c r="W1137" s="13" t="str">
        <f t="shared" si="140"/>
        <v/>
      </c>
      <c r="Y1137" s="41" t="str">
        <f>IF($B1137="", "", IF($B1137&gt;'Annual Report'!$AZ$41, 'Annual Report'!$BA$40, TEXT($B1137, "mmm yyyy")))</f>
        <v/>
      </c>
      <c r="AA1137" s="13" t="str">
        <f t="shared" si="141"/>
        <v/>
      </c>
      <c r="AC1137" s="13" t="str">
        <f t="shared" si="142"/>
        <v xml:space="preserve"> - </v>
      </c>
      <c r="AE1137" s="13" t="str">
        <f t="shared" si="143"/>
        <v/>
      </c>
    </row>
    <row r="1138" spans="1:31" x14ac:dyDescent="0.25">
      <c r="A1138" s="30"/>
      <c r="B1138" s="74"/>
      <c r="C1138" s="82"/>
      <c r="D1138" s="92"/>
      <c r="E1138" s="75"/>
      <c r="F1138" s="76"/>
      <c r="G1138" s="83"/>
      <c r="H1138" s="77"/>
      <c r="I1138" s="84"/>
      <c r="J1138" s="30"/>
      <c r="K1138" s="25" t="str">
        <f t="shared" si="136"/>
        <v/>
      </c>
      <c r="L1138" s="30"/>
      <c r="O1138" s="13" t="str">
        <f t="shared" si="137"/>
        <v/>
      </c>
      <c r="P1138" s="13">
        <f>SUM($E$11:$E1138)</f>
        <v>30</v>
      </c>
      <c r="T1138" s="22">
        <f t="shared" si="138"/>
        <v>0</v>
      </c>
      <c r="U1138" s="22">
        <f t="shared" si="139"/>
        <v>0</v>
      </c>
      <c r="W1138" s="13" t="str">
        <f t="shared" si="140"/>
        <v/>
      </c>
      <c r="Y1138" s="41" t="str">
        <f>IF($B1138="", "", IF($B1138&gt;'Annual Report'!$AZ$41, 'Annual Report'!$BA$40, TEXT($B1138, "mmm yyyy")))</f>
        <v/>
      </c>
      <c r="AA1138" s="13" t="str">
        <f t="shared" si="141"/>
        <v/>
      </c>
      <c r="AC1138" s="13" t="str">
        <f t="shared" si="142"/>
        <v xml:space="preserve"> - </v>
      </c>
      <c r="AE1138" s="13" t="str">
        <f t="shared" si="143"/>
        <v/>
      </c>
    </row>
    <row r="1139" spans="1:31" x14ac:dyDescent="0.25">
      <c r="A1139" s="30"/>
      <c r="B1139" s="74"/>
      <c r="C1139" s="82"/>
      <c r="D1139" s="92"/>
      <c r="E1139" s="75"/>
      <c r="F1139" s="76"/>
      <c r="G1139" s="83"/>
      <c r="H1139" s="77"/>
      <c r="I1139" s="84"/>
      <c r="J1139" s="30"/>
      <c r="K1139" s="25" t="str">
        <f t="shared" si="136"/>
        <v/>
      </c>
      <c r="L1139" s="30"/>
      <c r="O1139" s="13" t="str">
        <f t="shared" si="137"/>
        <v/>
      </c>
      <c r="P1139" s="13">
        <f>SUM($E$11:$E1139)</f>
        <v>30</v>
      </c>
      <c r="T1139" s="22">
        <f t="shared" si="138"/>
        <v>0</v>
      </c>
      <c r="U1139" s="22">
        <f t="shared" si="139"/>
        <v>0</v>
      </c>
      <c r="W1139" s="13" t="str">
        <f t="shared" si="140"/>
        <v/>
      </c>
      <c r="Y1139" s="41" t="str">
        <f>IF($B1139="", "", IF($B1139&gt;'Annual Report'!$AZ$41, 'Annual Report'!$BA$40, TEXT($B1139, "mmm yyyy")))</f>
        <v/>
      </c>
      <c r="AA1139" s="13" t="str">
        <f t="shared" si="141"/>
        <v/>
      </c>
      <c r="AC1139" s="13" t="str">
        <f t="shared" si="142"/>
        <v xml:space="preserve"> - </v>
      </c>
      <c r="AE1139" s="13" t="str">
        <f t="shared" si="143"/>
        <v/>
      </c>
    </row>
    <row r="1140" spans="1:31" x14ac:dyDescent="0.25">
      <c r="A1140" s="30"/>
      <c r="B1140" s="74"/>
      <c r="C1140" s="82"/>
      <c r="D1140" s="92"/>
      <c r="E1140" s="75"/>
      <c r="F1140" s="76"/>
      <c r="G1140" s="83"/>
      <c r="H1140" s="77"/>
      <c r="I1140" s="84"/>
      <c r="J1140" s="30"/>
      <c r="K1140" s="25" t="str">
        <f t="shared" si="136"/>
        <v/>
      </c>
      <c r="L1140" s="30"/>
      <c r="O1140" s="13" t="str">
        <f t="shared" si="137"/>
        <v/>
      </c>
      <c r="P1140" s="13">
        <f>SUM($E$11:$E1140)</f>
        <v>30</v>
      </c>
      <c r="T1140" s="22">
        <f t="shared" si="138"/>
        <v>0</v>
      </c>
      <c r="U1140" s="22">
        <f t="shared" si="139"/>
        <v>0</v>
      </c>
      <c r="W1140" s="13" t="str">
        <f t="shared" si="140"/>
        <v/>
      </c>
      <c r="Y1140" s="41" t="str">
        <f>IF($B1140="", "", IF($B1140&gt;'Annual Report'!$AZ$41, 'Annual Report'!$BA$40, TEXT($B1140, "mmm yyyy")))</f>
        <v/>
      </c>
      <c r="AA1140" s="13" t="str">
        <f t="shared" si="141"/>
        <v/>
      </c>
      <c r="AC1140" s="13" t="str">
        <f t="shared" si="142"/>
        <v xml:space="preserve"> - </v>
      </c>
      <c r="AE1140" s="13" t="str">
        <f t="shared" si="143"/>
        <v/>
      </c>
    </row>
    <row r="1141" spans="1:31" x14ac:dyDescent="0.25">
      <c r="A1141" s="30"/>
      <c r="B1141" s="74"/>
      <c r="C1141" s="82"/>
      <c r="D1141" s="92"/>
      <c r="E1141" s="75"/>
      <c r="F1141" s="76"/>
      <c r="G1141" s="83"/>
      <c r="H1141" s="77"/>
      <c r="I1141" s="84"/>
      <c r="J1141" s="30"/>
      <c r="K1141" s="25" t="str">
        <f t="shared" si="136"/>
        <v/>
      </c>
      <c r="L1141" s="30"/>
      <c r="O1141" s="13" t="str">
        <f t="shared" si="137"/>
        <v/>
      </c>
      <c r="P1141" s="13">
        <f>SUM($E$11:$E1141)</f>
        <v>30</v>
      </c>
      <c r="T1141" s="22">
        <f t="shared" si="138"/>
        <v>0</v>
      </c>
      <c r="U1141" s="22">
        <f t="shared" si="139"/>
        <v>0</v>
      </c>
      <c r="W1141" s="13" t="str">
        <f t="shared" si="140"/>
        <v/>
      </c>
      <c r="Y1141" s="41" t="str">
        <f>IF($B1141="", "", IF($B1141&gt;'Annual Report'!$AZ$41, 'Annual Report'!$BA$40, TEXT($B1141, "mmm yyyy")))</f>
        <v/>
      </c>
      <c r="AA1141" s="13" t="str">
        <f t="shared" si="141"/>
        <v/>
      </c>
      <c r="AC1141" s="13" t="str">
        <f t="shared" si="142"/>
        <v xml:space="preserve"> - </v>
      </c>
      <c r="AE1141" s="13" t="str">
        <f t="shared" si="143"/>
        <v/>
      </c>
    </row>
    <row r="1142" spans="1:31" x14ac:dyDescent="0.25">
      <c r="A1142" s="30"/>
      <c r="B1142" s="74"/>
      <c r="C1142" s="82"/>
      <c r="D1142" s="92"/>
      <c r="E1142" s="75"/>
      <c r="F1142" s="76"/>
      <c r="G1142" s="83"/>
      <c r="H1142" s="77"/>
      <c r="I1142" s="84"/>
      <c r="J1142" s="30"/>
      <c r="K1142" s="25" t="str">
        <f t="shared" si="136"/>
        <v/>
      </c>
      <c r="L1142" s="30"/>
      <c r="O1142" s="13" t="str">
        <f t="shared" si="137"/>
        <v/>
      </c>
      <c r="P1142" s="13">
        <f>SUM($E$11:$E1142)</f>
        <v>30</v>
      </c>
      <c r="T1142" s="22">
        <f t="shared" si="138"/>
        <v>0</v>
      </c>
      <c r="U1142" s="22">
        <f t="shared" si="139"/>
        <v>0</v>
      </c>
      <c r="W1142" s="13" t="str">
        <f t="shared" si="140"/>
        <v/>
      </c>
      <c r="Y1142" s="41" t="str">
        <f>IF($B1142="", "", IF($B1142&gt;'Annual Report'!$AZ$41, 'Annual Report'!$BA$40, TEXT($B1142, "mmm yyyy")))</f>
        <v/>
      </c>
      <c r="AA1142" s="13" t="str">
        <f t="shared" si="141"/>
        <v/>
      </c>
      <c r="AC1142" s="13" t="str">
        <f t="shared" si="142"/>
        <v xml:space="preserve"> - </v>
      </c>
      <c r="AE1142" s="13" t="str">
        <f t="shared" si="143"/>
        <v/>
      </c>
    </row>
    <row r="1143" spans="1:31" x14ac:dyDescent="0.25">
      <c r="A1143" s="30"/>
      <c r="B1143" s="74"/>
      <c r="C1143" s="82"/>
      <c r="D1143" s="92"/>
      <c r="E1143" s="75"/>
      <c r="F1143" s="76"/>
      <c r="G1143" s="83"/>
      <c r="H1143" s="77"/>
      <c r="I1143" s="84"/>
      <c r="J1143" s="30"/>
      <c r="K1143" s="25" t="str">
        <f t="shared" si="136"/>
        <v/>
      </c>
      <c r="L1143" s="30"/>
      <c r="O1143" s="13" t="str">
        <f t="shared" si="137"/>
        <v/>
      </c>
      <c r="P1143" s="13">
        <f>SUM($E$11:$E1143)</f>
        <v>30</v>
      </c>
      <c r="T1143" s="22">
        <f t="shared" si="138"/>
        <v>0</v>
      </c>
      <c r="U1143" s="22">
        <f t="shared" si="139"/>
        <v>0</v>
      </c>
      <c r="W1143" s="13" t="str">
        <f t="shared" si="140"/>
        <v/>
      </c>
      <c r="Y1143" s="41" t="str">
        <f>IF($B1143="", "", IF($B1143&gt;'Annual Report'!$AZ$41, 'Annual Report'!$BA$40, TEXT($B1143, "mmm yyyy")))</f>
        <v/>
      </c>
      <c r="AA1143" s="13" t="str">
        <f t="shared" si="141"/>
        <v/>
      </c>
      <c r="AC1143" s="13" t="str">
        <f t="shared" si="142"/>
        <v xml:space="preserve"> - </v>
      </c>
      <c r="AE1143" s="13" t="str">
        <f t="shared" si="143"/>
        <v/>
      </c>
    </row>
    <row r="1144" spans="1:31" x14ac:dyDescent="0.25">
      <c r="A1144" s="30"/>
      <c r="B1144" s="74"/>
      <c r="C1144" s="82"/>
      <c r="D1144" s="92"/>
      <c r="E1144" s="75"/>
      <c r="F1144" s="76"/>
      <c r="G1144" s="83"/>
      <c r="H1144" s="77"/>
      <c r="I1144" s="84"/>
      <c r="J1144" s="30"/>
      <c r="K1144" s="25" t="str">
        <f t="shared" si="136"/>
        <v/>
      </c>
      <c r="L1144" s="30"/>
      <c r="O1144" s="13" t="str">
        <f t="shared" si="137"/>
        <v/>
      </c>
      <c r="P1144" s="13">
        <f>SUM($E$11:$E1144)</f>
        <v>30</v>
      </c>
      <c r="T1144" s="22">
        <f t="shared" si="138"/>
        <v>0</v>
      </c>
      <c r="U1144" s="22">
        <f t="shared" si="139"/>
        <v>0</v>
      </c>
      <c r="W1144" s="13" t="str">
        <f t="shared" si="140"/>
        <v/>
      </c>
      <c r="Y1144" s="41" t="str">
        <f>IF($B1144="", "", IF($B1144&gt;'Annual Report'!$AZ$41, 'Annual Report'!$BA$40, TEXT($B1144, "mmm yyyy")))</f>
        <v/>
      </c>
      <c r="AA1144" s="13" t="str">
        <f t="shared" si="141"/>
        <v/>
      </c>
      <c r="AC1144" s="13" t="str">
        <f t="shared" si="142"/>
        <v xml:space="preserve"> - </v>
      </c>
      <c r="AE1144" s="13" t="str">
        <f t="shared" si="143"/>
        <v/>
      </c>
    </row>
    <row r="1145" spans="1:31" x14ac:dyDescent="0.25">
      <c r="A1145" s="30"/>
      <c r="B1145" s="74"/>
      <c r="C1145" s="82"/>
      <c r="D1145" s="92"/>
      <c r="E1145" s="75"/>
      <c r="F1145" s="76"/>
      <c r="G1145" s="83"/>
      <c r="H1145" s="77"/>
      <c r="I1145" s="84"/>
      <c r="J1145" s="30"/>
      <c r="K1145" s="25" t="str">
        <f t="shared" si="136"/>
        <v/>
      </c>
      <c r="L1145" s="30"/>
      <c r="O1145" s="13" t="str">
        <f t="shared" si="137"/>
        <v/>
      </c>
      <c r="P1145" s="13">
        <f>SUM($E$11:$E1145)</f>
        <v>30</v>
      </c>
      <c r="T1145" s="22">
        <f t="shared" si="138"/>
        <v>0</v>
      </c>
      <c r="U1145" s="22">
        <f t="shared" si="139"/>
        <v>0</v>
      </c>
      <c r="W1145" s="13" t="str">
        <f t="shared" si="140"/>
        <v/>
      </c>
      <c r="Y1145" s="41" t="str">
        <f>IF($B1145="", "", IF($B1145&gt;'Annual Report'!$AZ$41, 'Annual Report'!$BA$40, TEXT($B1145, "mmm yyyy")))</f>
        <v/>
      </c>
      <c r="AA1145" s="13" t="str">
        <f t="shared" si="141"/>
        <v/>
      </c>
      <c r="AC1145" s="13" t="str">
        <f t="shared" si="142"/>
        <v xml:space="preserve"> - </v>
      </c>
      <c r="AE1145" s="13" t="str">
        <f t="shared" si="143"/>
        <v/>
      </c>
    </row>
    <row r="1146" spans="1:31" x14ac:dyDescent="0.25">
      <c r="A1146" s="30"/>
      <c r="B1146" s="74"/>
      <c r="C1146" s="82"/>
      <c r="D1146" s="92"/>
      <c r="E1146" s="75"/>
      <c r="F1146" s="76"/>
      <c r="G1146" s="83"/>
      <c r="H1146" s="77"/>
      <c r="I1146" s="84"/>
      <c r="J1146" s="30"/>
      <c r="K1146" s="25" t="str">
        <f t="shared" si="136"/>
        <v/>
      </c>
      <c r="L1146" s="30"/>
      <c r="O1146" s="13" t="str">
        <f t="shared" si="137"/>
        <v/>
      </c>
      <c r="P1146" s="13">
        <f>SUM($E$11:$E1146)</f>
        <v>30</v>
      </c>
      <c r="T1146" s="22">
        <f t="shared" si="138"/>
        <v>0</v>
      </c>
      <c r="U1146" s="22">
        <f t="shared" si="139"/>
        <v>0</v>
      </c>
      <c r="W1146" s="13" t="str">
        <f t="shared" si="140"/>
        <v/>
      </c>
      <c r="Y1146" s="41" t="str">
        <f>IF($B1146="", "", IF($B1146&gt;'Annual Report'!$AZ$41, 'Annual Report'!$BA$40, TEXT($B1146, "mmm yyyy")))</f>
        <v/>
      </c>
      <c r="AA1146" s="13" t="str">
        <f t="shared" si="141"/>
        <v/>
      </c>
      <c r="AC1146" s="13" t="str">
        <f t="shared" si="142"/>
        <v xml:space="preserve"> - </v>
      </c>
      <c r="AE1146" s="13" t="str">
        <f t="shared" si="143"/>
        <v/>
      </c>
    </row>
    <row r="1147" spans="1:31" x14ac:dyDescent="0.25">
      <c r="A1147" s="30"/>
      <c r="B1147" s="74"/>
      <c r="C1147" s="82"/>
      <c r="D1147" s="92"/>
      <c r="E1147" s="75"/>
      <c r="F1147" s="76"/>
      <c r="G1147" s="83"/>
      <c r="H1147" s="77"/>
      <c r="I1147" s="84"/>
      <c r="J1147" s="30"/>
      <c r="K1147" s="25" t="str">
        <f t="shared" si="136"/>
        <v/>
      </c>
      <c r="L1147" s="30"/>
      <c r="O1147" s="13" t="str">
        <f t="shared" si="137"/>
        <v/>
      </c>
      <c r="P1147" s="13">
        <f>SUM($E$11:$E1147)</f>
        <v>30</v>
      </c>
      <c r="T1147" s="22">
        <f t="shared" si="138"/>
        <v>0</v>
      </c>
      <c r="U1147" s="22">
        <f t="shared" si="139"/>
        <v>0</v>
      </c>
      <c r="W1147" s="13" t="str">
        <f t="shared" si="140"/>
        <v/>
      </c>
      <c r="Y1147" s="41" t="str">
        <f>IF($B1147="", "", IF($B1147&gt;'Annual Report'!$AZ$41, 'Annual Report'!$BA$40, TEXT($B1147, "mmm yyyy")))</f>
        <v/>
      </c>
      <c r="AA1147" s="13" t="str">
        <f t="shared" si="141"/>
        <v/>
      </c>
      <c r="AC1147" s="13" t="str">
        <f t="shared" si="142"/>
        <v xml:space="preserve"> - </v>
      </c>
      <c r="AE1147" s="13" t="str">
        <f t="shared" si="143"/>
        <v/>
      </c>
    </row>
    <row r="1148" spans="1:31" x14ac:dyDescent="0.25">
      <c r="A1148" s="30"/>
      <c r="B1148" s="74"/>
      <c r="C1148" s="82"/>
      <c r="D1148" s="92"/>
      <c r="E1148" s="75"/>
      <c r="F1148" s="76"/>
      <c r="G1148" s="83"/>
      <c r="H1148" s="77"/>
      <c r="I1148" s="84"/>
      <c r="J1148" s="30"/>
      <c r="K1148" s="25" t="str">
        <f t="shared" si="136"/>
        <v/>
      </c>
      <c r="L1148" s="30"/>
      <c r="O1148" s="13" t="str">
        <f t="shared" si="137"/>
        <v/>
      </c>
      <c r="P1148" s="13">
        <f>SUM($E$11:$E1148)</f>
        <v>30</v>
      </c>
      <c r="T1148" s="22">
        <f t="shared" si="138"/>
        <v>0</v>
      </c>
      <c r="U1148" s="22">
        <f t="shared" si="139"/>
        <v>0</v>
      </c>
      <c r="W1148" s="13" t="str">
        <f t="shared" si="140"/>
        <v/>
      </c>
      <c r="Y1148" s="41" t="str">
        <f>IF($B1148="", "", IF($B1148&gt;'Annual Report'!$AZ$41, 'Annual Report'!$BA$40, TEXT($B1148, "mmm yyyy")))</f>
        <v/>
      </c>
      <c r="AA1148" s="13" t="str">
        <f t="shared" si="141"/>
        <v/>
      </c>
      <c r="AC1148" s="13" t="str">
        <f t="shared" si="142"/>
        <v xml:space="preserve"> - </v>
      </c>
      <c r="AE1148" s="13" t="str">
        <f t="shared" si="143"/>
        <v/>
      </c>
    </row>
    <row r="1149" spans="1:31" x14ac:dyDescent="0.25">
      <c r="A1149" s="30"/>
      <c r="B1149" s="74"/>
      <c r="C1149" s="82"/>
      <c r="D1149" s="92"/>
      <c r="E1149" s="75"/>
      <c r="F1149" s="76"/>
      <c r="G1149" s="83"/>
      <c r="H1149" s="77"/>
      <c r="I1149" s="84"/>
      <c r="J1149" s="30"/>
      <c r="K1149" s="25" t="str">
        <f t="shared" si="136"/>
        <v/>
      </c>
      <c r="L1149" s="30"/>
      <c r="O1149" s="13" t="str">
        <f t="shared" si="137"/>
        <v/>
      </c>
      <c r="P1149" s="13">
        <f>SUM($E$11:$E1149)</f>
        <v>30</v>
      </c>
      <c r="T1149" s="22">
        <f t="shared" si="138"/>
        <v>0</v>
      </c>
      <c r="U1149" s="22">
        <f t="shared" si="139"/>
        <v>0</v>
      </c>
      <c r="W1149" s="13" t="str">
        <f t="shared" si="140"/>
        <v/>
      </c>
      <c r="Y1149" s="41" t="str">
        <f>IF($B1149="", "", IF($B1149&gt;'Annual Report'!$AZ$41, 'Annual Report'!$BA$40, TEXT($B1149, "mmm yyyy")))</f>
        <v/>
      </c>
      <c r="AA1149" s="13" t="str">
        <f t="shared" si="141"/>
        <v/>
      </c>
      <c r="AC1149" s="13" t="str">
        <f t="shared" si="142"/>
        <v xml:space="preserve"> - </v>
      </c>
      <c r="AE1149" s="13" t="str">
        <f t="shared" si="143"/>
        <v/>
      </c>
    </row>
    <row r="1150" spans="1:31" x14ac:dyDescent="0.25">
      <c r="A1150" s="30"/>
      <c r="B1150" s="74"/>
      <c r="C1150" s="82"/>
      <c r="D1150" s="92"/>
      <c r="E1150" s="75"/>
      <c r="F1150" s="76"/>
      <c r="G1150" s="83"/>
      <c r="H1150" s="77"/>
      <c r="I1150" s="84"/>
      <c r="J1150" s="30"/>
      <c r="K1150" s="25" t="str">
        <f t="shared" si="136"/>
        <v/>
      </c>
      <c r="L1150" s="30"/>
      <c r="O1150" s="13" t="str">
        <f t="shared" si="137"/>
        <v/>
      </c>
      <c r="P1150" s="13">
        <f>SUM($E$11:$E1150)</f>
        <v>30</v>
      </c>
      <c r="T1150" s="22">
        <f t="shared" si="138"/>
        <v>0</v>
      </c>
      <c r="U1150" s="22">
        <f t="shared" si="139"/>
        <v>0</v>
      </c>
      <c r="W1150" s="13" t="str">
        <f t="shared" si="140"/>
        <v/>
      </c>
      <c r="Y1150" s="41" t="str">
        <f>IF($B1150="", "", IF($B1150&gt;'Annual Report'!$AZ$41, 'Annual Report'!$BA$40, TEXT($B1150, "mmm yyyy")))</f>
        <v/>
      </c>
      <c r="AA1150" s="13" t="str">
        <f t="shared" si="141"/>
        <v/>
      </c>
      <c r="AC1150" s="13" t="str">
        <f t="shared" si="142"/>
        <v xml:space="preserve"> - </v>
      </c>
      <c r="AE1150" s="13" t="str">
        <f t="shared" si="143"/>
        <v/>
      </c>
    </row>
    <row r="1151" spans="1:31" x14ac:dyDescent="0.25">
      <c r="A1151" s="30"/>
      <c r="B1151" s="74"/>
      <c r="C1151" s="82"/>
      <c r="D1151" s="92"/>
      <c r="E1151" s="75"/>
      <c r="F1151" s="76"/>
      <c r="G1151" s="83"/>
      <c r="H1151" s="77"/>
      <c r="I1151" s="84"/>
      <c r="J1151" s="30"/>
      <c r="K1151" s="25" t="str">
        <f t="shared" si="136"/>
        <v/>
      </c>
      <c r="L1151" s="30"/>
      <c r="O1151" s="13" t="str">
        <f t="shared" si="137"/>
        <v/>
      </c>
      <c r="P1151" s="13">
        <f>SUM($E$11:$E1151)</f>
        <v>30</v>
      </c>
      <c r="T1151" s="22">
        <f t="shared" si="138"/>
        <v>0</v>
      </c>
      <c r="U1151" s="22">
        <f t="shared" si="139"/>
        <v>0</v>
      </c>
      <c r="W1151" s="13" t="str">
        <f t="shared" si="140"/>
        <v/>
      </c>
      <c r="Y1151" s="41" t="str">
        <f>IF($B1151="", "", IF($B1151&gt;'Annual Report'!$AZ$41, 'Annual Report'!$BA$40, TEXT($B1151, "mmm yyyy")))</f>
        <v/>
      </c>
      <c r="AA1151" s="13" t="str">
        <f t="shared" si="141"/>
        <v/>
      </c>
      <c r="AC1151" s="13" t="str">
        <f t="shared" si="142"/>
        <v xml:space="preserve"> - </v>
      </c>
      <c r="AE1151" s="13" t="str">
        <f t="shared" si="143"/>
        <v/>
      </c>
    </row>
    <row r="1152" spans="1:31" x14ac:dyDescent="0.25">
      <c r="A1152" s="30"/>
      <c r="B1152" s="74"/>
      <c r="C1152" s="82"/>
      <c r="D1152" s="92"/>
      <c r="E1152" s="75"/>
      <c r="F1152" s="76"/>
      <c r="G1152" s="83"/>
      <c r="H1152" s="77"/>
      <c r="I1152" s="84"/>
      <c r="J1152" s="30"/>
      <c r="K1152" s="25" t="str">
        <f t="shared" si="136"/>
        <v/>
      </c>
      <c r="L1152" s="30"/>
      <c r="O1152" s="13" t="str">
        <f t="shared" si="137"/>
        <v/>
      </c>
      <c r="P1152" s="13">
        <f>SUM($E$11:$E1152)</f>
        <v>30</v>
      </c>
      <c r="T1152" s="22">
        <f t="shared" si="138"/>
        <v>0</v>
      </c>
      <c r="U1152" s="22">
        <f t="shared" si="139"/>
        <v>0</v>
      </c>
      <c r="W1152" s="13" t="str">
        <f t="shared" si="140"/>
        <v/>
      </c>
      <c r="Y1152" s="41" t="str">
        <f>IF($B1152="", "", IF($B1152&gt;'Annual Report'!$AZ$41, 'Annual Report'!$BA$40, TEXT($B1152, "mmm yyyy")))</f>
        <v/>
      </c>
      <c r="AA1152" s="13" t="str">
        <f t="shared" si="141"/>
        <v/>
      </c>
      <c r="AC1152" s="13" t="str">
        <f t="shared" si="142"/>
        <v xml:space="preserve"> - </v>
      </c>
      <c r="AE1152" s="13" t="str">
        <f t="shared" si="143"/>
        <v/>
      </c>
    </row>
    <row r="1153" spans="1:31" x14ac:dyDescent="0.25">
      <c r="A1153" s="30"/>
      <c r="B1153" s="74"/>
      <c r="C1153" s="82"/>
      <c r="D1153" s="92"/>
      <c r="E1153" s="75"/>
      <c r="F1153" s="76"/>
      <c r="G1153" s="83"/>
      <c r="H1153" s="77"/>
      <c r="I1153" s="84"/>
      <c r="J1153" s="30"/>
      <c r="K1153" s="25" t="str">
        <f t="shared" si="136"/>
        <v/>
      </c>
      <c r="L1153" s="30"/>
      <c r="O1153" s="13" t="str">
        <f t="shared" si="137"/>
        <v/>
      </c>
      <c r="P1153" s="13">
        <f>SUM($E$11:$E1153)</f>
        <v>30</v>
      </c>
      <c r="T1153" s="22">
        <f t="shared" si="138"/>
        <v>0</v>
      </c>
      <c r="U1153" s="22">
        <f t="shared" si="139"/>
        <v>0</v>
      </c>
      <c r="W1153" s="13" t="str">
        <f t="shared" si="140"/>
        <v/>
      </c>
      <c r="Y1153" s="41" t="str">
        <f>IF($B1153="", "", IF($B1153&gt;'Annual Report'!$AZ$41, 'Annual Report'!$BA$40, TEXT($B1153, "mmm yyyy")))</f>
        <v/>
      </c>
      <c r="AA1153" s="13" t="str">
        <f t="shared" si="141"/>
        <v/>
      </c>
      <c r="AC1153" s="13" t="str">
        <f t="shared" si="142"/>
        <v xml:space="preserve"> - </v>
      </c>
      <c r="AE1153" s="13" t="str">
        <f t="shared" si="143"/>
        <v/>
      </c>
    </row>
    <row r="1154" spans="1:31" x14ac:dyDescent="0.25">
      <c r="A1154" s="30"/>
      <c r="B1154" s="74"/>
      <c r="C1154" s="82"/>
      <c r="D1154" s="92"/>
      <c r="E1154" s="75"/>
      <c r="F1154" s="76"/>
      <c r="G1154" s="83"/>
      <c r="H1154" s="77"/>
      <c r="I1154" s="84"/>
      <c r="J1154" s="30"/>
      <c r="K1154" s="25" t="str">
        <f t="shared" si="136"/>
        <v/>
      </c>
      <c r="L1154" s="30"/>
      <c r="O1154" s="13" t="str">
        <f t="shared" si="137"/>
        <v/>
      </c>
      <c r="P1154" s="13">
        <f>SUM($E$11:$E1154)</f>
        <v>30</v>
      </c>
      <c r="T1154" s="22">
        <f t="shared" si="138"/>
        <v>0</v>
      </c>
      <c r="U1154" s="22">
        <f t="shared" si="139"/>
        <v>0</v>
      </c>
      <c r="W1154" s="13" t="str">
        <f t="shared" si="140"/>
        <v/>
      </c>
      <c r="Y1154" s="41" t="str">
        <f>IF($B1154="", "", IF($B1154&gt;'Annual Report'!$AZ$41, 'Annual Report'!$BA$40, TEXT($B1154, "mmm yyyy")))</f>
        <v/>
      </c>
      <c r="AA1154" s="13" t="str">
        <f t="shared" si="141"/>
        <v/>
      </c>
      <c r="AC1154" s="13" t="str">
        <f t="shared" si="142"/>
        <v xml:space="preserve"> - </v>
      </c>
      <c r="AE1154" s="13" t="str">
        <f t="shared" si="143"/>
        <v/>
      </c>
    </row>
    <row r="1155" spans="1:31" x14ac:dyDescent="0.25">
      <c r="A1155" s="30"/>
      <c r="B1155" s="74"/>
      <c r="C1155" s="82"/>
      <c r="D1155" s="92"/>
      <c r="E1155" s="75"/>
      <c r="F1155" s="76"/>
      <c r="G1155" s="83"/>
      <c r="H1155" s="77"/>
      <c r="I1155" s="84"/>
      <c r="J1155" s="30"/>
      <c r="K1155" s="25" t="str">
        <f t="shared" si="136"/>
        <v/>
      </c>
      <c r="L1155" s="30"/>
      <c r="O1155" s="13" t="str">
        <f t="shared" si="137"/>
        <v/>
      </c>
      <c r="P1155" s="13">
        <f>SUM($E$11:$E1155)</f>
        <v>30</v>
      </c>
      <c r="T1155" s="22">
        <f t="shared" si="138"/>
        <v>0</v>
      </c>
      <c r="U1155" s="22">
        <f t="shared" si="139"/>
        <v>0</v>
      </c>
      <c r="W1155" s="13" t="str">
        <f t="shared" si="140"/>
        <v/>
      </c>
      <c r="Y1155" s="41" t="str">
        <f>IF($B1155="", "", IF($B1155&gt;'Annual Report'!$AZ$41, 'Annual Report'!$BA$40, TEXT($B1155, "mmm yyyy")))</f>
        <v/>
      </c>
      <c r="AA1155" s="13" t="str">
        <f t="shared" si="141"/>
        <v/>
      </c>
      <c r="AC1155" s="13" t="str">
        <f t="shared" si="142"/>
        <v xml:space="preserve"> - </v>
      </c>
      <c r="AE1155" s="13" t="str">
        <f t="shared" si="143"/>
        <v/>
      </c>
    </row>
    <row r="1156" spans="1:31" x14ac:dyDescent="0.25">
      <c r="A1156" s="30"/>
      <c r="B1156" s="74"/>
      <c r="C1156" s="82"/>
      <c r="D1156" s="92"/>
      <c r="E1156" s="75"/>
      <c r="F1156" s="76"/>
      <c r="G1156" s="83"/>
      <c r="H1156" s="77"/>
      <c r="I1156" s="84"/>
      <c r="J1156" s="30"/>
      <c r="K1156" s="25" t="str">
        <f t="shared" si="136"/>
        <v/>
      </c>
      <c r="L1156" s="30"/>
      <c r="O1156" s="13" t="str">
        <f t="shared" si="137"/>
        <v/>
      </c>
      <c r="P1156" s="13">
        <f>SUM($E$11:$E1156)</f>
        <v>30</v>
      </c>
      <c r="T1156" s="22">
        <f t="shared" si="138"/>
        <v>0</v>
      </c>
      <c r="U1156" s="22">
        <f t="shared" si="139"/>
        <v>0</v>
      </c>
      <c r="W1156" s="13" t="str">
        <f t="shared" si="140"/>
        <v/>
      </c>
      <c r="Y1156" s="41" t="str">
        <f>IF($B1156="", "", IF($B1156&gt;'Annual Report'!$AZ$41, 'Annual Report'!$BA$40, TEXT($B1156, "mmm yyyy")))</f>
        <v/>
      </c>
      <c r="AA1156" s="13" t="str">
        <f t="shared" si="141"/>
        <v/>
      </c>
      <c r="AC1156" s="13" t="str">
        <f t="shared" si="142"/>
        <v xml:space="preserve"> - </v>
      </c>
      <c r="AE1156" s="13" t="str">
        <f t="shared" si="143"/>
        <v/>
      </c>
    </row>
    <row r="1157" spans="1:31" x14ac:dyDescent="0.25">
      <c r="A1157" s="30"/>
      <c r="B1157" s="74"/>
      <c r="C1157" s="82"/>
      <c r="D1157" s="92"/>
      <c r="E1157" s="75"/>
      <c r="F1157" s="76"/>
      <c r="G1157" s="83"/>
      <c r="H1157" s="77"/>
      <c r="I1157" s="84"/>
      <c r="J1157" s="30"/>
      <c r="K1157" s="25" t="str">
        <f t="shared" si="136"/>
        <v/>
      </c>
      <c r="L1157" s="30"/>
      <c r="O1157" s="13" t="str">
        <f t="shared" si="137"/>
        <v/>
      </c>
      <c r="P1157" s="13">
        <f>SUM($E$11:$E1157)</f>
        <v>30</v>
      </c>
      <c r="T1157" s="22">
        <f t="shared" si="138"/>
        <v>0</v>
      </c>
      <c r="U1157" s="22">
        <f t="shared" si="139"/>
        <v>0</v>
      </c>
      <c r="W1157" s="13" t="str">
        <f t="shared" si="140"/>
        <v/>
      </c>
      <c r="Y1157" s="41" t="str">
        <f>IF($B1157="", "", IF($B1157&gt;'Annual Report'!$AZ$41, 'Annual Report'!$BA$40, TEXT($B1157, "mmm yyyy")))</f>
        <v/>
      </c>
      <c r="AA1157" s="13" t="str">
        <f t="shared" si="141"/>
        <v/>
      </c>
      <c r="AC1157" s="13" t="str">
        <f t="shared" si="142"/>
        <v xml:space="preserve"> - </v>
      </c>
      <c r="AE1157" s="13" t="str">
        <f t="shared" si="143"/>
        <v/>
      </c>
    </row>
    <row r="1158" spans="1:31" x14ac:dyDescent="0.25">
      <c r="A1158" s="30"/>
      <c r="B1158" s="74"/>
      <c r="C1158" s="82"/>
      <c r="D1158" s="92"/>
      <c r="E1158" s="75"/>
      <c r="F1158" s="76"/>
      <c r="G1158" s="83"/>
      <c r="H1158" s="77"/>
      <c r="I1158" s="84"/>
      <c r="J1158" s="30"/>
      <c r="K1158" s="25" t="str">
        <f t="shared" si="136"/>
        <v/>
      </c>
      <c r="L1158" s="30"/>
      <c r="O1158" s="13" t="str">
        <f t="shared" si="137"/>
        <v/>
      </c>
      <c r="P1158" s="13">
        <f>SUM($E$11:$E1158)</f>
        <v>30</v>
      </c>
      <c r="T1158" s="22">
        <f t="shared" si="138"/>
        <v>0</v>
      </c>
      <c r="U1158" s="22">
        <f t="shared" si="139"/>
        <v>0</v>
      </c>
      <c r="W1158" s="13" t="str">
        <f t="shared" si="140"/>
        <v/>
      </c>
      <c r="Y1158" s="41" t="str">
        <f>IF($B1158="", "", IF($B1158&gt;'Annual Report'!$AZ$41, 'Annual Report'!$BA$40, TEXT($B1158, "mmm yyyy")))</f>
        <v/>
      </c>
      <c r="AA1158" s="13" t="str">
        <f t="shared" si="141"/>
        <v/>
      </c>
      <c r="AC1158" s="13" t="str">
        <f t="shared" si="142"/>
        <v xml:space="preserve"> - </v>
      </c>
      <c r="AE1158" s="13" t="str">
        <f t="shared" si="143"/>
        <v/>
      </c>
    </row>
    <row r="1159" spans="1:31" x14ac:dyDescent="0.25">
      <c r="A1159" s="30"/>
      <c r="B1159" s="74"/>
      <c r="C1159" s="82"/>
      <c r="D1159" s="92"/>
      <c r="E1159" s="75"/>
      <c r="F1159" s="76"/>
      <c r="G1159" s="83"/>
      <c r="H1159" s="77"/>
      <c r="I1159" s="84"/>
      <c r="J1159" s="30"/>
      <c r="K1159" s="25" t="str">
        <f t="shared" si="136"/>
        <v/>
      </c>
      <c r="L1159" s="30"/>
      <c r="O1159" s="13" t="str">
        <f t="shared" si="137"/>
        <v/>
      </c>
      <c r="P1159" s="13">
        <f>SUM($E$11:$E1159)</f>
        <v>30</v>
      </c>
      <c r="T1159" s="22">
        <f t="shared" si="138"/>
        <v>0</v>
      </c>
      <c r="U1159" s="22">
        <f t="shared" si="139"/>
        <v>0</v>
      </c>
      <c r="W1159" s="13" t="str">
        <f t="shared" si="140"/>
        <v/>
      </c>
      <c r="Y1159" s="41" t="str">
        <f>IF($B1159="", "", IF($B1159&gt;'Annual Report'!$AZ$41, 'Annual Report'!$BA$40, TEXT($B1159, "mmm yyyy")))</f>
        <v/>
      </c>
      <c r="AA1159" s="13" t="str">
        <f t="shared" si="141"/>
        <v/>
      </c>
      <c r="AC1159" s="13" t="str">
        <f t="shared" si="142"/>
        <v xml:space="preserve"> - </v>
      </c>
      <c r="AE1159" s="13" t="str">
        <f t="shared" si="143"/>
        <v/>
      </c>
    </row>
    <row r="1160" spans="1:31" x14ac:dyDescent="0.25">
      <c r="A1160" s="30"/>
      <c r="B1160" s="74"/>
      <c r="C1160" s="82"/>
      <c r="D1160" s="92"/>
      <c r="E1160" s="75"/>
      <c r="F1160" s="76"/>
      <c r="G1160" s="83"/>
      <c r="H1160" s="77"/>
      <c r="I1160" s="84"/>
      <c r="J1160" s="30"/>
      <c r="K1160" s="25" t="str">
        <f t="shared" si="136"/>
        <v/>
      </c>
      <c r="L1160" s="30"/>
      <c r="O1160" s="13" t="str">
        <f t="shared" si="137"/>
        <v/>
      </c>
      <c r="P1160" s="13">
        <f>SUM($E$11:$E1160)</f>
        <v>30</v>
      </c>
      <c r="T1160" s="22">
        <f t="shared" si="138"/>
        <v>0</v>
      </c>
      <c r="U1160" s="22">
        <f t="shared" si="139"/>
        <v>0</v>
      </c>
      <c r="W1160" s="13" t="str">
        <f t="shared" si="140"/>
        <v/>
      </c>
      <c r="Y1160" s="41" t="str">
        <f>IF($B1160="", "", IF($B1160&gt;'Annual Report'!$AZ$41, 'Annual Report'!$BA$40, TEXT($B1160, "mmm yyyy")))</f>
        <v/>
      </c>
      <c r="AA1160" s="13" t="str">
        <f t="shared" si="141"/>
        <v/>
      </c>
      <c r="AC1160" s="13" t="str">
        <f t="shared" si="142"/>
        <v xml:space="preserve"> - </v>
      </c>
      <c r="AE1160" s="13" t="str">
        <f t="shared" si="143"/>
        <v/>
      </c>
    </row>
    <row r="1161" spans="1:31" x14ac:dyDescent="0.25">
      <c r="A1161" s="30"/>
      <c r="B1161" s="74"/>
      <c r="C1161" s="82"/>
      <c r="D1161" s="92"/>
      <c r="E1161" s="75"/>
      <c r="F1161" s="76"/>
      <c r="G1161" s="83"/>
      <c r="H1161" s="77"/>
      <c r="I1161" s="84"/>
      <c r="J1161" s="30"/>
      <c r="K1161" s="25" t="str">
        <f t="shared" si="136"/>
        <v/>
      </c>
      <c r="L1161" s="30"/>
      <c r="O1161" s="13" t="str">
        <f t="shared" si="137"/>
        <v/>
      </c>
      <c r="P1161" s="13">
        <f>SUM($E$11:$E1161)</f>
        <v>30</v>
      </c>
      <c r="T1161" s="22">
        <f t="shared" si="138"/>
        <v>0</v>
      </c>
      <c r="U1161" s="22">
        <f t="shared" si="139"/>
        <v>0</v>
      </c>
      <c r="W1161" s="13" t="str">
        <f t="shared" si="140"/>
        <v/>
      </c>
      <c r="Y1161" s="41" t="str">
        <f>IF($B1161="", "", IF($B1161&gt;'Annual Report'!$AZ$41, 'Annual Report'!$BA$40, TEXT($B1161, "mmm yyyy")))</f>
        <v/>
      </c>
      <c r="AA1161" s="13" t="str">
        <f t="shared" si="141"/>
        <v/>
      </c>
      <c r="AC1161" s="13" t="str">
        <f t="shared" si="142"/>
        <v xml:space="preserve"> - </v>
      </c>
      <c r="AE1161" s="13" t="str">
        <f t="shared" si="143"/>
        <v/>
      </c>
    </row>
    <row r="1162" spans="1:31" x14ac:dyDescent="0.25">
      <c r="A1162" s="30"/>
      <c r="B1162" s="74"/>
      <c r="C1162" s="82"/>
      <c r="D1162" s="92"/>
      <c r="E1162" s="75"/>
      <c r="F1162" s="76"/>
      <c r="G1162" s="83"/>
      <c r="H1162" s="77"/>
      <c r="I1162" s="84"/>
      <c r="J1162" s="30"/>
      <c r="K1162" s="25" t="str">
        <f t="shared" si="136"/>
        <v/>
      </c>
      <c r="L1162" s="30"/>
      <c r="O1162" s="13" t="str">
        <f t="shared" si="137"/>
        <v/>
      </c>
      <c r="P1162" s="13">
        <f>SUM($E$11:$E1162)</f>
        <v>30</v>
      </c>
      <c r="T1162" s="22">
        <f t="shared" si="138"/>
        <v>0</v>
      </c>
      <c r="U1162" s="22">
        <f t="shared" si="139"/>
        <v>0</v>
      </c>
      <c r="W1162" s="13" t="str">
        <f t="shared" si="140"/>
        <v/>
      </c>
      <c r="Y1162" s="41" t="str">
        <f>IF($B1162="", "", IF($B1162&gt;'Annual Report'!$AZ$41, 'Annual Report'!$BA$40, TEXT($B1162, "mmm yyyy")))</f>
        <v/>
      </c>
      <c r="AA1162" s="13" t="str">
        <f t="shared" si="141"/>
        <v/>
      </c>
      <c r="AC1162" s="13" t="str">
        <f t="shared" si="142"/>
        <v xml:space="preserve"> - </v>
      </c>
      <c r="AE1162" s="13" t="str">
        <f t="shared" si="143"/>
        <v/>
      </c>
    </row>
    <row r="1163" spans="1:31" x14ac:dyDescent="0.25">
      <c r="A1163" s="30"/>
      <c r="B1163" s="74"/>
      <c r="C1163" s="82"/>
      <c r="D1163" s="92"/>
      <c r="E1163" s="75"/>
      <c r="F1163" s="76"/>
      <c r="G1163" s="83"/>
      <c r="H1163" s="77"/>
      <c r="I1163" s="84"/>
      <c r="J1163" s="30"/>
      <c r="K1163" s="25" t="str">
        <f t="shared" si="136"/>
        <v/>
      </c>
      <c r="L1163" s="30"/>
      <c r="O1163" s="13" t="str">
        <f t="shared" si="137"/>
        <v/>
      </c>
      <c r="P1163" s="13">
        <f>SUM($E$11:$E1163)</f>
        <v>30</v>
      </c>
      <c r="T1163" s="22">
        <f t="shared" si="138"/>
        <v>0</v>
      </c>
      <c r="U1163" s="22">
        <f t="shared" si="139"/>
        <v>0</v>
      </c>
      <c r="W1163" s="13" t="str">
        <f t="shared" si="140"/>
        <v/>
      </c>
      <c r="Y1163" s="41" t="str">
        <f>IF($B1163="", "", IF($B1163&gt;'Annual Report'!$AZ$41, 'Annual Report'!$BA$40, TEXT($B1163, "mmm yyyy")))</f>
        <v/>
      </c>
      <c r="AA1163" s="13" t="str">
        <f t="shared" si="141"/>
        <v/>
      </c>
      <c r="AC1163" s="13" t="str">
        <f t="shared" si="142"/>
        <v xml:space="preserve"> - </v>
      </c>
      <c r="AE1163" s="13" t="str">
        <f t="shared" si="143"/>
        <v/>
      </c>
    </row>
    <row r="1164" spans="1:31" x14ac:dyDescent="0.25">
      <c r="A1164" s="30"/>
      <c r="B1164" s="74"/>
      <c r="C1164" s="82"/>
      <c r="D1164" s="92"/>
      <c r="E1164" s="75"/>
      <c r="F1164" s="76"/>
      <c r="G1164" s="83"/>
      <c r="H1164" s="77"/>
      <c r="I1164" s="84"/>
      <c r="J1164" s="30"/>
      <c r="K1164" s="25" t="str">
        <f t="shared" ref="K1164:K1227" si="144">IF($B1164="", "", $G1164+$H1164-$F1164-$U1164-$T1164)</f>
        <v/>
      </c>
      <c r="L1164" s="30"/>
      <c r="O1164" s="13" t="str">
        <f t="shared" ref="O1164:O1227" si="145">IF($B1164="", "", IF(OR($B1164&lt;$R$3, $B1164&gt;$R$4), "X", ""))</f>
        <v/>
      </c>
      <c r="P1164" s="13">
        <f>SUM($E$11:$E1164)</f>
        <v>30</v>
      </c>
      <c r="T1164" s="22">
        <f t="shared" ref="T1164:T1227" si="146">ROUND($D1164*$P$4*24, 2)</f>
        <v>0</v>
      </c>
      <c r="U1164" s="22">
        <f t="shared" ref="U1164:U1227" si="147">ROUND(IF(AND($P1164&gt;$O$6, $P1163&lt;$O$6), (($P1164-$O$6)*$P$7)+(($O$6-$P1163)*$P$6), IF($P1163&gt;$O$6, $E1164*$P$7, $E1164*$P$6)), 2)</f>
        <v>0</v>
      </c>
      <c r="W1164" s="13" t="str">
        <f t="shared" ref="W1164:W1227" si="148">IF($I1164="", "", IF(COUNTIF($R$11:$R$20, $I1164)&gt;0, "", "X"))</f>
        <v/>
      </c>
      <c r="Y1164" s="41" t="str">
        <f>IF($B1164="", "", IF($B1164&gt;'Annual Report'!$AZ$41, 'Annual Report'!$BA$40, TEXT($B1164, "mmm yyyy")))</f>
        <v/>
      </c>
      <c r="AA1164" s="13" t="str">
        <f t="shared" ref="AA1164:AA1227" si="149">IF(AND(NOT($F1164=""), $I1164=""), "X", "")</f>
        <v/>
      </c>
      <c r="AC1164" s="13" t="str">
        <f t="shared" ref="AC1164:AC1227" si="150">_xlfn.CONCAT(Y1164, " - ", $I1164)</f>
        <v xml:space="preserve"> - </v>
      </c>
      <c r="AE1164" s="13" t="str">
        <f t="shared" ref="AE1164:AE1227" si="151">IF($AA1164="", "", $Y1164)</f>
        <v/>
      </c>
    </row>
    <row r="1165" spans="1:31" x14ac:dyDescent="0.25">
      <c r="A1165" s="30"/>
      <c r="B1165" s="74"/>
      <c r="C1165" s="82"/>
      <c r="D1165" s="92"/>
      <c r="E1165" s="75"/>
      <c r="F1165" s="76"/>
      <c r="G1165" s="83"/>
      <c r="H1165" s="77"/>
      <c r="I1165" s="84"/>
      <c r="J1165" s="30"/>
      <c r="K1165" s="25" t="str">
        <f t="shared" si="144"/>
        <v/>
      </c>
      <c r="L1165" s="30"/>
      <c r="O1165" s="13" t="str">
        <f t="shared" si="145"/>
        <v/>
      </c>
      <c r="P1165" s="13">
        <f>SUM($E$11:$E1165)</f>
        <v>30</v>
      </c>
      <c r="T1165" s="22">
        <f t="shared" si="146"/>
        <v>0</v>
      </c>
      <c r="U1165" s="22">
        <f t="shared" si="147"/>
        <v>0</v>
      </c>
      <c r="W1165" s="13" t="str">
        <f t="shared" si="148"/>
        <v/>
      </c>
      <c r="Y1165" s="41" t="str">
        <f>IF($B1165="", "", IF($B1165&gt;'Annual Report'!$AZ$41, 'Annual Report'!$BA$40, TEXT($B1165, "mmm yyyy")))</f>
        <v/>
      </c>
      <c r="AA1165" s="13" t="str">
        <f t="shared" si="149"/>
        <v/>
      </c>
      <c r="AC1165" s="13" t="str">
        <f t="shared" si="150"/>
        <v xml:space="preserve"> - </v>
      </c>
      <c r="AE1165" s="13" t="str">
        <f t="shared" si="151"/>
        <v/>
      </c>
    </row>
    <row r="1166" spans="1:31" x14ac:dyDescent="0.25">
      <c r="A1166" s="30"/>
      <c r="B1166" s="74"/>
      <c r="C1166" s="82"/>
      <c r="D1166" s="92"/>
      <c r="E1166" s="75"/>
      <c r="F1166" s="76"/>
      <c r="G1166" s="83"/>
      <c r="H1166" s="77"/>
      <c r="I1166" s="84"/>
      <c r="J1166" s="30"/>
      <c r="K1166" s="25" t="str">
        <f t="shared" si="144"/>
        <v/>
      </c>
      <c r="L1166" s="30"/>
      <c r="O1166" s="13" t="str">
        <f t="shared" si="145"/>
        <v/>
      </c>
      <c r="P1166" s="13">
        <f>SUM($E$11:$E1166)</f>
        <v>30</v>
      </c>
      <c r="T1166" s="22">
        <f t="shared" si="146"/>
        <v>0</v>
      </c>
      <c r="U1166" s="22">
        <f t="shared" si="147"/>
        <v>0</v>
      </c>
      <c r="W1166" s="13" t="str">
        <f t="shared" si="148"/>
        <v/>
      </c>
      <c r="Y1166" s="41" t="str">
        <f>IF($B1166="", "", IF($B1166&gt;'Annual Report'!$AZ$41, 'Annual Report'!$BA$40, TEXT($B1166, "mmm yyyy")))</f>
        <v/>
      </c>
      <c r="AA1166" s="13" t="str">
        <f t="shared" si="149"/>
        <v/>
      </c>
      <c r="AC1166" s="13" t="str">
        <f t="shared" si="150"/>
        <v xml:space="preserve"> - </v>
      </c>
      <c r="AE1166" s="13" t="str">
        <f t="shared" si="151"/>
        <v/>
      </c>
    </row>
    <row r="1167" spans="1:31" x14ac:dyDescent="0.25">
      <c r="A1167" s="30"/>
      <c r="B1167" s="74"/>
      <c r="C1167" s="82"/>
      <c r="D1167" s="92"/>
      <c r="E1167" s="75"/>
      <c r="F1167" s="76"/>
      <c r="G1167" s="83"/>
      <c r="H1167" s="77"/>
      <c r="I1167" s="84"/>
      <c r="J1167" s="30"/>
      <c r="K1167" s="25" t="str">
        <f t="shared" si="144"/>
        <v/>
      </c>
      <c r="L1167" s="30"/>
      <c r="O1167" s="13" t="str">
        <f t="shared" si="145"/>
        <v/>
      </c>
      <c r="P1167" s="13">
        <f>SUM($E$11:$E1167)</f>
        <v>30</v>
      </c>
      <c r="T1167" s="22">
        <f t="shared" si="146"/>
        <v>0</v>
      </c>
      <c r="U1167" s="22">
        <f t="shared" si="147"/>
        <v>0</v>
      </c>
      <c r="W1167" s="13" t="str">
        <f t="shared" si="148"/>
        <v/>
      </c>
      <c r="Y1167" s="41" t="str">
        <f>IF($B1167="", "", IF($B1167&gt;'Annual Report'!$AZ$41, 'Annual Report'!$BA$40, TEXT($B1167, "mmm yyyy")))</f>
        <v/>
      </c>
      <c r="AA1167" s="13" t="str">
        <f t="shared" si="149"/>
        <v/>
      </c>
      <c r="AC1167" s="13" t="str">
        <f t="shared" si="150"/>
        <v xml:space="preserve"> - </v>
      </c>
      <c r="AE1167" s="13" t="str">
        <f t="shared" si="151"/>
        <v/>
      </c>
    </row>
    <row r="1168" spans="1:31" x14ac:dyDescent="0.25">
      <c r="A1168" s="30"/>
      <c r="B1168" s="74"/>
      <c r="C1168" s="82"/>
      <c r="D1168" s="92"/>
      <c r="E1168" s="75"/>
      <c r="F1168" s="76"/>
      <c r="G1168" s="83"/>
      <c r="H1168" s="77"/>
      <c r="I1168" s="84"/>
      <c r="J1168" s="30"/>
      <c r="K1168" s="25" t="str">
        <f t="shared" si="144"/>
        <v/>
      </c>
      <c r="L1168" s="30"/>
      <c r="O1168" s="13" t="str">
        <f t="shared" si="145"/>
        <v/>
      </c>
      <c r="P1168" s="13">
        <f>SUM($E$11:$E1168)</f>
        <v>30</v>
      </c>
      <c r="T1168" s="22">
        <f t="shared" si="146"/>
        <v>0</v>
      </c>
      <c r="U1168" s="22">
        <f t="shared" si="147"/>
        <v>0</v>
      </c>
      <c r="W1168" s="13" t="str">
        <f t="shared" si="148"/>
        <v/>
      </c>
      <c r="Y1168" s="41" t="str">
        <f>IF($B1168="", "", IF($B1168&gt;'Annual Report'!$AZ$41, 'Annual Report'!$BA$40, TEXT($B1168, "mmm yyyy")))</f>
        <v/>
      </c>
      <c r="AA1168" s="13" t="str">
        <f t="shared" si="149"/>
        <v/>
      </c>
      <c r="AC1168" s="13" t="str">
        <f t="shared" si="150"/>
        <v xml:space="preserve"> - </v>
      </c>
      <c r="AE1168" s="13" t="str">
        <f t="shared" si="151"/>
        <v/>
      </c>
    </row>
    <row r="1169" spans="1:31" x14ac:dyDescent="0.25">
      <c r="A1169" s="30"/>
      <c r="B1169" s="74"/>
      <c r="C1169" s="82"/>
      <c r="D1169" s="92"/>
      <c r="E1169" s="75"/>
      <c r="F1169" s="76"/>
      <c r="G1169" s="83"/>
      <c r="H1169" s="77"/>
      <c r="I1169" s="84"/>
      <c r="J1169" s="30"/>
      <c r="K1169" s="25" t="str">
        <f t="shared" si="144"/>
        <v/>
      </c>
      <c r="L1169" s="30"/>
      <c r="O1169" s="13" t="str">
        <f t="shared" si="145"/>
        <v/>
      </c>
      <c r="P1169" s="13">
        <f>SUM($E$11:$E1169)</f>
        <v>30</v>
      </c>
      <c r="T1169" s="22">
        <f t="shared" si="146"/>
        <v>0</v>
      </c>
      <c r="U1169" s="22">
        <f t="shared" si="147"/>
        <v>0</v>
      </c>
      <c r="W1169" s="13" t="str">
        <f t="shared" si="148"/>
        <v/>
      </c>
      <c r="Y1169" s="41" t="str">
        <f>IF($B1169="", "", IF($B1169&gt;'Annual Report'!$AZ$41, 'Annual Report'!$BA$40, TEXT($B1169, "mmm yyyy")))</f>
        <v/>
      </c>
      <c r="AA1169" s="13" t="str">
        <f t="shared" si="149"/>
        <v/>
      </c>
      <c r="AC1169" s="13" t="str">
        <f t="shared" si="150"/>
        <v xml:space="preserve"> - </v>
      </c>
      <c r="AE1169" s="13" t="str">
        <f t="shared" si="151"/>
        <v/>
      </c>
    </row>
    <row r="1170" spans="1:31" x14ac:dyDescent="0.25">
      <c r="A1170" s="30"/>
      <c r="B1170" s="74"/>
      <c r="C1170" s="82"/>
      <c r="D1170" s="92"/>
      <c r="E1170" s="75"/>
      <c r="F1170" s="76"/>
      <c r="G1170" s="83"/>
      <c r="H1170" s="77"/>
      <c r="I1170" s="84"/>
      <c r="J1170" s="30"/>
      <c r="K1170" s="25" t="str">
        <f t="shared" si="144"/>
        <v/>
      </c>
      <c r="L1170" s="30"/>
      <c r="O1170" s="13" t="str">
        <f t="shared" si="145"/>
        <v/>
      </c>
      <c r="P1170" s="13">
        <f>SUM($E$11:$E1170)</f>
        <v>30</v>
      </c>
      <c r="T1170" s="22">
        <f t="shared" si="146"/>
        <v>0</v>
      </c>
      <c r="U1170" s="22">
        <f t="shared" si="147"/>
        <v>0</v>
      </c>
      <c r="W1170" s="13" t="str">
        <f t="shared" si="148"/>
        <v/>
      </c>
      <c r="Y1170" s="41" t="str">
        <f>IF($B1170="", "", IF($B1170&gt;'Annual Report'!$AZ$41, 'Annual Report'!$BA$40, TEXT($B1170, "mmm yyyy")))</f>
        <v/>
      </c>
      <c r="AA1170" s="13" t="str">
        <f t="shared" si="149"/>
        <v/>
      </c>
      <c r="AC1170" s="13" t="str">
        <f t="shared" si="150"/>
        <v xml:space="preserve"> - </v>
      </c>
      <c r="AE1170" s="13" t="str">
        <f t="shared" si="151"/>
        <v/>
      </c>
    </row>
    <row r="1171" spans="1:31" x14ac:dyDescent="0.25">
      <c r="A1171" s="30"/>
      <c r="B1171" s="74"/>
      <c r="C1171" s="82"/>
      <c r="D1171" s="92"/>
      <c r="E1171" s="75"/>
      <c r="F1171" s="76"/>
      <c r="G1171" s="83"/>
      <c r="H1171" s="77"/>
      <c r="I1171" s="84"/>
      <c r="J1171" s="30"/>
      <c r="K1171" s="25" t="str">
        <f t="shared" si="144"/>
        <v/>
      </c>
      <c r="L1171" s="30"/>
      <c r="O1171" s="13" t="str">
        <f t="shared" si="145"/>
        <v/>
      </c>
      <c r="P1171" s="13">
        <f>SUM($E$11:$E1171)</f>
        <v>30</v>
      </c>
      <c r="T1171" s="22">
        <f t="shared" si="146"/>
        <v>0</v>
      </c>
      <c r="U1171" s="22">
        <f t="shared" si="147"/>
        <v>0</v>
      </c>
      <c r="W1171" s="13" t="str">
        <f t="shared" si="148"/>
        <v/>
      </c>
      <c r="Y1171" s="41" t="str">
        <f>IF($B1171="", "", IF($B1171&gt;'Annual Report'!$AZ$41, 'Annual Report'!$BA$40, TEXT($B1171, "mmm yyyy")))</f>
        <v/>
      </c>
      <c r="AA1171" s="13" t="str">
        <f t="shared" si="149"/>
        <v/>
      </c>
      <c r="AC1171" s="13" t="str">
        <f t="shared" si="150"/>
        <v xml:space="preserve"> - </v>
      </c>
      <c r="AE1171" s="13" t="str">
        <f t="shared" si="151"/>
        <v/>
      </c>
    </row>
    <row r="1172" spans="1:31" x14ac:dyDescent="0.25">
      <c r="A1172" s="30"/>
      <c r="B1172" s="74"/>
      <c r="C1172" s="82"/>
      <c r="D1172" s="92"/>
      <c r="E1172" s="75"/>
      <c r="F1172" s="76"/>
      <c r="G1172" s="83"/>
      <c r="H1172" s="77"/>
      <c r="I1172" s="84"/>
      <c r="J1172" s="30"/>
      <c r="K1172" s="25" t="str">
        <f t="shared" si="144"/>
        <v/>
      </c>
      <c r="L1172" s="30"/>
      <c r="O1172" s="13" t="str">
        <f t="shared" si="145"/>
        <v/>
      </c>
      <c r="P1172" s="13">
        <f>SUM($E$11:$E1172)</f>
        <v>30</v>
      </c>
      <c r="T1172" s="22">
        <f t="shared" si="146"/>
        <v>0</v>
      </c>
      <c r="U1172" s="22">
        <f t="shared" si="147"/>
        <v>0</v>
      </c>
      <c r="W1172" s="13" t="str">
        <f t="shared" si="148"/>
        <v/>
      </c>
      <c r="Y1172" s="41" t="str">
        <f>IF($B1172="", "", IF($B1172&gt;'Annual Report'!$AZ$41, 'Annual Report'!$BA$40, TEXT($B1172, "mmm yyyy")))</f>
        <v/>
      </c>
      <c r="AA1172" s="13" t="str">
        <f t="shared" si="149"/>
        <v/>
      </c>
      <c r="AC1172" s="13" t="str">
        <f t="shared" si="150"/>
        <v xml:space="preserve"> - </v>
      </c>
      <c r="AE1172" s="13" t="str">
        <f t="shared" si="151"/>
        <v/>
      </c>
    </row>
    <row r="1173" spans="1:31" x14ac:dyDescent="0.25">
      <c r="A1173" s="30"/>
      <c r="B1173" s="74"/>
      <c r="C1173" s="82"/>
      <c r="D1173" s="92"/>
      <c r="E1173" s="75"/>
      <c r="F1173" s="76"/>
      <c r="G1173" s="83"/>
      <c r="H1173" s="77"/>
      <c r="I1173" s="84"/>
      <c r="J1173" s="30"/>
      <c r="K1173" s="25" t="str">
        <f t="shared" si="144"/>
        <v/>
      </c>
      <c r="L1173" s="30"/>
      <c r="O1173" s="13" t="str">
        <f t="shared" si="145"/>
        <v/>
      </c>
      <c r="P1173" s="13">
        <f>SUM($E$11:$E1173)</f>
        <v>30</v>
      </c>
      <c r="T1173" s="22">
        <f t="shared" si="146"/>
        <v>0</v>
      </c>
      <c r="U1173" s="22">
        <f t="shared" si="147"/>
        <v>0</v>
      </c>
      <c r="W1173" s="13" t="str">
        <f t="shared" si="148"/>
        <v/>
      </c>
      <c r="Y1173" s="41" t="str">
        <f>IF($B1173="", "", IF($B1173&gt;'Annual Report'!$AZ$41, 'Annual Report'!$BA$40, TEXT($B1173, "mmm yyyy")))</f>
        <v/>
      </c>
      <c r="AA1173" s="13" t="str">
        <f t="shared" si="149"/>
        <v/>
      </c>
      <c r="AC1173" s="13" t="str">
        <f t="shared" si="150"/>
        <v xml:space="preserve"> - </v>
      </c>
      <c r="AE1173" s="13" t="str">
        <f t="shared" si="151"/>
        <v/>
      </c>
    </row>
    <row r="1174" spans="1:31" x14ac:dyDescent="0.25">
      <c r="A1174" s="30"/>
      <c r="B1174" s="74"/>
      <c r="C1174" s="82"/>
      <c r="D1174" s="92"/>
      <c r="E1174" s="75"/>
      <c r="F1174" s="76"/>
      <c r="G1174" s="83"/>
      <c r="H1174" s="77"/>
      <c r="I1174" s="84"/>
      <c r="J1174" s="30"/>
      <c r="K1174" s="25" t="str">
        <f t="shared" si="144"/>
        <v/>
      </c>
      <c r="L1174" s="30"/>
      <c r="O1174" s="13" t="str">
        <f t="shared" si="145"/>
        <v/>
      </c>
      <c r="P1174" s="13">
        <f>SUM($E$11:$E1174)</f>
        <v>30</v>
      </c>
      <c r="T1174" s="22">
        <f t="shared" si="146"/>
        <v>0</v>
      </c>
      <c r="U1174" s="22">
        <f t="shared" si="147"/>
        <v>0</v>
      </c>
      <c r="W1174" s="13" t="str">
        <f t="shared" si="148"/>
        <v/>
      </c>
      <c r="Y1174" s="41" t="str">
        <f>IF($B1174="", "", IF($B1174&gt;'Annual Report'!$AZ$41, 'Annual Report'!$BA$40, TEXT($B1174, "mmm yyyy")))</f>
        <v/>
      </c>
      <c r="AA1174" s="13" t="str">
        <f t="shared" si="149"/>
        <v/>
      </c>
      <c r="AC1174" s="13" t="str">
        <f t="shared" si="150"/>
        <v xml:space="preserve"> - </v>
      </c>
      <c r="AE1174" s="13" t="str">
        <f t="shared" si="151"/>
        <v/>
      </c>
    </row>
    <row r="1175" spans="1:31" x14ac:dyDescent="0.25">
      <c r="A1175" s="30"/>
      <c r="B1175" s="74"/>
      <c r="C1175" s="82"/>
      <c r="D1175" s="92"/>
      <c r="E1175" s="75"/>
      <c r="F1175" s="76"/>
      <c r="G1175" s="83"/>
      <c r="H1175" s="77"/>
      <c r="I1175" s="84"/>
      <c r="J1175" s="30"/>
      <c r="K1175" s="25" t="str">
        <f t="shared" si="144"/>
        <v/>
      </c>
      <c r="L1175" s="30"/>
      <c r="O1175" s="13" t="str">
        <f t="shared" si="145"/>
        <v/>
      </c>
      <c r="P1175" s="13">
        <f>SUM($E$11:$E1175)</f>
        <v>30</v>
      </c>
      <c r="T1175" s="22">
        <f t="shared" si="146"/>
        <v>0</v>
      </c>
      <c r="U1175" s="22">
        <f t="shared" si="147"/>
        <v>0</v>
      </c>
      <c r="W1175" s="13" t="str">
        <f t="shared" si="148"/>
        <v/>
      </c>
      <c r="Y1175" s="41" t="str">
        <f>IF($B1175="", "", IF($B1175&gt;'Annual Report'!$AZ$41, 'Annual Report'!$BA$40, TEXT($B1175, "mmm yyyy")))</f>
        <v/>
      </c>
      <c r="AA1175" s="13" t="str">
        <f t="shared" si="149"/>
        <v/>
      </c>
      <c r="AC1175" s="13" t="str">
        <f t="shared" si="150"/>
        <v xml:space="preserve"> - </v>
      </c>
      <c r="AE1175" s="13" t="str">
        <f t="shared" si="151"/>
        <v/>
      </c>
    </row>
    <row r="1176" spans="1:31" x14ac:dyDescent="0.25">
      <c r="A1176" s="30"/>
      <c r="B1176" s="74"/>
      <c r="C1176" s="82"/>
      <c r="D1176" s="92"/>
      <c r="E1176" s="75"/>
      <c r="F1176" s="76"/>
      <c r="G1176" s="83"/>
      <c r="H1176" s="77"/>
      <c r="I1176" s="84"/>
      <c r="J1176" s="30"/>
      <c r="K1176" s="25" t="str">
        <f t="shared" si="144"/>
        <v/>
      </c>
      <c r="L1176" s="30"/>
      <c r="O1176" s="13" t="str">
        <f t="shared" si="145"/>
        <v/>
      </c>
      <c r="P1176" s="13">
        <f>SUM($E$11:$E1176)</f>
        <v>30</v>
      </c>
      <c r="T1176" s="22">
        <f t="shared" si="146"/>
        <v>0</v>
      </c>
      <c r="U1176" s="22">
        <f t="shared" si="147"/>
        <v>0</v>
      </c>
      <c r="W1176" s="13" t="str">
        <f t="shared" si="148"/>
        <v/>
      </c>
      <c r="Y1176" s="41" t="str">
        <f>IF($B1176="", "", IF($B1176&gt;'Annual Report'!$AZ$41, 'Annual Report'!$BA$40, TEXT($B1176, "mmm yyyy")))</f>
        <v/>
      </c>
      <c r="AA1176" s="13" t="str">
        <f t="shared" si="149"/>
        <v/>
      </c>
      <c r="AC1176" s="13" t="str">
        <f t="shared" si="150"/>
        <v xml:space="preserve"> - </v>
      </c>
      <c r="AE1176" s="13" t="str">
        <f t="shared" si="151"/>
        <v/>
      </c>
    </row>
    <row r="1177" spans="1:31" x14ac:dyDescent="0.25">
      <c r="A1177" s="30"/>
      <c r="B1177" s="74"/>
      <c r="C1177" s="82"/>
      <c r="D1177" s="92"/>
      <c r="E1177" s="75"/>
      <c r="F1177" s="76"/>
      <c r="G1177" s="83"/>
      <c r="H1177" s="77"/>
      <c r="I1177" s="84"/>
      <c r="J1177" s="30"/>
      <c r="K1177" s="25" t="str">
        <f t="shared" si="144"/>
        <v/>
      </c>
      <c r="L1177" s="30"/>
      <c r="O1177" s="13" t="str">
        <f t="shared" si="145"/>
        <v/>
      </c>
      <c r="P1177" s="13">
        <f>SUM($E$11:$E1177)</f>
        <v>30</v>
      </c>
      <c r="T1177" s="22">
        <f t="shared" si="146"/>
        <v>0</v>
      </c>
      <c r="U1177" s="22">
        <f t="shared" si="147"/>
        <v>0</v>
      </c>
      <c r="W1177" s="13" t="str">
        <f t="shared" si="148"/>
        <v/>
      </c>
      <c r="Y1177" s="41" t="str">
        <f>IF($B1177="", "", IF($B1177&gt;'Annual Report'!$AZ$41, 'Annual Report'!$BA$40, TEXT($B1177, "mmm yyyy")))</f>
        <v/>
      </c>
      <c r="AA1177" s="13" t="str">
        <f t="shared" si="149"/>
        <v/>
      </c>
      <c r="AC1177" s="13" t="str">
        <f t="shared" si="150"/>
        <v xml:space="preserve"> - </v>
      </c>
      <c r="AE1177" s="13" t="str">
        <f t="shared" si="151"/>
        <v/>
      </c>
    </row>
    <row r="1178" spans="1:31" x14ac:dyDescent="0.25">
      <c r="A1178" s="30"/>
      <c r="B1178" s="74"/>
      <c r="C1178" s="82"/>
      <c r="D1178" s="92"/>
      <c r="E1178" s="75"/>
      <c r="F1178" s="76"/>
      <c r="G1178" s="83"/>
      <c r="H1178" s="77"/>
      <c r="I1178" s="84"/>
      <c r="J1178" s="30"/>
      <c r="K1178" s="25" t="str">
        <f t="shared" si="144"/>
        <v/>
      </c>
      <c r="L1178" s="30"/>
      <c r="O1178" s="13" t="str">
        <f t="shared" si="145"/>
        <v/>
      </c>
      <c r="P1178" s="13">
        <f>SUM($E$11:$E1178)</f>
        <v>30</v>
      </c>
      <c r="T1178" s="22">
        <f t="shared" si="146"/>
        <v>0</v>
      </c>
      <c r="U1178" s="22">
        <f t="shared" si="147"/>
        <v>0</v>
      </c>
      <c r="W1178" s="13" t="str">
        <f t="shared" si="148"/>
        <v/>
      </c>
      <c r="Y1178" s="41" t="str">
        <f>IF($B1178="", "", IF($B1178&gt;'Annual Report'!$AZ$41, 'Annual Report'!$BA$40, TEXT($B1178, "mmm yyyy")))</f>
        <v/>
      </c>
      <c r="AA1178" s="13" t="str">
        <f t="shared" si="149"/>
        <v/>
      </c>
      <c r="AC1178" s="13" t="str">
        <f t="shared" si="150"/>
        <v xml:space="preserve"> - </v>
      </c>
      <c r="AE1178" s="13" t="str">
        <f t="shared" si="151"/>
        <v/>
      </c>
    </row>
    <row r="1179" spans="1:31" x14ac:dyDescent="0.25">
      <c r="A1179" s="30"/>
      <c r="B1179" s="74"/>
      <c r="C1179" s="82"/>
      <c r="D1179" s="92"/>
      <c r="E1179" s="75"/>
      <c r="F1179" s="76"/>
      <c r="G1179" s="83"/>
      <c r="H1179" s="77"/>
      <c r="I1179" s="84"/>
      <c r="J1179" s="30"/>
      <c r="K1179" s="25" t="str">
        <f t="shared" si="144"/>
        <v/>
      </c>
      <c r="L1179" s="30"/>
      <c r="O1179" s="13" t="str">
        <f t="shared" si="145"/>
        <v/>
      </c>
      <c r="P1179" s="13">
        <f>SUM($E$11:$E1179)</f>
        <v>30</v>
      </c>
      <c r="T1179" s="22">
        <f t="shared" si="146"/>
        <v>0</v>
      </c>
      <c r="U1179" s="22">
        <f t="shared" si="147"/>
        <v>0</v>
      </c>
      <c r="W1179" s="13" t="str">
        <f t="shared" si="148"/>
        <v/>
      </c>
      <c r="Y1179" s="41" t="str">
        <f>IF($B1179="", "", IF($B1179&gt;'Annual Report'!$AZ$41, 'Annual Report'!$BA$40, TEXT($B1179, "mmm yyyy")))</f>
        <v/>
      </c>
      <c r="AA1179" s="13" t="str">
        <f t="shared" si="149"/>
        <v/>
      </c>
      <c r="AC1179" s="13" t="str">
        <f t="shared" si="150"/>
        <v xml:space="preserve"> - </v>
      </c>
      <c r="AE1179" s="13" t="str">
        <f t="shared" si="151"/>
        <v/>
      </c>
    </row>
    <row r="1180" spans="1:31" x14ac:dyDescent="0.25">
      <c r="A1180" s="30"/>
      <c r="B1180" s="74"/>
      <c r="C1180" s="82"/>
      <c r="D1180" s="92"/>
      <c r="E1180" s="75"/>
      <c r="F1180" s="76"/>
      <c r="G1180" s="83"/>
      <c r="H1180" s="77"/>
      <c r="I1180" s="84"/>
      <c r="J1180" s="30"/>
      <c r="K1180" s="25" t="str">
        <f t="shared" si="144"/>
        <v/>
      </c>
      <c r="L1180" s="30"/>
      <c r="O1180" s="13" t="str">
        <f t="shared" si="145"/>
        <v/>
      </c>
      <c r="P1180" s="13">
        <f>SUM($E$11:$E1180)</f>
        <v>30</v>
      </c>
      <c r="T1180" s="22">
        <f t="shared" si="146"/>
        <v>0</v>
      </c>
      <c r="U1180" s="22">
        <f t="shared" si="147"/>
        <v>0</v>
      </c>
      <c r="W1180" s="13" t="str">
        <f t="shared" si="148"/>
        <v/>
      </c>
      <c r="Y1180" s="41" t="str">
        <f>IF($B1180="", "", IF($B1180&gt;'Annual Report'!$AZ$41, 'Annual Report'!$BA$40, TEXT($B1180, "mmm yyyy")))</f>
        <v/>
      </c>
      <c r="AA1180" s="13" t="str">
        <f t="shared" si="149"/>
        <v/>
      </c>
      <c r="AC1180" s="13" t="str">
        <f t="shared" si="150"/>
        <v xml:space="preserve"> - </v>
      </c>
      <c r="AE1180" s="13" t="str">
        <f t="shared" si="151"/>
        <v/>
      </c>
    </row>
    <row r="1181" spans="1:31" x14ac:dyDescent="0.25">
      <c r="A1181" s="30"/>
      <c r="B1181" s="74"/>
      <c r="C1181" s="82"/>
      <c r="D1181" s="92"/>
      <c r="E1181" s="75"/>
      <c r="F1181" s="76"/>
      <c r="G1181" s="83"/>
      <c r="H1181" s="77"/>
      <c r="I1181" s="84"/>
      <c r="J1181" s="30"/>
      <c r="K1181" s="25" t="str">
        <f t="shared" si="144"/>
        <v/>
      </c>
      <c r="L1181" s="30"/>
      <c r="O1181" s="13" t="str">
        <f t="shared" si="145"/>
        <v/>
      </c>
      <c r="P1181" s="13">
        <f>SUM($E$11:$E1181)</f>
        <v>30</v>
      </c>
      <c r="T1181" s="22">
        <f t="shared" si="146"/>
        <v>0</v>
      </c>
      <c r="U1181" s="22">
        <f t="shared" si="147"/>
        <v>0</v>
      </c>
      <c r="W1181" s="13" t="str">
        <f t="shared" si="148"/>
        <v/>
      </c>
      <c r="Y1181" s="41" t="str">
        <f>IF($B1181="", "", IF($B1181&gt;'Annual Report'!$AZ$41, 'Annual Report'!$BA$40, TEXT($B1181, "mmm yyyy")))</f>
        <v/>
      </c>
      <c r="AA1181" s="13" t="str">
        <f t="shared" si="149"/>
        <v/>
      </c>
      <c r="AC1181" s="13" t="str">
        <f t="shared" si="150"/>
        <v xml:space="preserve"> - </v>
      </c>
      <c r="AE1181" s="13" t="str">
        <f t="shared" si="151"/>
        <v/>
      </c>
    </row>
    <row r="1182" spans="1:31" x14ac:dyDescent="0.25">
      <c r="A1182" s="30"/>
      <c r="B1182" s="74"/>
      <c r="C1182" s="82"/>
      <c r="D1182" s="92"/>
      <c r="E1182" s="75"/>
      <c r="F1182" s="76"/>
      <c r="G1182" s="83"/>
      <c r="H1182" s="77"/>
      <c r="I1182" s="84"/>
      <c r="J1182" s="30"/>
      <c r="K1182" s="25" t="str">
        <f t="shared" si="144"/>
        <v/>
      </c>
      <c r="L1182" s="30"/>
      <c r="O1182" s="13" t="str">
        <f t="shared" si="145"/>
        <v/>
      </c>
      <c r="P1182" s="13">
        <f>SUM($E$11:$E1182)</f>
        <v>30</v>
      </c>
      <c r="T1182" s="22">
        <f t="shared" si="146"/>
        <v>0</v>
      </c>
      <c r="U1182" s="22">
        <f t="shared" si="147"/>
        <v>0</v>
      </c>
      <c r="W1182" s="13" t="str">
        <f t="shared" si="148"/>
        <v/>
      </c>
      <c r="Y1182" s="41" t="str">
        <f>IF($B1182="", "", IF($B1182&gt;'Annual Report'!$AZ$41, 'Annual Report'!$BA$40, TEXT($B1182, "mmm yyyy")))</f>
        <v/>
      </c>
      <c r="AA1182" s="13" t="str">
        <f t="shared" si="149"/>
        <v/>
      </c>
      <c r="AC1182" s="13" t="str">
        <f t="shared" si="150"/>
        <v xml:space="preserve"> - </v>
      </c>
      <c r="AE1182" s="13" t="str">
        <f t="shared" si="151"/>
        <v/>
      </c>
    </row>
    <row r="1183" spans="1:31" x14ac:dyDescent="0.25">
      <c r="A1183" s="30"/>
      <c r="B1183" s="74"/>
      <c r="C1183" s="82"/>
      <c r="D1183" s="92"/>
      <c r="E1183" s="75"/>
      <c r="F1183" s="76"/>
      <c r="G1183" s="83"/>
      <c r="H1183" s="77"/>
      <c r="I1183" s="84"/>
      <c r="J1183" s="30"/>
      <c r="K1183" s="25" t="str">
        <f t="shared" si="144"/>
        <v/>
      </c>
      <c r="L1183" s="30"/>
      <c r="O1183" s="13" t="str">
        <f t="shared" si="145"/>
        <v/>
      </c>
      <c r="P1183" s="13">
        <f>SUM($E$11:$E1183)</f>
        <v>30</v>
      </c>
      <c r="T1183" s="22">
        <f t="shared" si="146"/>
        <v>0</v>
      </c>
      <c r="U1183" s="22">
        <f t="shared" si="147"/>
        <v>0</v>
      </c>
      <c r="W1183" s="13" t="str">
        <f t="shared" si="148"/>
        <v/>
      </c>
      <c r="Y1183" s="41" t="str">
        <f>IF($B1183="", "", IF($B1183&gt;'Annual Report'!$AZ$41, 'Annual Report'!$BA$40, TEXT($B1183, "mmm yyyy")))</f>
        <v/>
      </c>
      <c r="AA1183" s="13" t="str">
        <f t="shared" si="149"/>
        <v/>
      </c>
      <c r="AC1183" s="13" t="str">
        <f t="shared" si="150"/>
        <v xml:space="preserve"> - </v>
      </c>
      <c r="AE1183" s="13" t="str">
        <f t="shared" si="151"/>
        <v/>
      </c>
    </row>
    <row r="1184" spans="1:31" x14ac:dyDescent="0.25">
      <c r="A1184" s="30"/>
      <c r="B1184" s="74"/>
      <c r="C1184" s="82"/>
      <c r="D1184" s="92"/>
      <c r="E1184" s="75"/>
      <c r="F1184" s="76"/>
      <c r="G1184" s="83"/>
      <c r="H1184" s="77"/>
      <c r="I1184" s="84"/>
      <c r="J1184" s="30"/>
      <c r="K1184" s="25" t="str">
        <f t="shared" si="144"/>
        <v/>
      </c>
      <c r="L1184" s="30"/>
      <c r="O1184" s="13" t="str">
        <f t="shared" si="145"/>
        <v/>
      </c>
      <c r="P1184" s="13">
        <f>SUM($E$11:$E1184)</f>
        <v>30</v>
      </c>
      <c r="T1184" s="22">
        <f t="shared" si="146"/>
        <v>0</v>
      </c>
      <c r="U1184" s="22">
        <f t="shared" si="147"/>
        <v>0</v>
      </c>
      <c r="W1184" s="13" t="str">
        <f t="shared" si="148"/>
        <v/>
      </c>
      <c r="Y1184" s="41" t="str">
        <f>IF($B1184="", "", IF($B1184&gt;'Annual Report'!$AZ$41, 'Annual Report'!$BA$40, TEXT($B1184, "mmm yyyy")))</f>
        <v/>
      </c>
      <c r="AA1184" s="13" t="str">
        <f t="shared" si="149"/>
        <v/>
      </c>
      <c r="AC1184" s="13" t="str">
        <f t="shared" si="150"/>
        <v xml:space="preserve"> - </v>
      </c>
      <c r="AE1184" s="13" t="str">
        <f t="shared" si="151"/>
        <v/>
      </c>
    </row>
    <row r="1185" spans="1:31" x14ac:dyDescent="0.25">
      <c r="A1185" s="30"/>
      <c r="B1185" s="74"/>
      <c r="C1185" s="82"/>
      <c r="D1185" s="92"/>
      <c r="E1185" s="75"/>
      <c r="F1185" s="76"/>
      <c r="G1185" s="83"/>
      <c r="H1185" s="77"/>
      <c r="I1185" s="84"/>
      <c r="J1185" s="30"/>
      <c r="K1185" s="25" t="str">
        <f t="shared" si="144"/>
        <v/>
      </c>
      <c r="L1185" s="30"/>
      <c r="O1185" s="13" t="str">
        <f t="shared" si="145"/>
        <v/>
      </c>
      <c r="P1185" s="13">
        <f>SUM($E$11:$E1185)</f>
        <v>30</v>
      </c>
      <c r="T1185" s="22">
        <f t="shared" si="146"/>
        <v>0</v>
      </c>
      <c r="U1185" s="22">
        <f t="shared" si="147"/>
        <v>0</v>
      </c>
      <c r="W1185" s="13" t="str">
        <f t="shared" si="148"/>
        <v/>
      </c>
      <c r="Y1185" s="41" t="str">
        <f>IF($B1185="", "", IF($B1185&gt;'Annual Report'!$AZ$41, 'Annual Report'!$BA$40, TEXT($B1185, "mmm yyyy")))</f>
        <v/>
      </c>
      <c r="AA1185" s="13" t="str">
        <f t="shared" si="149"/>
        <v/>
      </c>
      <c r="AC1185" s="13" t="str">
        <f t="shared" si="150"/>
        <v xml:space="preserve"> - </v>
      </c>
      <c r="AE1185" s="13" t="str">
        <f t="shared" si="151"/>
        <v/>
      </c>
    </row>
    <row r="1186" spans="1:31" x14ac:dyDescent="0.25">
      <c r="A1186" s="30"/>
      <c r="B1186" s="74"/>
      <c r="C1186" s="82"/>
      <c r="D1186" s="92"/>
      <c r="E1186" s="75"/>
      <c r="F1186" s="76"/>
      <c r="G1186" s="83"/>
      <c r="H1186" s="77"/>
      <c r="I1186" s="84"/>
      <c r="J1186" s="30"/>
      <c r="K1186" s="25" t="str">
        <f t="shared" si="144"/>
        <v/>
      </c>
      <c r="L1186" s="30"/>
      <c r="O1186" s="13" t="str">
        <f t="shared" si="145"/>
        <v/>
      </c>
      <c r="P1186" s="13">
        <f>SUM($E$11:$E1186)</f>
        <v>30</v>
      </c>
      <c r="T1186" s="22">
        <f t="shared" si="146"/>
        <v>0</v>
      </c>
      <c r="U1186" s="22">
        <f t="shared" si="147"/>
        <v>0</v>
      </c>
      <c r="W1186" s="13" t="str">
        <f t="shared" si="148"/>
        <v/>
      </c>
      <c r="Y1186" s="41" t="str">
        <f>IF($B1186="", "", IF($B1186&gt;'Annual Report'!$AZ$41, 'Annual Report'!$BA$40, TEXT($B1186, "mmm yyyy")))</f>
        <v/>
      </c>
      <c r="AA1186" s="13" t="str">
        <f t="shared" si="149"/>
        <v/>
      </c>
      <c r="AC1186" s="13" t="str">
        <f t="shared" si="150"/>
        <v xml:space="preserve"> - </v>
      </c>
      <c r="AE1186" s="13" t="str">
        <f t="shared" si="151"/>
        <v/>
      </c>
    </row>
    <row r="1187" spans="1:31" x14ac:dyDescent="0.25">
      <c r="A1187" s="30"/>
      <c r="B1187" s="74"/>
      <c r="C1187" s="82"/>
      <c r="D1187" s="92"/>
      <c r="E1187" s="75"/>
      <c r="F1187" s="76"/>
      <c r="G1187" s="83"/>
      <c r="H1187" s="77"/>
      <c r="I1187" s="84"/>
      <c r="J1187" s="30"/>
      <c r="K1187" s="25" t="str">
        <f t="shared" si="144"/>
        <v/>
      </c>
      <c r="L1187" s="30"/>
      <c r="O1187" s="13" t="str">
        <f t="shared" si="145"/>
        <v/>
      </c>
      <c r="P1187" s="13">
        <f>SUM($E$11:$E1187)</f>
        <v>30</v>
      </c>
      <c r="T1187" s="22">
        <f t="shared" si="146"/>
        <v>0</v>
      </c>
      <c r="U1187" s="22">
        <f t="shared" si="147"/>
        <v>0</v>
      </c>
      <c r="W1187" s="13" t="str">
        <f t="shared" si="148"/>
        <v/>
      </c>
      <c r="Y1187" s="41" t="str">
        <f>IF($B1187="", "", IF($B1187&gt;'Annual Report'!$AZ$41, 'Annual Report'!$BA$40, TEXT($B1187, "mmm yyyy")))</f>
        <v/>
      </c>
      <c r="AA1187" s="13" t="str">
        <f t="shared" si="149"/>
        <v/>
      </c>
      <c r="AC1187" s="13" t="str">
        <f t="shared" si="150"/>
        <v xml:space="preserve"> - </v>
      </c>
      <c r="AE1187" s="13" t="str">
        <f t="shared" si="151"/>
        <v/>
      </c>
    </row>
    <row r="1188" spans="1:31" x14ac:dyDescent="0.25">
      <c r="A1188" s="30"/>
      <c r="B1188" s="74"/>
      <c r="C1188" s="82"/>
      <c r="D1188" s="92"/>
      <c r="E1188" s="75"/>
      <c r="F1188" s="76"/>
      <c r="G1188" s="83"/>
      <c r="H1188" s="77"/>
      <c r="I1188" s="84"/>
      <c r="J1188" s="30"/>
      <c r="K1188" s="25" t="str">
        <f t="shared" si="144"/>
        <v/>
      </c>
      <c r="L1188" s="30"/>
      <c r="O1188" s="13" t="str">
        <f t="shared" si="145"/>
        <v/>
      </c>
      <c r="P1188" s="13">
        <f>SUM($E$11:$E1188)</f>
        <v>30</v>
      </c>
      <c r="T1188" s="22">
        <f t="shared" si="146"/>
        <v>0</v>
      </c>
      <c r="U1188" s="22">
        <f t="shared" si="147"/>
        <v>0</v>
      </c>
      <c r="W1188" s="13" t="str">
        <f t="shared" si="148"/>
        <v/>
      </c>
      <c r="Y1188" s="41" t="str">
        <f>IF($B1188="", "", IF($B1188&gt;'Annual Report'!$AZ$41, 'Annual Report'!$BA$40, TEXT($B1188, "mmm yyyy")))</f>
        <v/>
      </c>
      <c r="AA1188" s="13" t="str">
        <f t="shared" si="149"/>
        <v/>
      </c>
      <c r="AC1188" s="13" t="str">
        <f t="shared" si="150"/>
        <v xml:space="preserve"> - </v>
      </c>
      <c r="AE1188" s="13" t="str">
        <f t="shared" si="151"/>
        <v/>
      </c>
    </row>
    <row r="1189" spans="1:31" x14ac:dyDescent="0.25">
      <c r="A1189" s="30"/>
      <c r="B1189" s="74"/>
      <c r="C1189" s="82"/>
      <c r="D1189" s="92"/>
      <c r="E1189" s="75"/>
      <c r="F1189" s="76"/>
      <c r="G1189" s="83"/>
      <c r="H1189" s="77"/>
      <c r="I1189" s="84"/>
      <c r="J1189" s="30"/>
      <c r="K1189" s="25" t="str">
        <f t="shared" si="144"/>
        <v/>
      </c>
      <c r="L1189" s="30"/>
      <c r="O1189" s="13" t="str">
        <f t="shared" si="145"/>
        <v/>
      </c>
      <c r="P1189" s="13">
        <f>SUM($E$11:$E1189)</f>
        <v>30</v>
      </c>
      <c r="T1189" s="22">
        <f t="shared" si="146"/>
        <v>0</v>
      </c>
      <c r="U1189" s="22">
        <f t="shared" si="147"/>
        <v>0</v>
      </c>
      <c r="W1189" s="13" t="str">
        <f t="shared" si="148"/>
        <v/>
      </c>
      <c r="Y1189" s="41" t="str">
        <f>IF($B1189="", "", IF($B1189&gt;'Annual Report'!$AZ$41, 'Annual Report'!$BA$40, TEXT($B1189, "mmm yyyy")))</f>
        <v/>
      </c>
      <c r="AA1189" s="13" t="str">
        <f t="shared" si="149"/>
        <v/>
      </c>
      <c r="AC1189" s="13" t="str">
        <f t="shared" si="150"/>
        <v xml:space="preserve"> - </v>
      </c>
      <c r="AE1189" s="13" t="str">
        <f t="shared" si="151"/>
        <v/>
      </c>
    </row>
    <row r="1190" spans="1:31" x14ac:dyDescent="0.25">
      <c r="A1190" s="30"/>
      <c r="B1190" s="74"/>
      <c r="C1190" s="82"/>
      <c r="D1190" s="92"/>
      <c r="E1190" s="75"/>
      <c r="F1190" s="76"/>
      <c r="G1190" s="83"/>
      <c r="H1190" s="77"/>
      <c r="I1190" s="84"/>
      <c r="J1190" s="30"/>
      <c r="K1190" s="25" t="str">
        <f t="shared" si="144"/>
        <v/>
      </c>
      <c r="L1190" s="30"/>
      <c r="O1190" s="13" t="str">
        <f t="shared" si="145"/>
        <v/>
      </c>
      <c r="P1190" s="13">
        <f>SUM($E$11:$E1190)</f>
        <v>30</v>
      </c>
      <c r="T1190" s="22">
        <f t="shared" si="146"/>
        <v>0</v>
      </c>
      <c r="U1190" s="22">
        <f t="shared" si="147"/>
        <v>0</v>
      </c>
      <c r="W1190" s="13" t="str">
        <f t="shared" si="148"/>
        <v/>
      </c>
      <c r="Y1190" s="41" t="str">
        <f>IF($B1190="", "", IF($B1190&gt;'Annual Report'!$AZ$41, 'Annual Report'!$BA$40, TEXT($B1190, "mmm yyyy")))</f>
        <v/>
      </c>
      <c r="AA1190" s="13" t="str">
        <f t="shared" si="149"/>
        <v/>
      </c>
      <c r="AC1190" s="13" t="str">
        <f t="shared" si="150"/>
        <v xml:space="preserve"> - </v>
      </c>
      <c r="AE1190" s="13" t="str">
        <f t="shared" si="151"/>
        <v/>
      </c>
    </row>
    <row r="1191" spans="1:31" x14ac:dyDescent="0.25">
      <c r="A1191" s="30"/>
      <c r="B1191" s="74"/>
      <c r="C1191" s="82"/>
      <c r="D1191" s="92"/>
      <c r="E1191" s="75"/>
      <c r="F1191" s="76"/>
      <c r="G1191" s="83"/>
      <c r="H1191" s="77"/>
      <c r="I1191" s="84"/>
      <c r="J1191" s="30"/>
      <c r="K1191" s="25" t="str">
        <f t="shared" si="144"/>
        <v/>
      </c>
      <c r="L1191" s="30"/>
      <c r="O1191" s="13" t="str">
        <f t="shared" si="145"/>
        <v/>
      </c>
      <c r="P1191" s="13">
        <f>SUM($E$11:$E1191)</f>
        <v>30</v>
      </c>
      <c r="T1191" s="22">
        <f t="shared" si="146"/>
        <v>0</v>
      </c>
      <c r="U1191" s="22">
        <f t="shared" si="147"/>
        <v>0</v>
      </c>
      <c r="W1191" s="13" t="str">
        <f t="shared" si="148"/>
        <v/>
      </c>
      <c r="Y1191" s="41" t="str">
        <f>IF($B1191="", "", IF($B1191&gt;'Annual Report'!$AZ$41, 'Annual Report'!$BA$40, TEXT($B1191, "mmm yyyy")))</f>
        <v/>
      </c>
      <c r="AA1191" s="13" t="str">
        <f t="shared" si="149"/>
        <v/>
      </c>
      <c r="AC1191" s="13" t="str">
        <f t="shared" si="150"/>
        <v xml:space="preserve"> - </v>
      </c>
      <c r="AE1191" s="13" t="str">
        <f t="shared" si="151"/>
        <v/>
      </c>
    </row>
    <row r="1192" spans="1:31" x14ac:dyDescent="0.25">
      <c r="A1192" s="30"/>
      <c r="B1192" s="74"/>
      <c r="C1192" s="82"/>
      <c r="D1192" s="92"/>
      <c r="E1192" s="75"/>
      <c r="F1192" s="76"/>
      <c r="G1192" s="83"/>
      <c r="H1192" s="77"/>
      <c r="I1192" s="84"/>
      <c r="J1192" s="30"/>
      <c r="K1192" s="25" t="str">
        <f t="shared" si="144"/>
        <v/>
      </c>
      <c r="L1192" s="30"/>
      <c r="O1192" s="13" t="str">
        <f t="shared" si="145"/>
        <v/>
      </c>
      <c r="P1192" s="13">
        <f>SUM($E$11:$E1192)</f>
        <v>30</v>
      </c>
      <c r="T1192" s="22">
        <f t="shared" si="146"/>
        <v>0</v>
      </c>
      <c r="U1192" s="22">
        <f t="shared" si="147"/>
        <v>0</v>
      </c>
      <c r="W1192" s="13" t="str">
        <f t="shared" si="148"/>
        <v/>
      </c>
      <c r="Y1192" s="41" t="str">
        <f>IF($B1192="", "", IF($B1192&gt;'Annual Report'!$AZ$41, 'Annual Report'!$BA$40, TEXT($B1192, "mmm yyyy")))</f>
        <v/>
      </c>
      <c r="AA1192" s="13" t="str">
        <f t="shared" si="149"/>
        <v/>
      </c>
      <c r="AC1192" s="13" t="str">
        <f t="shared" si="150"/>
        <v xml:space="preserve"> - </v>
      </c>
      <c r="AE1192" s="13" t="str">
        <f t="shared" si="151"/>
        <v/>
      </c>
    </row>
    <row r="1193" spans="1:31" x14ac:dyDescent="0.25">
      <c r="A1193" s="30"/>
      <c r="B1193" s="74"/>
      <c r="C1193" s="82"/>
      <c r="D1193" s="92"/>
      <c r="E1193" s="75"/>
      <c r="F1193" s="76"/>
      <c r="G1193" s="83"/>
      <c r="H1193" s="77"/>
      <c r="I1193" s="84"/>
      <c r="J1193" s="30"/>
      <c r="K1193" s="25" t="str">
        <f t="shared" si="144"/>
        <v/>
      </c>
      <c r="L1193" s="30"/>
      <c r="O1193" s="13" t="str">
        <f t="shared" si="145"/>
        <v/>
      </c>
      <c r="P1193" s="13">
        <f>SUM($E$11:$E1193)</f>
        <v>30</v>
      </c>
      <c r="T1193" s="22">
        <f t="shared" si="146"/>
        <v>0</v>
      </c>
      <c r="U1193" s="22">
        <f t="shared" si="147"/>
        <v>0</v>
      </c>
      <c r="W1193" s="13" t="str">
        <f t="shared" si="148"/>
        <v/>
      </c>
      <c r="Y1193" s="41" t="str">
        <f>IF($B1193="", "", IF($B1193&gt;'Annual Report'!$AZ$41, 'Annual Report'!$BA$40, TEXT($B1193, "mmm yyyy")))</f>
        <v/>
      </c>
      <c r="AA1193" s="13" t="str">
        <f t="shared" si="149"/>
        <v/>
      </c>
      <c r="AC1193" s="13" t="str">
        <f t="shared" si="150"/>
        <v xml:space="preserve"> - </v>
      </c>
      <c r="AE1193" s="13" t="str">
        <f t="shared" si="151"/>
        <v/>
      </c>
    </row>
    <row r="1194" spans="1:31" x14ac:dyDescent="0.25">
      <c r="A1194" s="30"/>
      <c r="B1194" s="74"/>
      <c r="C1194" s="82"/>
      <c r="D1194" s="92"/>
      <c r="E1194" s="75"/>
      <c r="F1194" s="76"/>
      <c r="G1194" s="83"/>
      <c r="H1194" s="77"/>
      <c r="I1194" s="84"/>
      <c r="J1194" s="30"/>
      <c r="K1194" s="25" t="str">
        <f t="shared" si="144"/>
        <v/>
      </c>
      <c r="L1194" s="30"/>
      <c r="O1194" s="13" t="str">
        <f t="shared" si="145"/>
        <v/>
      </c>
      <c r="P1194" s="13">
        <f>SUM($E$11:$E1194)</f>
        <v>30</v>
      </c>
      <c r="T1194" s="22">
        <f t="shared" si="146"/>
        <v>0</v>
      </c>
      <c r="U1194" s="22">
        <f t="shared" si="147"/>
        <v>0</v>
      </c>
      <c r="W1194" s="13" t="str">
        <f t="shared" si="148"/>
        <v/>
      </c>
      <c r="Y1194" s="41" t="str">
        <f>IF($B1194="", "", IF($B1194&gt;'Annual Report'!$AZ$41, 'Annual Report'!$BA$40, TEXT($B1194, "mmm yyyy")))</f>
        <v/>
      </c>
      <c r="AA1194" s="13" t="str">
        <f t="shared" si="149"/>
        <v/>
      </c>
      <c r="AC1194" s="13" t="str">
        <f t="shared" si="150"/>
        <v xml:space="preserve"> - </v>
      </c>
      <c r="AE1194" s="13" t="str">
        <f t="shared" si="151"/>
        <v/>
      </c>
    </row>
    <row r="1195" spans="1:31" x14ac:dyDescent="0.25">
      <c r="A1195" s="30"/>
      <c r="B1195" s="74"/>
      <c r="C1195" s="82"/>
      <c r="D1195" s="92"/>
      <c r="E1195" s="75"/>
      <c r="F1195" s="76"/>
      <c r="G1195" s="83"/>
      <c r="H1195" s="77"/>
      <c r="I1195" s="84"/>
      <c r="J1195" s="30"/>
      <c r="K1195" s="25" t="str">
        <f t="shared" si="144"/>
        <v/>
      </c>
      <c r="L1195" s="30"/>
      <c r="O1195" s="13" t="str">
        <f t="shared" si="145"/>
        <v/>
      </c>
      <c r="P1195" s="13">
        <f>SUM($E$11:$E1195)</f>
        <v>30</v>
      </c>
      <c r="T1195" s="22">
        <f t="shared" si="146"/>
        <v>0</v>
      </c>
      <c r="U1195" s="22">
        <f t="shared" si="147"/>
        <v>0</v>
      </c>
      <c r="W1195" s="13" t="str">
        <f t="shared" si="148"/>
        <v/>
      </c>
      <c r="Y1195" s="41" t="str">
        <f>IF($B1195="", "", IF($B1195&gt;'Annual Report'!$AZ$41, 'Annual Report'!$BA$40, TEXT($B1195, "mmm yyyy")))</f>
        <v/>
      </c>
      <c r="AA1195" s="13" t="str">
        <f t="shared" si="149"/>
        <v/>
      </c>
      <c r="AC1195" s="13" t="str">
        <f t="shared" si="150"/>
        <v xml:space="preserve"> - </v>
      </c>
      <c r="AE1195" s="13" t="str">
        <f t="shared" si="151"/>
        <v/>
      </c>
    </row>
    <row r="1196" spans="1:31" x14ac:dyDescent="0.25">
      <c r="A1196" s="30"/>
      <c r="B1196" s="74"/>
      <c r="C1196" s="82"/>
      <c r="D1196" s="92"/>
      <c r="E1196" s="75"/>
      <c r="F1196" s="76"/>
      <c r="G1196" s="83"/>
      <c r="H1196" s="77"/>
      <c r="I1196" s="84"/>
      <c r="J1196" s="30"/>
      <c r="K1196" s="25" t="str">
        <f t="shared" si="144"/>
        <v/>
      </c>
      <c r="L1196" s="30"/>
      <c r="O1196" s="13" t="str">
        <f t="shared" si="145"/>
        <v/>
      </c>
      <c r="P1196" s="13">
        <f>SUM($E$11:$E1196)</f>
        <v>30</v>
      </c>
      <c r="T1196" s="22">
        <f t="shared" si="146"/>
        <v>0</v>
      </c>
      <c r="U1196" s="22">
        <f t="shared" si="147"/>
        <v>0</v>
      </c>
      <c r="W1196" s="13" t="str">
        <f t="shared" si="148"/>
        <v/>
      </c>
      <c r="Y1196" s="41" t="str">
        <f>IF($B1196="", "", IF($B1196&gt;'Annual Report'!$AZ$41, 'Annual Report'!$BA$40, TEXT($B1196, "mmm yyyy")))</f>
        <v/>
      </c>
      <c r="AA1196" s="13" t="str">
        <f t="shared" si="149"/>
        <v/>
      </c>
      <c r="AC1196" s="13" t="str">
        <f t="shared" si="150"/>
        <v xml:space="preserve"> - </v>
      </c>
      <c r="AE1196" s="13" t="str">
        <f t="shared" si="151"/>
        <v/>
      </c>
    </row>
    <row r="1197" spans="1:31" x14ac:dyDescent="0.25">
      <c r="A1197" s="30"/>
      <c r="B1197" s="74"/>
      <c r="C1197" s="82"/>
      <c r="D1197" s="92"/>
      <c r="E1197" s="75"/>
      <c r="F1197" s="76"/>
      <c r="G1197" s="83"/>
      <c r="H1197" s="77"/>
      <c r="I1197" s="84"/>
      <c r="J1197" s="30"/>
      <c r="K1197" s="25" t="str">
        <f t="shared" si="144"/>
        <v/>
      </c>
      <c r="L1197" s="30"/>
      <c r="O1197" s="13" t="str">
        <f t="shared" si="145"/>
        <v/>
      </c>
      <c r="P1197" s="13">
        <f>SUM($E$11:$E1197)</f>
        <v>30</v>
      </c>
      <c r="T1197" s="22">
        <f t="shared" si="146"/>
        <v>0</v>
      </c>
      <c r="U1197" s="22">
        <f t="shared" si="147"/>
        <v>0</v>
      </c>
      <c r="W1197" s="13" t="str">
        <f t="shared" si="148"/>
        <v/>
      </c>
      <c r="Y1197" s="41" t="str">
        <f>IF($B1197="", "", IF($B1197&gt;'Annual Report'!$AZ$41, 'Annual Report'!$BA$40, TEXT($B1197, "mmm yyyy")))</f>
        <v/>
      </c>
      <c r="AA1197" s="13" t="str">
        <f t="shared" si="149"/>
        <v/>
      </c>
      <c r="AC1197" s="13" t="str">
        <f t="shared" si="150"/>
        <v xml:space="preserve"> - </v>
      </c>
      <c r="AE1197" s="13" t="str">
        <f t="shared" si="151"/>
        <v/>
      </c>
    </row>
    <row r="1198" spans="1:31" x14ac:dyDescent="0.25">
      <c r="A1198" s="30"/>
      <c r="B1198" s="74"/>
      <c r="C1198" s="82"/>
      <c r="D1198" s="92"/>
      <c r="E1198" s="75"/>
      <c r="F1198" s="76"/>
      <c r="G1198" s="83"/>
      <c r="H1198" s="77"/>
      <c r="I1198" s="84"/>
      <c r="J1198" s="30"/>
      <c r="K1198" s="25" t="str">
        <f t="shared" si="144"/>
        <v/>
      </c>
      <c r="L1198" s="30"/>
      <c r="O1198" s="13" t="str">
        <f t="shared" si="145"/>
        <v/>
      </c>
      <c r="P1198" s="13">
        <f>SUM($E$11:$E1198)</f>
        <v>30</v>
      </c>
      <c r="T1198" s="22">
        <f t="shared" si="146"/>
        <v>0</v>
      </c>
      <c r="U1198" s="22">
        <f t="shared" si="147"/>
        <v>0</v>
      </c>
      <c r="W1198" s="13" t="str">
        <f t="shared" si="148"/>
        <v/>
      </c>
      <c r="Y1198" s="41" t="str">
        <f>IF($B1198="", "", IF($B1198&gt;'Annual Report'!$AZ$41, 'Annual Report'!$BA$40, TEXT($B1198, "mmm yyyy")))</f>
        <v/>
      </c>
      <c r="AA1198" s="13" t="str">
        <f t="shared" si="149"/>
        <v/>
      </c>
      <c r="AC1198" s="13" t="str">
        <f t="shared" si="150"/>
        <v xml:space="preserve"> - </v>
      </c>
      <c r="AE1198" s="13" t="str">
        <f t="shared" si="151"/>
        <v/>
      </c>
    </row>
    <row r="1199" spans="1:31" x14ac:dyDescent="0.25">
      <c r="A1199" s="30"/>
      <c r="B1199" s="74"/>
      <c r="C1199" s="82"/>
      <c r="D1199" s="92"/>
      <c r="E1199" s="75"/>
      <c r="F1199" s="76"/>
      <c r="G1199" s="83"/>
      <c r="H1199" s="77"/>
      <c r="I1199" s="84"/>
      <c r="J1199" s="30"/>
      <c r="K1199" s="25" t="str">
        <f t="shared" si="144"/>
        <v/>
      </c>
      <c r="L1199" s="30"/>
      <c r="O1199" s="13" t="str">
        <f t="shared" si="145"/>
        <v/>
      </c>
      <c r="P1199" s="13">
        <f>SUM($E$11:$E1199)</f>
        <v>30</v>
      </c>
      <c r="T1199" s="22">
        <f t="shared" si="146"/>
        <v>0</v>
      </c>
      <c r="U1199" s="22">
        <f t="shared" si="147"/>
        <v>0</v>
      </c>
      <c r="W1199" s="13" t="str">
        <f t="shared" si="148"/>
        <v/>
      </c>
      <c r="Y1199" s="41" t="str">
        <f>IF($B1199="", "", IF($B1199&gt;'Annual Report'!$AZ$41, 'Annual Report'!$BA$40, TEXT($B1199, "mmm yyyy")))</f>
        <v/>
      </c>
      <c r="AA1199" s="13" t="str">
        <f t="shared" si="149"/>
        <v/>
      </c>
      <c r="AC1199" s="13" t="str">
        <f t="shared" si="150"/>
        <v xml:space="preserve"> - </v>
      </c>
      <c r="AE1199" s="13" t="str">
        <f t="shared" si="151"/>
        <v/>
      </c>
    </row>
    <row r="1200" spans="1:31" x14ac:dyDescent="0.25">
      <c r="A1200" s="30"/>
      <c r="B1200" s="74"/>
      <c r="C1200" s="82"/>
      <c r="D1200" s="92"/>
      <c r="E1200" s="75"/>
      <c r="F1200" s="76"/>
      <c r="G1200" s="83"/>
      <c r="H1200" s="77"/>
      <c r="I1200" s="84"/>
      <c r="J1200" s="30"/>
      <c r="K1200" s="25" t="str">
        <f t="shared" si="144"/>
        <v/>
      </c>
      <c r="L1200" s="30"/>
      <c r="O1200" s="13" t="str">
        <f t="shared" si="145"/>
        <v/>
      </c>
      <c r="P1200" s="13">
        <f>SUM($E$11:$E1200)</f>
        <v>30</v>
      </c>
      <c r="T1200" s="22">
        <f t="shared" si="146"/>
        <v>0</v>
      </c>
      <c r="U1200" s="22">
        <f t="shared" si="147"/>
        <v>0</v>
      </c>
      <c r="W1200" s="13" t="str">
        <f t="shared" si="148"/>
        <v/>
      </c>
      <c r="Y1200" s="41" t="str">
        <f>IF($B1200="", "", IF($B1200&gt;'Annual Report'!$AZ$41, 'Annual Report'!$BA$40, TEXT($B1200, "mmm yyyy")))</f>
        <v/>
      </c>
      <c r="AA1200" s="13" t="str">
        <f t="shared" si="149"/>
        <v/>
      </c>
      <c r="AC1200" s="13" t="str">
        <f t="shared" si="150"/>
        <v xml:space="preserve"> - </v>
      </c>
      <c r="AE1200" s="13" t="str">
        <f t="shared" si="151"/>
        <v/>
      </c>
    </row>
    <row r="1201" spans="1:31" x14ac:dyDescent="0.25">
      <c r="A1201" s="30"/>
      <c r="B1201" s="74"/>
      <c r="C1201" s="82"/>
      <c r="D1201" s="92"/>
      <c r="E1201" s="75"/>
      <c r="F1201" s="76"/>
      <c r="G1201" s="83"/>
      <c r="H1201" s="77"/>
      <c r="I1201" s="84"/>
      <c r="J1201" s="30"/>
      <c r="K1201" s="25" t="str">
        <f t="shared" si="144"/>
        <v/>
      </c>
      <c r="L1201" s="30"/>
      <c r="O1201" s="13" t="str">
        <f t="shared" si="145"/>
        <v/>
      </c>
      <c r="P1201" s="13">
        <f>SUM($E$11:$E1201)</f>
        <v>30</v>
      </c>
      <c r="T1201" s="22">
        <f t="shared" si="146"/>
        <v>0</v>
      </c>
      <c r="U1201" s="22">
        <f t="shared" si="147"/>
        <v>0</v>
      </c>
      <c r="W1201" s="13" t="str">
        <f t="shared" si="148"/>
        <v/>
      </c>
      <c r="Y1201" s="41" t="str">
        <f>IF($B1201="", "", IF($B1201&gt;'Annual Report'!$AZ$41, 'Annual Report'!$BA$40, TEXT($B1201, "mmm yyyy")))</f>
        <v/>
      </c>
      <c r="AA1201" s="13" t="str">
        <f t="shared" si="149"/>
        <v/>
      </c>
      <c r="AC1201" s="13" t="str">
        <f t="shared" si="150"/>
        <v xml:space="preserve"> - </v>
      </c>
      <c r="AE1201" s="13" t="str">
        <f t="shared" si="151"/>
        <v/>
      </c>
    </row>
    <row r="1202" spans="1:31" x14ac:dyDescent="0.25">
      <c r="A1202" s="30"/>
      <c r="B1202" s="74"/>
      <c r="C1202" s="82"/>
      <c r="D1202" s="92"/>
      <c r="E1202" s="75"/>
      <c r="F1202" s="76"/>
      <c r="G1202" s="83"/>
      <c r="H1202" s="77"/>
      <c r="I1202" s="84"/>
      <c r="J1202" s="30"/>
      <c r="K1202" s="25" t="str">
        <f t="shared" si="144"/>
        <v/>
      </c>
      <c r="L1202" s="30"/>
      <c r="O1202" s="13" t="str">
        <f t="shared" si="145"/>
        <v/>
      </c>
      <c r="P1202" s="13">
        <f>SUM($E$11:$E1202)</f>
        <v>30</v>
      </c>
      <c r="T1202" s="22">
        <f t="shared" si="146"/>
        <v>0</v>
      </c>
      <c r="U1202" s="22">
        <f t="shared" si="147"/>
        <v>0</v>
      </c>
      <c r="W1202" s="13" t="str">
        <f t="shared" si="148"/>
        <v/>
      </c>
      <c r="Y1202" s="41" t="str">
        <f>IF($B1202="", "", IF($B1202&gt;'Annual Report'!$AZ$41, 'Annual Report'!$BA$40, TEXT($B1202, "mmm yyyy")))</f>
        <v/>
      </c>
      <c r="AA1202" s="13" t="str">
        <f t="shared" si="149"/>
        <v/>
      </c>
      <c r="AC1202" s="13" t="str">
        <f t="shared" si="150"/>
        <v xml:space="preserve"> - </v>
      </c>
      <c r="AE1202" s="13" t="str">
        <f t="shared" si="151"/>
        <v/>
      </c>
    </row>
    <row r="1203" spans="1:31" x14ac:dyDescent="0.25">
      <c r="A1203" s="30"/>
      <c r="B1203" s="74"/>
      <c r="C1203" s="82"/>
      <c r="D1203" s="92"/>
      <c r="E1203" s="75"/>
      <c r="F1203" s="76"/>
      <c r="G1203" s="83"/>
      <c r="H1203" s="77"/>
      <c r="I1203" s="84"/>
      <c r="J1203" s="30"/>
      <c r="K1203" s="25" t="str">
        <f t="shared" si="144"/>
        <v/>
      </c>
      <c r="L1203" s="30"/>
      <c r="O1203" s="13" t="str">
        <f t="shared" si="145"/>
        <v/>
      </c>
      <c r="P1203" s="13">
        <f>SUM($E$11:$E1203)</f>
        <v>30</v>
      </c>
      <c r="T1203" s="22">
        <f t="shared" si="146"/>
        <v>0</v>
      </c>
      <c r="U1203" s="22">
        <f t="shared" si="147"/>
        <v>0</v>
      </c>
      <c r="W1203" s="13" t="str">
        <f t="shared" si="148"/>
        <v/>
      </c>
      <c r="Y1203" s="41" t="str">
        <f>IF($B1203="", "", IF($B1203&gt;'Annual Report'!$AZ$41, 'Annual Report'!$BA$40, TEXT($B1203, "mmm yyyy")))</f>
        <v/>
      </c>
      <c r="AA1203" s="13" t="str">
        <f t="shared" si="149"/>
        <v/>
      </c>
      <c r="AC1203" s="13" t="str">
        <f t="shared" si="150"/>
        <v xml:space="preserve"> - </v>
      </c>
      <c r="AE1203" s="13" t="str">
        <f t="shared" si="151"/>
        <v/>
      </c>
    </row>
    <row r="1204" spans="1:31" x14ac:dyDescent="0.25">
      <c r="A1204" s="30"/>
      <c r="B1204" s="74"/>
      <c r="C1204" s="82"/>
      <c r="D1204" s="92"/>
      <c r="E1204" s="75"/>
      <c r="F1204" s="76"/>
      <c r="G1204" s="83"/>
      <c r="H1204" s="77"/>
      <c r="I1204" s="84"/>
      <c r="J1204" s="30"/>
      <c r="K1204" s="25" t="str">
        <f t="shared" si="144"/>
        <v/>
      </c>
      <c r="L1204" s="30"/>
      <c r="O1204" s="13" t="str">
        <f t="shared" si="145"/>
        <v/>
      </c>
      <c r="P1204" s="13">
        <f>SUM($E$11:$E1204)</f>
        <v>30</v>
      </c>
      <c r="T1204" s="22">
        <f t="shared" si="146"/>
        <v>0</v>
      </c>
      <c r="U1204" s="22">
        <f t="shared" si="147"/>
        <v>0</v>
      </c>
      <c r="W1204" s="13" t="str">
        <f t="shared" si="148"/>
        <v/>
      </c>
      <c r="Y1204" s="41" t="str">
        <f>IF($B1204="", "", IF($B1204&gt;'Annual Report'!$AZ$41, 'Annual Report'!$BA$40, TEXT($B1204, "mmm yyyy")))</f>
        <v/>
      </c>
      <c r="AA1204" s="13" t="str">
        <f t="shared" si="149"/>
        <v/>
      </c>
      <c r="AC1204" s="13" t="str">
        <f t="shared" si="150"/>
        <v xml:space="preserve"> - </v>
      </c>
      <c r="AE1204" s="13" t="str">
        <f t="shared" si="151"/>
        <v/>
      </c>
    </row>
    <row r="1205" spans="1:31" x14ac:dyDescent="0.25">
      <c r="A1205" s="30"/>
      <c r="B1205" s="74"/>
      <c r="C1205" s="82"/>
      <c r="D1205" s="92"/>
      <c r="E1205" s="75"/>
      <c r="F1205" s="76"/>
      <c r="G1205" s="83"/>
      <c r="H1205" s="77"/>
      <c r="I1205" s="84"/>
      <c r="J1205" s="30"/>
      <c r="K1205" s="25" t="str">
        <f t="shared" si="144"/>
        <v/>
      </c>
      <c r="L1205" s="30"/>
      <c r="O1205" s="13" t="str">
        <f t="shared" si="145"/>
        <v/>
      </c>
      <c r="P1205" s="13">
        <f>SUM($E$11:$E1205)</f>
        <v>30</v>
      </c>
      <c r="T1205" s="22">
        <f t="shared" si="146"/>
        <v>0</v>
      </c>
      <c r="U1205" s="22">
        <f t="shared" si="147"/>
        <v>0</v>
      </c>
      <c r="W1205" s="13" t="str">
        <f t="shared" si="148"/>
        <v/>
      </c>
      <c r="Y1205" s="41" t="str">
        <f>IF($B1205="", "", IF($B1205&gt;'Annual Report'!$AZ$41, 'Annual Report'!$BA$40, TEXT($B1205, "mmm yyyy")))</f>
        <v/>
      </c>
      <c r="AA1205" s="13" t="str">
        <f t="shared" si="149"/>
        <v/>
      </c>
      <c r="AC1205" s="13" t="str">
        <f t="shared" si="150"/>
        <v xml:space="preserve"> - </v>
      </c>
      <c r="AE1205" s="13" t="str">
        <f t="shared" si="151"/>
        <v/>
      </c>
    </row>
    <row r="1206" spans="1:31" x14ac:dyDescent="0.25">
      <c r="A1206" s="30"/>
      <c r="B1206" s="74"/>
      <c r="C1206" s="82"/>
      <c r="D1206" s="92"/>
      <c r="E1206" s="75"/>
      <c r="F1206" s="76"/>
      <c r="G1206" s="83"/>
      <c r="H1206" s="77"/>
      <c r="I1206" s="84"/>
      <c r="J1206" s="30"/>
      <c r="K1206" s="25" t="str">
        <f t="shared" si="144"/>
        <v/>
      </c>
      <c r="L1206" s="30"/>
      <c r="O1206" s="13" t="str">
        <f t="shared" si="145"/>
        <v/>
      </c>
      <c r="P1206" s="13">
        <f>SUM($E$11:$E1206)</f>
        <v>30</v>
      </c>
      <c r="T1206" s="22">
        <f t="shared" si="146"/>
        <v>0</v>
      </c>
      <c r="U1206" s="22">
        <f t="shared" si="147"/>
        <v>0</v>
      </c>
      <c r="W1206" s="13" t="str">
        <f t="shared" si="148"/>
        <v/>
      </c>
      <c r="Y1206" s="41" t="str">
        <f>IF($B1206="", "", IF($B1206&gt;'Annual Report'!$AZ$41, 'Annual Report'!$BA$40, TEXT($B1206, "mmm yyyy")))</f>
        <v/>
      </c>
      <c r="AA1206" s="13" t="str">
        <f t="shared" si="149"/>
        <v/>
      </c>
      <c r="AC1206" s="13" t="str">
        <f t="shared" si="150"/>
        <v xml:space="preserve"> - </v>
      </c>
      <c r="AE1206" s="13" t="str">
        <f t="shared" si="151"/>
        <v/>
      </c>
    </row>
    <row r="1207" spans="1:31" x14ac:dyDescent="0.25">
      <c r="A1207" s="30"/>
      <c r="B1207" s="74"/>
      <c r="C1207" s="82"/>
      <c r="D1207" s="92"/>
      <c r="E1207" s="75"/>
      <c r="F1207" s="76"/>
      <c r="G1207" s="83"/>
      <c r="H1207" s="77"/>
      <c r="I1207" s="84"/>
      <c r="J1207" s="30"/>
      <c r="K1207" s="25" t="str">
        <f t="shared" si="144"/>
        <v/>
      </c>
      <c r="L1207" s="30"/>
      <c r="O1207" s="13" t="str">
        <f t="shared" si="145"/>
        <v/>
      </c>
      <c r="P1207" s="13">
        <f>SUM($E$11:$E1207)</f>
        <v>30</v>
      </c>
      <c r="T1207" s="22">
        <f t="shared" si="146"/>
        <v>0</v>
      </c>
      <c r="U1207" s="22">
        <f t="shared" si="147"/>
        <v>0</v>
      </c>
      <c r="W1207" s="13" t="str">
        <f t="shared" si="148"/>
        <v/>
      </c>
      <c r="Y1207" s="41" t="str">
        <f>IF($B1207="", "", IF($B1207&gt;'Annual Report'!$AZ$41, 'Annual Report'!$BA$40, TEXT($B1207, "mmm yyyy")))</f>
        <v/>
      </c>
      <c r="AA1207" s="13" t="str">
        <f t="shared" si="149"/>
        <v/>
      </c>
      <c r="AC1207" s="13" t="str">
        <f t="shared" si="150"/>
        <v xml:space="preserve"> - </v>
      </c>
      <c r="AE1207" s="13" t="str">
        <f t="shared" si="151"/>
        <v/>
      </c>
    </row>
    <row r="1208" spans="1:31" x14ac:dyDescent="0.25">
      <c r="A1208" s="30"/>
      <c r="B1208" s="74"/>
      <c r="C1208" s="82"/>
      <c r="D1208" s="92"/>
      <c r="E1208" s="75"/>
      <c r="F1208" s="76"/>
      <c r="G1208" s="83"/>
      <c r="H1208" s="77"/>
      <c r="I1208" s="84"/>
      <c r="J1208" s="30"/>
      <c r="K1208" s="25" t="str">
        <f t="shared" si="144"/>
        <v/>
      </c>
      <c r="L1208" s="30"/>
      <c r="O1208" s="13" t="str">
        <f t="shared" si="145"/>
        <v/>
      </c>
      <c r="P1208" s="13">
        <f>SUM($E$11:$E1208)</f>
        <v>30</v>
      </c>
      <c r="T1208" s="22">
        <f t="shared" si="146"/>
        <v>0</v>
      </c>
      <c r="U1208" s="22">
        <f t="shared" si="147"/>
        <v>0</v>
      </c>
      <c r="W1208" s="13" t="str">
        <f t="shared" si="148"/>
        <v/>
      </c>
      <c r="Y1208" s="41" t="str">
        <f>IF($B1208="", "", IF($B1208&gt;'Annual Report'!$AZ$41, 'Annual Report'!$BA$40, TEXT($B1208, "mmm yyyy")))</f>
        <v/>
      </c>
      <c r="AA1208" s="13" t="str">
        <f t="shared" si="149"/>
        <v/>
      </c>
      <c r="AC1208" s="13" t="str">
        <f t="shared" si="150"/>
        <v xml:space="preserve"> - </v>
      </c>
      <c r="AE1208" s="13" t="str">
        <f t="shared" si="151"/>
        <v/>
      </c>
    </row>
    <row r="1209" spans="1:31" x14ac:dyDescent="0.25">
      <c r="A1209" s="30"/>
      <c r="B1209" s="74"/>
      <c r="C1209" s="82"/>
      <c r="D1209" s="92"/>
      <c r="E1209" s="75"/>
      <c r="F1209" s="76"/>
      <c r="G1209" s="83"/>
      <c r="H1209" s="77"/>
      <c r="I1209" s="84"/>
      <c r="J1209" s="30"/>
      <c r="K1209" s="25" t="str">
        <f t="shared" si="144"/>
        <v/>
      </c>
      <c r="L1209" s="30"/>
      <c r="O1209" s="13" t="str">
        <f t="shared" si="145"/>
        <v/>
      </c>
      <c r="P1209" s="13">
        <f>SUM($E$11:$E1209)</f>
        <v>30</v>
      </c>
      <c r="T1209" s="22">
        <f t="shared" si="146"/>
        <v>0</v>
      </c>
      <c r="U1209" s="22">
        <f t="shared" si="147"/>
        <v>0</v>
      </c>
      <c r="W1209" s="13" t="str">
        <f t="shared" si="148"/>
        <v/>
      </c>
      <c r="Y1209" s="41" t="str">
        <f>IF($B1209="", "", IF($B1209&gt;'Annual Report'!$AZ$41, 'Annual Report'!$BA$40, TEXT($B1209, "mmm yyyy")))</f>
        <v/>
      </c>
      <c r="AA1209" s="13" t="str">
        <f t="shared" si="149"/>
        <v/>
      </c>
      <c r="AC1209" s="13" t="str">
        <f t="shared" si="150"/>
        <v xml:space="preserve"> - </v>
      </c>
      <c r="AE1209" s="13" t="str">
        <f t="shared" si="151"/>
        <v/>
      </c>
    </row>
    <row r="1210" spans="1:31" x14ac:dyDescent="0.25">
      <c r="A1210" s="30"/>
      <c r="B1210" s="74"/>
      <c r="C1210" s="82"/>
      <c r="D1210" s="92"/>
      <c r="E1210" s="75"/>
      <c r="F1210" s="76"/>
      <c r="G1210" s="83"/>
      <c r="H1210" s="77"/>
      <c r="I1210" s="84"/>
      <c r="J1210" s="30"/>
      <c r="K1210" s="25" t="str">
        <f t="shared" si="144"/>
        <v/>
      </c>
      <c r="L1210" s="30"/>
      <c r="O1210" s="13" t="str">
        <f t="shared" si="145"/>
        <v/>
      </c>
      <c r="P1210" s="13">
        <f>SUM($E$11:$E1210)</f>
        <v>30</v>
      </c>
      <c r="T1210" s="22">
        <f t="shared" si="146"/>
        <v>0</v>
      </c>
      <c r="U1210" s="22">
        <f t="shared" si="147"/>
        <v>0</v>
      </c>
      <c r="W1210" s="13" t="str">
        <f t="shared" si="148"/>
        <v/>
      </c>
      <c r="Y1210" s="41" t="str">
        <f>IF($B1210="", "", IF($B1210&gt;'Annual Report'!$AZ$41, 'Annual Report'!$BA$40, TEXT($B1210, "mmm yyyy")))</f>
        <v/>
      </c>
      <c r="AA1210" s="13" t="str">
        <f t="shared" si="149"/>
        <v/>
      </c>
      <c r="AC1210" s="13" t="str">
        <f t="shared" si="150"/>
        <v xml:space="preserve"> - </v>
      </c>
      <c r="AE1210" s="13" t="str">
        <f t="shared" si="151"/>
        <v/>
      </c>
    </row>
    <row r="1211" spans="1:31" x14ac:dyDescent="0.25">
      <c r="A1211" s="30"/>
      <c r="B1211" s="74"/>
      <c r="C1211" s="82"/>
      <c r="D1211" s="92"/>
      <c r="E1211" s="75"/>
      <c r="F1211" s="76"/>
      <c r="G1211" s="83"/>
      <c r="H1211" s="77"/>
      <c r="I1211" s="84"/>
      <c r="J1211" s="30"/>
      <c r="K1211" s="25" t="str">
        <f t="shared" si="144"/>
        <v/>
      </c>
      <c r="L1211" s="30"/>
      <c r="O1211" s="13" t="str">
        <f t="shared" si="145"/>
        <v/>
      </c>
      <c r="P1211" s="13">
        <f>SUM($E$11:$E1211)</f>
        <v>30</v>
      </c>
      <c r="T1211" s="22">
        <f t="shared" si="146"/>
        <v>0</v>
      </c>
      <c r="U1211" s="22">
        <f t="shared" si="147"/>
        <v>0</v>
      </c>
      <c r="W1211" s="13" t="str">
        <f t="shared" si="148"/>
        <v/>
      </c>
      <c r="Y1211" s="41" t="str">
        <f>IF($B1211="", "", IF($B1211&gt;'Annual Report'!$AZ$41, 'Annual Report'!$BA$40, TEXT($B1211, "mmm yyyy")))</f>
        <v/>
      </c>
      <c r="AA1211" s="13" t="str">
        <f t="shared" si="149"/>
        <v/>
      </c>
      <c r="AC1211" s="13" t="str">
        <f t="shared" si="150"/>
        <v xml:space="preserve"> - </v>
      </c>
      <c r="AE1211" s="13" t="str">
        <f t="shared" si="151"/>
        <v/>
      </c>
    </row>
    <row r="1212" spans="1:31" x14ac:dyDescent="0.25">
      <c r="A1212" s="30"/>
      <c r="B1212" s="74"/>
      <c r="C1212" s="82"/>
      <c r="D1212" s="92"/>
      <c r="E1212" s="75"/>
      <c r="F1212" s="76"/>
      <c r="G1212" s="83"/>
      <c r="H1212" s="77"/>
      <c r="I1212" s="84"/>
      <c r="J1212" s="30"/>
      <c r="K1212" s="25" t="str">
        <f t="shared" si="144"/>
        <v/>
      </c>
      <c r="L1212" s="30"/>
      <c r="O1212" s="13" t="str">
        <f t="shared" si="145"/>
        <v/>
      </c>
      <c r="P1212" s="13">
        <f>SUM($E$11:$E1212)</f>
        <v>30</v>
      </c>
      <c r="T1212" s="22">
        <f t="shared" si="146"/>
        <v>0</v>
      </c>
      <c r="U1212" s="22">
        <f t="shared" si="147"/>
        <v>0</v>
      </c>
      <c r="W1212" s="13" t="str">
        <f t="shared" si="148"/>
        <v/>
      </c>
      <c r="Y1212" s="41" t="str">
        <f>IF($B1212="", "", IF($B1212&gt;'Annual Report'!$AZ$41, 'Annual Report'!$BA$40, TEXT($B1212, "mmm yyyy")))</f>
        <v/>
      </c>
      <c r="AA1212" s="13" t="str">
        <f t="shared" si="149"/>
        <v/>
      </c>
      <c r="AC1212" s="13" t="str">
        <f t="shared" si="150"/>
        <v xml:space="preserve"> - </v>
      </c>
      <c r="AE1212" s="13" t="str">
        <f t="shared" si="151"/>
        <v/>
      </c>
    </row>
    <row r="1213" spans="1:31" x14ac:dyDescent="0.25">
      <c r="A1213" s="30"/>
      <c r="B1213" s="74"/>
      <c r="C1213" s="82"/>
      <c r="D1213" s="92"/>
      <c r="E1213" s="75"/>
      <c r="F1213" s="76"/>
      <c r="G1213" s="83"/>
      <c r="H1213" s="77"/>
      <c r="I1213" s="84"/>
      <c r="J1213" s="30"/>
      <c r="K1213" s="25" t="str">
        <f t="shared" si="144"/>
        <v/>
      </c>
      <c r="L1213" s="30"/>
      <c r="O1213" s="13" t="str">
        <f t="shared" si="145"/>
        <v/>
      </c>
      <c r="P1213" s="13">
        <f>SUM($E$11:$E1213)</f>
        <v>30</v>
      </c>
      <c r="T1213" s="22">
        <f t="shared" si="146"/>
        <v>0</v>
      </c>
      <c r="U1213" s="22">
        <f t="shared" si="147"/>
        <v>0</v>
      </c>
      <c r="W1213" s="13" t="str">
        <f t="shared" si="148"/>
        <v/>
      </c>
      <c r="Y1213" s="41" t="str">
        <f>IF($B1213="", "", IF($B1213&gt;'Annual Report'!$AZ$41, 'Annual Report'!$BA$40, TEXT($B1213, "mmm yyyy")))</f>
        <v/>
      </c>
      <c r="AA1213" s="13" t="str">
        <f t="shared" si="149"/>
        <v/>
      </c>
      <c r="AC1213" s="13" t="str">
        <f t="shared" si="150"/>
        <v xml:space="preserve"> - </v>
      </c>
      <c r="AE1213" s="13" t="str">
        <f t="shared" si="151"/>
        <v/>
      </c>
    </row>
    <row r="1214" spans="1:31" x14ac:dyDescent="0.25">
      <c r="A1214" s="30"/>
      <c r="B1214" s="74"/>
      <c r="C1214" s="82"/>
      <c r="D1214" s="92"/>
      <c r="E1214" s="75"/>
      <c r="F1214" s="76"/>
      <c r="G1214" s="83"/>
      <c r="H1214" s="77"/>
      <c r="I1214" s="84"/>
      <c r="J1214" s="30"/>
      <c r="K1214" s="25" t="str">
        <f t="shared" si="144"/>
        <v/>
      </c>
      <c r="L1214" s="30"/>
      <c r="O1214" s="13" t="str">
        <f t="shared" si="145"/>
        <v/>
      </c>
      <c r="P1214" s="13">
        <f>SUM($E$11:$E1214)</f>
        <v>30</v>
      </c>
      <c r="T1214" s="22">
        <f t="shared" si="146"/>
        <v>0</v>
      </c>
      <c r="U1214" s="22">
        <f t="shared" si="147"/>
        <v>0</v>
      </c>
      <c r="W1214" s="13" t="str">
        <f t="shared" si="148"/>
        <v/>
      </c>
      <c r="Y1214" s="41" t="str">
        <f>IF($B1214="", "", IF($B1214&gt;'Annual Report'!$AZ$41, 'Annual Report'!$BA$40, TEXT($B1214, "mmm yyyy")))</f>
        <v/>
      </c>
      <c r="AA1214" s="13" t="str">
        <f t="shared" si="149"/>
        <v/>
      </c>
      <c r="AC1214" s="13" t="str">
        <f t="shared" si="150"/>
        <v xml:space="preserve"> - </v>
      </c>
      <c r="AE1214" s="13" t="str">
        <f t="shared" si="151"/>
        <v/>
      </c>
    </row>
    <row r="1215" spans="1:31" x14ac:dyDescent="0.25">
      <c r="A1215" s="30"/>
      <c r="B1215" s="74"/>
      <c r="C1215" s="82"/>
      <c r="D1215" s="92"/>
      <c r="E1215" s="75"/>
      <c r="F1215" s="76"/>
      <c r="G1215" s="83"/>
      <c r="H1215" s="77"/>
      <c r="I1215" s="84"/>
      <c r="J1215" s="30"/>
      <c r="K1215" s="25" t="str">
        <f t="shared" si="144"/>
        <v/>
      </c>
      <c r="L1215" s="30"/>
      <c r="O1215" s="13" t="str">
        <f t="shared" si="145"/>
        <v/>
      </c>
      <c r="P1215" s="13">
        <f>SUM($E$11:$E1215)</f>
        <v>30</v>
      </c>
      <c r="T1215" s="22">
        <f t="shared" si="146"/>
        <v>0</v>
      </c>
      <c r="U1215" s="22">
        <f t="shared" si="147"/>
        <v>0</v>
      </c>
      <c r="W1215" s="13" t="str">
        <f t="shared" si="148"/>
        <v/>
      </c>
      <c r="Y1215" s="41" t="str">
        <f>IF($B1215="", "", IF($B1215&gt;'Annual Report'!$AZ$41, 'Annual Report'!$BA$40, TEXT($B1215, "mmm yyyy")))</f>
        <v/>
      </c>
      <c r="AA1215" s="13" t="str">
        <f t="shared" si="149"/>
        <v/>
      </c>
      <c r="AC1215" s="13" t="str">
        <f t="shared" si="150"/>
        <v xml:space="preserve"> - </v>
      </c>
      <c r="AE1215" s="13" t="str">
        <f t="shared" si="151"/>
        <v/>
      </c>
    </row>
    <row r="1216" spans="1:31" x14ac:dyDescent="0.25">
      <c r="A1216" s="30"/>
      <c r="B1216" s="74"/>
      <c r="C1216" s="82"/>
      <c r="D1216" s="92"/>
      <c r="E1216" s="75"/>
      <c r="F1216" s="76"/>
      <c r="G1216" s="83"/>
      <c r="H1216" s="77"/>
      <c r="I1216" s="84"/>
      <c r="J1216" s="30"/>
      <c r="K1216" s="25" t="str">
        <f t="shared" si="144"/>
        <v/>
      </c>
      <c r="L1216" s="30"/>
      <c r="O1216" s="13" t="str">
        <f t="shared" si="145"/>
        <v/>
      </c>
      <c r="P1216" s="13">
        <f>SUM($E$11:$E1216)</f>
        <v>30</v>
      </c>
      <c r="T1216" s="22">
        <f t="shared" si="146"/>
        <v>0</v>
      </c>
      <c r="U1216" s="22">
        <f t="shared" si="147"/>
        <v>0</v>
      </c>
      <c r="W1216" s="13" t="str">
        <f t="shared" si="148"/>
        <v/>
      </c>
      <c r="Y1216" s="41" t="str">
        <f>IF($B1216="", "", IF($B1216&gt;'Annual Report'!$AZ$41, 'Annual Report'!$BA$40, TEXT($B1216, "mmm yyyy")))</f>
        <v/>
      </c>
      <c r="AA1216" s="13" t="str">
        <f t="shared" si="149"/>
        <v/>
      </c>
      <c r="AC1216" s="13" t="str">
        <f t="shared" si="150"/>
        <v xml:space="preserve"> - </v>
      </c>
      <c r="AE1216" s="13" t="str">
        <f t="shared" si="151"/>
        <v/>
      </c>
    </row>
    <row r="1217" spans="1:31" x14ac:dyDescent="0.25">
      <c r="A1217" s="30"/>
      <c r="B1217" s="74"/>
      <c r="C1217" s="82"/>
      <c r="D1217" s="92"/>
      <c r="E1217" s="75"/>
      <c r="F1217" s="76"/>
      <c r="G1217" s="83"/>
      <c r="H1217" s="77"/>
      <c r="I1217" s="84"/>
      <c r="J1217" s="30"/>
      <c r="K1217" s="25" t="str">
        <f t="shared" si="144"/>
        <v/>
      </c>
      <c r="L1217" s="30"/>
      <c r="O1217" s="13" t="str">
        <f t="shared" si="145"/>
        <v/>
      </c>
      <c r="P1217" s="13">
        <f>SUM($E$11:$E1217)</f>
        <v>30</v>
      </c>
      <c r="T1217" s="22">
        <f t="shared" si="146"/>
        <v>0</v>
      </c>
      <c r="U1217" s="22">
        <f t="shared" si="147"/>
        <v>0</v>
      </c>
      <c r="W1217" s="13" t="str">
        <f t="shared" si="148"/>
        <v/>
      </c>
      <c r="Y1217" s="41" t="str">
        <f>IF($B1217="", "", IF($B1217&gt;'Annual Report'!$AZ$41, 'Annual Report'!$BA$40, TEXT($B1217, "mmm yyyy")))</f>
        <v/>
      </c>
      <c r="AA1217" s="13" t="str">
        <f t="shared" si="149"/>
        <v/>
      </c>
      <c r="AC1217" s="13" t="str">
        <f t="shared" si="150"/>
        <v xml:space="preserve"> - </v>
      </c>
      <c r="AE1217" s="13" t="str">
        <f t="shared" si="151"/>
        <v/>
      </c>
    </row>
    <row r="1218" spans="1:31" x14ac:dyDescent="0.25">
      <c r="A1218" s="30"/>
      <c r="B1218" s="74"/>
      <c r="C1218" s="82"/>
      <c r="D1218" s="92"/>
      <c r="E1218" s="75"/>
      <c r="F1218" s="76"/>
      <c r="G1218" s="83"/>
      <c r="H1218" s="77"/>
      <c r="I1218" s="84"/>
      <c r="J1218" s="30"/>
      <c r="K1218" s="25" t="str">
        <f t="shared" si="144"/>
        <v/>
      </c>
      <c r="L1218" s="30"/>
      <c r="O1218" s="13" t="str">
        <f t="shared" si="145"/>
        <v/>
      </c>
      <c r="P1218" s="13">
        <f>SUM($E$11:$E1218)</f>
        <v>30</v>
      </c>
      <c r="T1218" s="22">
        <f t="shared" si="146"/>
        <v>0</v>
      </c>
      <c r="U1218" s="22">
        <f t="shared" si="147"/>
        <v>0</v>
      </c>
      <c r="W1218" s="13" t="str">
        <f t="shared" si="148"/>
        <v/>
      </c>
      <c r="Y1218" s="41" t="str">
        <f>IF($B1218="", "", IF($B1218&gt;'Annual Report'!$AZ$41, 'Annual Report'!$BA$40, TEXT($B1218, "mmm yyyy")))</f>
        <v/>
      </c>
      <c r="AA1218" s="13" t="str">
        <f t="shared" si="149"/>
        <v/>
      </c>
      <c r="AC1218" s="13" t="str">
        <f t="shared" si="150"/>
        <v xml:space="preserve"> - </v>
      </c>
      <c r="AE1218" s="13" t="str">
        <f t="shared" si="151"/>
        <v/>
      </c>
    </row>
    <row r="1219" spans="1:31" x14ac:dyDescent="0.25">
      <c r="A1219" s="30"/>
      <c r="B1219" s="74"/>
      <c r="C1219" s="82"/>
      <c r="D1219" s="92"/>
      <c r="E1219" s="75"/>
      <c r="F1219" s="76"/>
      <c r="G1219" s="83"/>
      <c r="H1219" s="77"/>
      <c r="I1219" s="84"/>
      <c r="J1219" s="30"/>
      <c r="K1219" s="25" t="str">
        <f t="shared" si="144"/>
        <v/>
      </c>
      <c r="L1219" s="30"/>
      <c r="O1219" s="13" t="str">
        <f t="shared" si="145"/>
        <v/>
      </c>
      <c r="P1219" s="13">
        <f>SUM($E$11:$E1219)</f>
        <v>30</v>
      </c>
      <c r="T1219" s="22">
        <f t="shared" si="146"/>
        <v>0</v>
      </c>
      <c r="U1219" s="22">
        <f t="shared" si="147"/>
        <v>0</v>
      </c>
      <c r="W1219" s="13" t="str">
        <f t="shared" si="148"/>
        <v/>
      </c>
      <c r="Y1219" s="41" t="str">
        <f>IF($B1219="", "", IF($B1219&gt;'Annual Report'!$AZ$41, 'Annual Report'!$BA$40, TEXT($B1219, "mmm yyyy")))</f>
        <v/>
      </c>
      <c r="AA1219" s="13" t="str">
        <f t="shared" si="149"/>
        <v/>
      </c>
      <c r="AC1219" s="13" t="str">
        <f t="shared" si="150"/>
        <v xml:space="preserve"> - </v>
      </c>
      <c r="AE1219" s="13" t="str">
        <f t="shared" si="151"/>
        <v/>
      </c>
    </row>
    <row r="1220" spans="1:31" x14ac:dyDescent="0.25">
      <c r="A1220" s="30"/>
      <c r="B1220" s="74"/>
      <c r="C1220" s="82"/>
      <c r="D1220" s="92"/>
      <c r="E1220" s="75"/>
      <c r="F1220" s="76"/>
      <c r="G1220" s="83"/>
      <c r="H1220" s="77"/>
      <c r="I1220" s="84"/>
      <c r="J1220" s="30"/>
      <c r="K1220" s="25" t="str">
        <f t="shared" si="144"/>
        <v/>
      </c>
      <c r="L1220" s="30"/>
      <c r="O1220" s="13" t="str">
        <f t="shared" si="145"/>
        <v/>
      </c>
      <c r="P1220" s="13">
        <f>SUM($E$11:$E1220)</f>
        <v>30</v>
      </c>
      <c r="T1220" s="22">
        <f t="shared" si="146"/>
        <v>0</v>
      </c>
      <c r="U1220" s="22">
        <f t="shared" si="147"/>
        <v>0</v>
      </c>
      <c r="W1220" s="13" t="str">
        <f t="shared" si="148"/>
        <v/>
      </c>
      <c r="Y1220" s="41" t="str">
        <f>IF($B1220="", "", IF($B1220&gt;'Annual Report'!$AZ$41, 'Annual Report'!$BA$40, TEXT($B1220, "mmm yyyy")))</f>
        <v/>
      </c>
      <c r="AA1220" s="13" t="str">
        <f t="shared" si="149"/>
        <v/>
      </c>
      <c r="AC1220" s="13" t="str">
        <f t="shared" si="150"/>
        <v xml:space="preserve"> - </v>
      </c>
      <c r="AE1220" s="13" t="str">
        <f t="shared" si="151"/>
        <v/>
      </c>
    </row>
    <row r="1221" spans="1:31" x14ac:dyDescent="0.25">
      <c r="A1221" s="30"/>
      <c r="B1221" s="74"/>
      <c r="C1221" s="82"/>
      <c r="D1221" s="92"/>
      <c r="E1221" s="75"/>
      <c r="F1221" s="76"/>
      <c r="G1221" s="83"/>
      <c r="H1221" s="77"/>
      <c r="I1221" s="84"/>
      <c r="J1221" s="30"/>
      <c r="K1221" s="25" t="str">
        <f t="shared" si="144"/>
        <v/>
      </c>
      <c r="L1221" s="30"/>
      <c r="O1221" s="13" t="str">
        <f t="shared" si="145"/>
        <v/>
      </c>
      <c r="P1221" s="13">
        <f>SUM($E$11:$E1221)</f>
        <v>30</v>
      </c>
      <c r="T1221" s="22">
        <f t="shared" si="146"/>
        <v>0</v>
      </c>
      <c r="U1221" s="22">
        <f t="shared" si="147"/>
        <v>0</v>
      </c>
      <c r="W1221" s="13" t="str">
        <f t="shared" si="148"/>
        <v/>
      </c>
      <c r="Y1221" s="41" t="str">
        <f>IF($B1221="", "", IF($B1221&gt;'Annual Report'!$AZ$41, 'Annual Report'!$BA$40, TEXT($B1221, "mmm yyyy")))</f>
        <v/>
      </c>
      <c r="AA1221" s="13" t="str">
        <f t="shared" si="149"/>
        <v/>
      </c>
      <c r="AC1221" s="13" t="str">
        <f t="shared" si="150"/>
        <v xml:space="preserve"> - </v>
      </c>
      <c r="AE1221" s="13" t="str">
        <f t="shared" si="151"/>
        <v/>
      </c>
    </row>
    <row r="1222" spans="1:31" x14ac:dyDescent="0.25">
      <c r="A1222" s="30"/>
      <c r="B1222" s="74"/>
      <c r="C1222" s="82"/>
      <c r="D1222" s="92"/>
      <c r="E1222" s="75"/>
      <c r="F1222" s="76"/>
      <c r="G1222" s="83"/>
      <c r="H1222" s="77"/>
      <c r="I1222" s="84"/>
      <c r="J1222" s="30"/>
      <c r="K1222" s="25" t="str">
        <f t="shared" si="144"/>
        <v/>
      </c>
      <c r="L1222" s="30"/>
      <c r="O1222" s="13" t="str">
        <f t="shared" si="145"/>
        <v/>
      </c>
      <c r="P1222" s="13">
        <f>SUM($E$11:$E1222)</f>
        <v>30</v>
      </c>
      <c r="T1222" s="22">
        <f t="shared" si="146"/>
        <v>0</v>
      </c>
      <c r="U1222" s="22">
        <f t="shared" si="147"/>
        <v>0</v>
      </c>
      <c r="W1222" s="13" t="str">
        <f t="shared" si="148"/>
        <v/>
      </c>
      <c r="Y1222" s="41" t="str">
        <f>IF($B1222="", "", IF($B1222&gt;'Annual Report'!$AZ$41, 'Annual Report'!$BA$40, TEXT($B1222, "mmm yyyy")))</f>
        <v/>
      </c>
      <c r="AA1222" s="13" t="str">
        <f t="shared" si="149"/>
        <v/>
      </c>
      <c r="AC1222" s="13" t="str">
        <f t="shared" si="150"/>
        <v xml:space="preserve"> - </v>
      </c>
      <c r="AE1222" s="13" t="str">
        <f t="shared" si="151"/>
        <v/>
      </c>
    </row>
    <row r="1223" spans="1:31" x14ac:dyDescent="0.25">
      <c r="A1223" s="30"/>
      <c r="B1223" s="74"/>
      <c r="C1223" s="82"/>
      <c r="D1223" s="92"/>
      <c r="E1223" s="75"/>
      <c r="F1223" s="76"/>
      <c r="G1223" s="83"/>
      <c r="H1223" s="77"/>
      <c r="I1223" s="84"/>
      <c r="J1223" s="30"/>
      <c r="K1223" s="25" t="str">
        <f t="shared" si="144"/>
        <v/>
      </c>
      <c r="L1223" s="30"/>
      <c r="O1223" s="13" t="str">
        <f t="shared" si="145"/>
        <v/>
      </c>
      <c r="P1223" s="13">
        <f>SUM($E$11:$E1223)</f>
        <v>30</v>
      </c>
      <c r="T1223" s="22">
        <f t="shared" si="146"/>
        <v>0</v>
      </c>
      <c r="U1223" s="22">
        <f t="shared" si="147"/>
        <v>0</v>
      </c>
      <c r="W1223" s="13" t="str">
        <f t="shared" si="148"/>
        <v/>
      </c>
      <c r="Y1223" s="41" t="str">
        <f>IF($B1223="", "", IF($B1223&gt;'Annual Report'!$AZ$41, 'Annual Report'!$BA$40, TEXT($B1223, "mmm yyyy")))</f>
        <v/>
      </c>
      <c r="AA1223" s="13" t="str">
        <f t="shared" si="149"/>
        <v/>
      </c>
      <c r="AC1223" s="13" t="str">
        <f t="shared" si="150"/>
        <v xml:space="preserve"> - </v>
      </c>
      <c r="AE1223" s="13" t="str">
        <f t="shared" si="151"/>
        <v/>
      </c>
    </row>
    <row r="1224" spans="1:31" x14ac:dyDescent="0.25">
      <c r="A1224" s="30"/>
      <c r="B1224" s="74"/>
      <c r="C1224" s="82"/>
      <c r="D1224" s="92"/>
      <c r="E1224" s="75"/>
      <c r="F1224" s="76"/>
      <c r="G1224" s="83"/>
      <c r="H1224" s="77"/>
      <c r="I1224" s="84"/>
      <c r="J1224" s="30"/>
      <c r="K1224" s="25" t="str">
        <f t="shared" si="144"/>
        <v/>
      </c>
      <c r="L1224" s="30"/>
      <c r="O1224" s="13" t="str">
        <f t="shared" si="145"/>
        <v/>
      </c>
      <c r="P1224" s="13">
        <f>SUM($E$11:$E1224)</f>
        <v>30</v>
      </c>
      <c r="T1224" s="22">
        <f t="shared" si="146"/>
        <v>0</v>
      </c>
      <c r="U1224" s="22">
        <f t="shared" si="147"/>
        <v>0</v>
      </c>
      <c r="W1224" s="13" t="str">
        <f t="shared" si="148"/>
        <v/>
      </c>
      <c r="Y1224" s="41" t="str">
        <f>IF($B1224="", "", IF($B1224&gt;'Annual Report'!$AZ$41, 'Annual Report'!$BA$40, TEXT($B1224, "mmm yyyy")))</f>
        <v/>
      </c>
      <c r="AA1224" s="13" t="str">
        <f t="shared" si="149"/>
        <v/>
      </c>
      <c r="AC1224" s="13" t="str">
        <f t="shared" si="150"/>
        <v xml:space="preserve"> - </v>
      </c>
      <c r="AE1224" s="13" t="str">
        <f t="shared" si="151"/>
        <v/>
      </c>
    </row>
    <row r="1225" spans="1:31" x14ac:dyDescent="0.25">
      <c r="A1225" s="30"/>
      <c r="B1225" s="74"/>
      <c r="C1225" s="82"/>
      <c r="D1225" s="92"/>
      <c r="E1225" s="75"/>
      <c r="F1225" s="76"/>
      <c r="G1225" s="83"/>
      <c r="H1225" s="77"/>
      <c r="I1225" s="84"/>
      <c r="J1225" s="30"/>
      <c r="K1225" s="25" t="str">
        <f t="shared" si="144"/>
        <v/>
      </c>
      <c r="L1225" s="30"/>
      <c r="O1225" s="13" t="str">
        <f t="shared" si="145"/>
        <v/>
      </c>
      <c r="P1225" s="13">
        <f>SUM($E$11:$E1225)</f>
        <v>30</v>
      </c>
      <c r="T1225" s="22">
        <f t="shared" si="146"/>
        <v>0</v>
      </c>
      <c r="U1225" s="22">
        <f t="shared" si="147"/>
        <v>0</v>
      </c>
      <c r="W1225" s="13" t="str">
        <f t="shared" si="148"/>
        <v/>
      </c>
      <c r="Y1225" s="41" t="str">
        <f>IF($B1225="", "", IF($B1225&gt;'Annual Report'!$AZ$41, 'Annual Report'!$BA$40, TEXT($B1225, "mmm yyyy")))</f>
        <v/>
      </c>
      <c r="AA1225" s="13" t="str">
        <f t="shared" si="149"/>
        <v/>
      </c>
      <c r="AC1225" s="13" t="str">
        <f t="shared" si="150"/>
        <v xml:space="preserve"> - </v>
      </c>
      <c r="AE1225" s="13" t="str">
        <f t="shared" si="151"/>
        <v/>
      </c>
    </row>
    <row r="1226" spans="1:31" x14ac:dyDescent="0.25">
      <c r="A1226" s="30"/>
      <c r="B1226" s="74"/>
      <c r="C1226" s="82"/>
      <c r="D1226" s="92"/>
      <c r="E1226" s="75"/>
      <c r="F1226" s="76"/>
      <c r="G1226" s="83"/>
      <c r="H1226" s="77"/>
      <c r="I1226" s="84"/>
      <c r="J1226" s="30"/>
      <c r="K1226" s="25" t="str">
        <f t="shared" si="144"/>
        <v/>
      </c>
      <c r="L1226" s="30"/>
      <c r="O1226" s="13" t="str">
        <f t="shared" si="145"/>
        <v/>
      </c>
      <c r="P1226" s="13">
        <f>SUM($E$11:$E1226)</f>
        <v>30</v>
      </c>
      <c r="T1226" s="22">
        <f t="shared" si="146"/>
        <v>0</v>
      </c>
      <c r="U1226" s="22">
        <f t="shared" si="147"/>
        <v>0</v>
      </c>
      <c r="W1226" s="13" t="str">
        <f t="shared" si="148"/>
        <v/>
      </c>
      <c r="Y1226" s="41" t="str">
        <f>IF($B1226="", "", IF($B1226&gt;'Annual Report'!$AZ$41, 'Annual Report'!$BA$40, TEXT($B1226, "mmm yyyy")))</f>
        <v/>
      </c>
      <c r="AA1226" s="13" t="str">
        <f t="shared" si="149"/>
        <v/>
      </c>
      <c r="AC1226" s="13" t="str">
        <f t="shared" si="150"/>
        <v xml:space="preserve"> - </v>
      </c>
      <c r="AE1226" s="13" t="str">
        <f t="shared" si="151"/>
        <v/>
      </c>
    </row>
    <row r="1227" spans="1:31" x14ac:dyDescent="0.25">
      <c r="A1227" s="30"/>
      <c r="B1227" s="74"/>
      <c r="C1227" s="82"/>
      <c r="D1227" s="92"/>
      <c r="E1227" s="75"/>
      <c r="F1227" s="76"/>
      <c r="G1227" s="83"/>
      <c r="H1227" s="77"/>
      <c r="I1227" s="84"/>
      <c r="J1227" s="30"/>
      <c r="K1227" s="25" t="str">
        <f t="shared" si="144"/>
        <v/>
      </c>
      <c r="L1227" s="30"/>
      <c r="O1227" s="13" t="str">
        <f t="shared" si="145"/>
        <v/>
      </c>
      <c r="P1227" s="13">
        <f>SUM($E$11:$E1227)</f>
        <v>30</v>
      </c>
      <c r="T1227" s="22">
        <f t="shared" si="146"/>
        <v>0</v>
      </c>
      <c r="U1227" s="22">
        <f t="shared" si="147"/>
        <v>0</v>
      </c>
      <c r="W1227" s="13" t="str">
        <f t="shared" si="148"/>
        <v/>
      </c>
      <c r="Y1227" s="41" t="str">
        <f>IF($B1227="", "", IF($B1227&gt;'Annual Report'!$AZ$41, 'Annual Report'!$BA$40, TEXT($B1227, "mmm yyyy")))</f>
        <v/>
      </c>
      <c r="AA1227" s="13" t="str">
        <f t="shared" si="149"/>
        <v/>
      </c>
      <c r="AC1227" s="13" t="str">
        <f t="shared" si="150"/>
        <v xml:space="preserve"> - </v>
      </c>
      <c r="AE1227" s="13" t="str">
        <f t="shared" si="151"/>
        <v/>
      </c>
    </row>
    <row r="1228" spans="1:31" x14ac:dyDescent="0.25">
      <c r="A1228" s="30"/>
      <c r="B1228" s="74"/>
      <c r="C1228" s="82"/>
      <c r="D1228" s="92"/>
      <c r="E1228" s="75"/>
      <c r="F1228" s="76"/>
      <c r="G1228" s="83"/>
      <c r="H1228" s="77"/>
      <c r="I1228" s="84"/>
      <c r="J1228" s="30"/>
      <c r="K1228" s="25" t="str">
        <f t="shared" ref="K1228:K1291" si="152">IF($B1228="", "", $G1228+$H1228-$F1228-$U1228-$T1228)</f>
        <v/>
      </c>
      <c r="L1228" s="30"/>
      <c r="O1228" s="13" t="str">
        <f t="shared" ref="O1228:O1291" si="153">IF($B1228="", "", IF(OR($B1228&lt;$R$3, $B1228&gt;$R$4), "X", ""))</f>
        <v/>
      </c>
      <c r="P1228" s="13">
        <f>SUM($E$11:$E1228)</f>
        <v>30</v>
      </c>
      <c r="T1228" s="22">
        <f t="shared" ref="T1228:T1291" si="154">ROUND($D1228*$P$4*24, 2)</f>
        <v>0</v>
      </c>
      <c r="U1228" s="22">
        <f t="shared" ref="U1228:U1291" si="155">ROUND(IF(AND($P1228&gt;$O$6, $P1227&lt;$O$6), (($P1228-$O$6)*$P$7)+(($O$6-$P1227)*$P$6), IF($P1227&gt;$O$6, $E1228*$P$7, $E1228*$P$6)), 2)</f>
        <v>0</v>
      </c>
      <c r="W1228" s="13" t="str">
        <f t="shared" ref="W1228:W1291" si="156">IF($I1228="", "", IF(COUNTIF($R$11:$R$20, $I1228)&gt;0, "", "X"))</f>
        <v/>
      </c>
      <c r="Y1228" s="41" t="str">
        <f>IF($B1228="", "", IF($B1228&gt;'Annual Report'!$AZ$41, 'Annual Report'!$BA$40, TEXT($B1228, "mmm yyyy")))</f>
        <v/>
      </c>
      <c r="AA1228" s="13" t="str">
        <f t="shared" ref="AA1228:AA1291" si="157">IF(AND(NOT($F1228=""), $I1228=""), "X", "")</f>
        <v/>
      </c>
      <c r="AC1228" s="13" t="str">
        <f t="shared" ref="AC1228:AC1291" si="158">_xlfn.CONCAT(Y1228, " - ", $I1228)</f>
        <v xml:space="preserve"> - </v>
      </c>
      <c r="AE1228" s="13" t="str">
        <f t="shared" ref="AE1228:AE1291" si="159">IF($AA1228="", "", $Y1228)</f>
        <v/>
      </c>
    </row>
    <row r="1229" spans="1:31" x14ac:dyDescent="0.25">
      <c r="A1229" s="30"/>
      <c r="B1229" s="74"/>
      <c r="C1229" s="82"/>
      <c r="D1229" s="92"/>
      <c r="E1229" s="75"/>
      <c r="F1229" s="76"/>
      <c r="G1229" s="83"/>
      <c r="H1229" s="77"/>
      <c r="I1229" s="84"/>
      <c r="J1229" s="30"/>
      <c r="K1229" s="25" t="str">
        <f t="shared" si="152"/>
        <v/>
      </c>
      <c r="L1229" s="30"/>
      <c r="O1229" s="13" t="str">
        <f t="shared" si="153"/>
        <v/>
      </c>
      <c r="P1229" s="13">
        <f>SUM($E$11:$E1229)</f>
        <v>30</v>
      </c>
      <c r="T1229" s="22">
        <f t="shared" si="154"/>
        <v>0</v>
      </c>
      <c r="U1229" s="22">
        <f t="shared" si="155"/>
        <v>0</v>
      </c>
      <c r="W1229" s="13" t="str">
        <f t="shared" si="156"/>
        <v/>
      </c>
      <c r="Y1229" s="41" t="str">
        <f>IF($B1229="", "", IF($B1229&gt;'Annual Report'!$AZ$41, 'Annual Report'!$BA$40, TEXT($B1229, "mmm yyyy")))</f>
        <v/>
      </c>
      <c r="AA1229" s="13" t="str">
        <f t="shared" si="157"/>
        <v/>
      </c>
      <c r="AC1229" s="13" t="str">
        <f t="shared" si="158"/>
        <v xml:space="preserve"> - </v>
      </c>
      <c r="AE1229" s="13" t="str">
        <f t="shared" si="159"/>
        <v/>
      </c>
    </row>
    <row r="1230" spans="1:31" x14ac:dyDescent="0.25">
      <c r="A1230" s="30"/>
      <c r="B1230" s="74"/>
      <c r="C1230" s="82"/>
      <c r="D1230" s="92"/>
      <c r="E1230" s="75"/>
      <c r="F1230" s="76"/>
      <c r="G1230" s="83"/>
      <c r="H1230" s="77"/>
      <c r="I1230" s="84"/>
      <c r="J1230" s="30"/>
      <c r="K1230" s="25" t="str">
        <f t="shared" si="152"/>
        <v/>
      </c>
      <c r="L1230" s="30"/>
      <c r="O1230" s="13" t="str">
        <f t="shared" si="153"/>
        <v/>
      </c>
      <c r="P1230" s="13">
        <f>SUM($E$11:$E1230)</f>
        <v>30</v>
      </c>
      <c r="T1230" s="22">
        <f t="shared" si="154"/>
        <v>0</v>
      </c>
      <c r="U1230" s="22">
        <f t="shared" si="155"/>
        <v>0</v>
      </c>
      <c r="W1230" s="13" t="str">
        <f t="shared" si="156"/>
        <v/>
      </c>
      <c r="Y1230" s="41" t="str">
        <f>IF($B1230="", "", IF($B1230&gt;'Annual Report'!$AZ$41, 'Annual Report'!$BA$40, TEXT($B1230, "mmm yyyy")))</f>
        <v/>
      </c>
      <c r="AA1230" s="13" t="str">
        <f t="shared" si="157"/>
        <v/>
      </c>
      <c r="AC1230" s="13" t="str">
        <f t="shared" si="158"/>
        <v xml:space="preserve"> - </v>
      </c>
      <c r="AE1230" s="13" t="str">
        <f t="shared" si="159"/>
        <v/>
      </c>
    </row>
    <row r="1231" spans="1:31" x14ac:dyDescent="0.25">
      <c r="A1231" s="30"/>
      <c r="B1231" s="74"/>
      <c r="C1231" s="82"/>
      <c r="D1231" s="92"/>
      <c r="E1231" s="75"/>
      <c r="F1231" s="76"/>
      <c r="G1231" s="83"/>
      <c r="H1231" s="77"/>
      <c r="I1231" s="84"/>
      <c r="J1231" s="30"/>
      <c r="K1231" s="25" t="str">
        <f t="shared" si="152"/>
        <v/>
      </c>
      <c r="L1231" s="30"/>
      <c r="O1231" s="13" t="str">
        <f t="shared" si="153"/>
        <v/>
      </c>
      <c r="P1231" s="13">
        <f>SUM($E$11:$E1231)</f>
        <v>30</v>
      </c>
      <c r="T1231" s="22">
        <f t="shared" si="154"/>
        <v>0</v>
      </c>
      <c r="U1231" s="22">
        <f t="shared" si="155"/>
        <v>0</v>
      </c>
      <c r="W1231" s="13" t="str">
        <f t="shared" si="156"/>
        <v/>
      </c>
      <c r="Y1231" s="41" t="str">
        <f>IF($B1231="", "", IF($B1231&gt;'Annual Report'!$AZ$41, 'Annual Report'!$BA$40, TEXT($B1231, "mmm yyyy")))</f>
        <v/>
      </c>
      <c r="AA1231" s="13" t="str">
        <f t="shared" si="157"/>
        <v/>
      </c>
      <c r="AC1231" s="13" t="str">
        <f t="shared" si="158"/>
        <v xml:space="preserve"> - </v>
      </c>
      <c r="AE1231" s="13" t="str">
        <f t="shared" si="159"/>
        <v/>
      </c>
    </row>
    <row r="1232" spans="1:31" x14ac:dyDescent="0.25">
      <c r="A1232" s="30"/>
      <c r="B1232" s="74"/>
      <c r="C1232" s="82"/>
      <c r="D1232" s="92"/>
      <c r="E1232" s="75"/>
      <c r="F1232" s="76"/>
      <c r="G1232" s="83"/>
      <c r="H1232" s="77"/>
      <c r="I1232" s="84"/>
      <c r="J1232" s="30"/>
      <c r="K1232" s="25" t="str">
        <f t="shared" si="152"/>
        <v/>
      </c>
      <c r="L1232" s="30"/>
      <c r="O1232" s="13" t="str">
        <f t="shared" si="153"/>
        <v/>
      </c>
      <c r="P1232" s="13">
        <f>SUM($E$11:$E1232)</f>
        <v>30</v>
      </c>
      <c r="T1232" s="22">
        <f t="shared" si="154"/>
        <v>0</v>
      </c>
      <c r="U1232" s="22">
        <f t="shared" si="155"/>
        <v>0</v>
      </c>
      <c r="W1232" s="13" t="str">
        <f t="shared" si="156"/>
        <v/>
      </c>
      <c r="Y1232" s="41" t="str">
        <f>IF($B1232="", "", IF($B1232&gt;'Annual Report'!$AZ$41, 'Annual Report'!$BA$40, TEXT($B1232, "mmm yyyy")))</f>
        <v/>
      </c>
      <c r="AA1232" s="13" t="str">
        <f t="shared" si="157"/>
        <v/>
      </c>
      <c r="AC1232" s="13" t="str">
        <f t="shared" si="158"/>
        <v xml:space="preserve"> - </v>
      </c>
      <c r="AE1232" s="13" t="str">
        <f t="shared" si="159"/>
        <v/>
      </c>
    </row>
    <row r="1233" spans="1:31" x14ac:dyDescent="0.25">
      <c r="A1233" s="30"/>
      <c r="B1233" s="74"/>
      <c r="C1233" s="82"/>
      <c r="D1233" s="92"/>
      <c r="E1233" s="75"/>
      <c r="F1233" s="76"/>
      <c r="G1233" s="83"/>
      <c r="H1233" s="77"/>
      <c r="I1233" s="84"/>
      <c r="J1233" s="30"/>
      <c r="K1233" s="25" t="str">
        <f t="shared" si="152"/>
        <v/>
      </c>
      <c r="L1233" s="30"/>
      <c r="O1233" s="13" t="str">
        <f t="shared" si="153"/>
        <v/>
      </c>
      <c r="P1233" s="13">
        <f>SUM($E$11:$E1233)</f>
        <v>30</v>
      </c>
      <c r="T1233" s="22">
        <f t="shared" si="154"/>
        <v>0</v>
      </c>
      <c r="U1233" s="22">
        <f t="shared" si="155"/>
        <v>0</v>
      </c>
      <c r="W1233" s="13" t="str">
        <f t="shared" si="156"/>
        <v/>
      </c>
      <c r="Y1233" s="41" t="str">
        <f>IF($B1233="", "", IF($B1233&gt;'Annual Report'!$AZ$41, 'Annual Report'!$BA$40, TEXT($B1233, "mmm yyyy")))</f>
        <v/>
      </c>
      <c r="AA1233" s="13" t="str">
        <f t="shared" si="157"/>
        <v/>
      </c>
      <c r="AC1233" s="13" t="str">
        <f t="shared" si="158"/>
        <v xml:space="preserve"> - </v>
      </c>
      <c r="AE1233" s="13" t="str">
        <f t="shared" si="159"/>
        <v/>
      </c>
    </row>
    <row r="1234" spans="1:31" x14ac:dyDescent="0.25">
      <c r="A1234" s="30"/>
      <c r="B1234" s="74"/>
      <c r="C1234" s="82"/>
      <c r="D1234" s="92"/>
      <c r="E1234" s="75"/>
      <c r="F1234" s="76"/>
      <c r="G1234" s="83"/>
      <c r="H1234" s="77"/>
      <c r="I1234" s="84"/>
      <c r="J1234" s="30"/>
      <c r="K1234" s="25" t="str">
        <f t="shared" si="152"/>
        <v/>
      </c>
      <c r="L1234" s="30"/>
      <c r="O1234" s="13" t="str">
        <f t="shared" si="153"/>
        <v/>
      </c>
      <c r="P1234" s="13">
        <f>SUM($E$11:$E1234)</f>
        <v>30</v>
      </c>
      <c r="T1234" s="22">
        <f t="shared" si="154"/>
        <v>0</v>
      </c>
      <c r="U1234" s="22">
        <f t="shared" si="155"/>
        <v>0</v>
      </c>
      <c r="W1234" s="13" t="str">
        <f t="shared" si="156"/>
        <v/>
      </c>
      <c r="Y1234" s="41" t="str">
        <f>IF($B1234="", "", IF($B1234&gt;'Annual Report'!$AZ$41, 'Annual Report'!$BA$40, TEXT($B1234, "mmm yyyy")))</f>
        <v/>
      </c>
      <c r="AA1234" s="13" t="str">
        <f t="shared" si="157"/>
        <v/>
      </c>
      <c r="AC1234" s="13" t="str">
        <f t="shared" si="158"/>
        <v xml:space="preserve"> - </v>
      </c>
      <c r="AE1234" s="13" t="str">
        <f t="shared" si="159"/>
        <v/>
      </c>
    </row>
    <row r="1235" spans="1:31" x14ac:dyDescent="0.25">
      <c r="A1235" s="30"/>
      <c r="B1235" s="74"/>
      <c r="C1235" s="82"/>
      <c r="D1235" s="92"/>
      <c r="E1235" s="75"/>
      <c r="F1235" s="76"/>
      <c r="G1235" s="83"/>
      <c r="H1235" s="77"/>
      <c r="I1235" s="84"/>
      <c r="J1235" s="30"/>
      <c r="K1235" s="25" t="str">
        <f t="shared" si="152"/>
        <v/>
      </c>
      <c r="L1235" s="30"/>
      <c r="O1235" s="13" t="str">
        <f t="shared" si="153"/>
        <v/>
      </c>
      <c r="P1235" s="13">
        <f>SUM($E$11:$E1235)</f>
        <v>30</v>
      </c>
      <c r="T1235" s="22">
        <f t="shared" si="154"/>
        <v>0</v>
      </c>
      <c r="U1235" s="22">
        <f t="shared" si="155"/>
        <v>0</v>
      </c>
      <c r="W1235" s="13" t="str">
        <f t="shared" si="156"/>
        <v/>
      </c>
      <c r="Y1235" s="41" t="str">
        <f>IF($B1235="", "", IF($B1235&gt;'Annual Report'!$AZ$41, 'Annual Report'!$BA$40, TEXT($B1235, "mmm yyyy")))</f>
        <v/>
      </c>
      <c r="AA1235" s="13" t="str">
        <f t="shared" si="157"/>
        <v/>
      </c>
      <c r="AC1235" s="13" t="str">
        <f t="shared" si="158"/>
        <v xml:space="preserve"> - </v>
      </c>
      <c r="AE1235" s="13" t="str">
        <f t="shared" si="159"/>
        <v/>
      </c>
    </row>
    <row r="1236" spans="1:31" x14ac:dyDescent="0.25">
      <c r="A1236" s="30"/>
      <c r="B1236" s="74"/>
      <c r="C1236" s="82"/>
      <c r="D1236" s="92"/>
      <c r="E1236" s="75"/>
      <c r="F1236" s="76"/>
      <c r="G1236" s="83"/>
      <c r="H1236" s="77"/>
      <c r="I1236" s="84"/>
      <c r="J1236" s="30"/>
      <c r="K1236" s="25" t="str">
        <f t="shared" si="152"/>
        <v/>
      </c>
      <c r="L1236" s="30"/>
      <c r="O1236" s="13" t="str">
        <f t="shared" si="153"/>
        <v/>
      </c>
      <c r="P1236" s="13">
        <f>SUM($E$11:$E1236)</f>
        <v>30</v>
      </c>
      <c r="T1236" s="22">
        <f t="shared" si="154"/>
        <v>0</v>
      </c>
      <c r="U1236" s="22">
        <f t="shared" si="155"/>
        <v>0</v>
      </c>
      <c r="W1236" s="13" t="str">
        <f t="shared" si="156"/>
        <v/>
      </c>
      <c r="Y1236" s="41" t="str">
        <f>IF($B1236="", "", IF($B1236&gt;'Annual Report'!$AZ$41, 'Annual Report'!$BA$40, TEXT($B1236, "mmm yyyy")))</f>
        <v/>
      </c>
      <c r="AA1236" s="13" t="str">
        <f t="shared" si="157"/>
        <v/>
      </c>
      <c r="AC1236" s="13" t="str">
        <f t="shared" si="158"/>
        <v xml:space="preserve"> - </v>
      </c>
      <c r="AE1236" s="13" t="str">
        <f t="shared" si="159"/>
        <v/>
      </c>
    </row>
    <row r="1237" spans="1:31" x14ac:dyDescent="0.25">
      <c r="A1237" s="30"/>
      <c r="B1237" s="74"/>
      <c r="C1237" s="82"/>
      <c r="D1237" s="92"/>
      <c r="E1237" s="75"/>
      <c r="F1237" s="76"/>
      <c r="G1237" s="83"/>
      <c r="H1237" s="77"/>
      <c r="I1237" s="84"/>
      <c r="J1237" s="30"/>
      <c r="K1237" s="25" t="str">
        <f t="shared" si="152"/>
        <v/>
      </c>
      <c r="L1237" s="30"/>
      <c r="O1237" s="13" t="str">
        <f t="shared" si="153"/>
        <v/>
      </c>
      <c r="P1237" s="13">
        <f>SUM($E$11:$E1237)</f>
        <v>30</v>
      </c>
      <c r="T1237" s="22">
        <f t="shared" si="154"/>
        <v>0</v>
      </c>
      <c r="U1237" s="22">
        <f t="shared" si="155"/>
        <v>0</v>
      </c>
      <c r="W1237" s="13" t="str">
        <f t="shared" si="156"/>
        <v/>
      </c>
      <c r="Y1237" s="41" t="str">
        <f>IF($B1237="", "", IF($B1237&gt;'Annual Report'!$AZ$41, 'Annual Report'!$BA$40, TEXT($B1237, "mmm yyyy")))</f>
        <v/>
      </c>
      <c r="AA1237" s="13" t="str">
        <f t="shared" si="157"/>
        <v/>
      </c>
      <c r="AC1237" s="13" t="str">
        <f t="shared" si="158"/>
        <v xml:space="preserve"> - </v>
      </c>
      <c r="AE1237" s="13" t="str">
        <f t="shared" si="159"/>
        <v/>
      </c>
    </row>
    <row r="1238" spans="1:31" x14ac:dyDescent="0.25">
      <c r="A1238" s="30"/>
      <c r="B1238" s="74"/>
      <c r="C1238" s="82"/>
      <c r="D1238" s="92"/>
      <c r="E1238" s="75"/>
      <c r="F1238" s="76"/>
      <c r="G1238" s="83"/>
      <c r="H1238" s="77"/>
      <c r="I1238" s="84"/>
      <c r="J1238" s="30"/>
      <c r="K1238" s="25" t="str">
        <f t="shared" si="152"/>
        <v/>
      </c>
      <c r="L1238" s="30"/>
      <c r="O1238" s="13" t="str">
        <f t="shared" si="153"/>
        <v/>
      </c>
      <c r="P1238" s="13">
        <f>SUM($E$11:$E1238)</f>
        <v>30</v>
      </c>
      <c r="T1238" s="22">
        <f t="shared" si="154"/>
        <v>0</v>
      </c>
      <c r="U1238" s="22">
        <f t="shared" si="155"/>
        <v>0</v>
      </c>
      <c r="W1238" s="13" t="str">
        <f t="shared" si="156"/>
        <v/>
      </c>
      <c r="Y1238" s="41" t="str">
        <f>IF($B1238="", "", IF($B1238&gt;'Annual Report'!$AZ$41, 'Annual Report'!$BA$40, TEXT($B1238, "mmm yyyy")))</f>
        <v/>
      </c>
      <c r="AA1238" s="13" t="str">
        <f t="shared" si="157"/>
        <v/>
      </c>
      <c r="AC1238" s="13" t="str">
        <f t="shared" si="158"/>
        <v xml:space="preserve"> - </v>
      </c>
      <c r="AE1238" s="13" t="str">
        <f t="shared" si="159"/>
        <v/>
      </c>
    </row>
    <row r="1239" spans="1:31" x14ac:dyDescent="0.25">
      <c r="A1239" s="30"/>
      <c r="B1239" s="74"/>
      <c r="C1239" s="82"/>
      <c r="D1239" s="92"/>
      <c r="E1239" s="75"/>
      <c r="F1239" s="76"/>
      <c r="G1239" s="83"/>
      <c r="H1239" s="77"/>
      <c r="I1239" s="84"/>
      <c r="J1239" s="30"/>
      <c r="K1239" s="25" t="str">
        <f t="shared" si="152"/>
        <v/>
      </c>
      <c r="L1239" s="30"/>
      <c r="O1239" s="13" t="str">
        <f t="shared" si="153"/>
        <v/>
      </c>
      <c r="P1239" s="13">
        <f>SUM($E$11:$E1239)</f>
        <v>30</v>
      </c>
      <c r="T1239" s="22">
        <f t="shared" si="154"/>
        <v>0</v>
      </c>
      <c r="U1239" s="22">
        <f t="shared" si="155"/>
        <v>0</v>
      </c>
      <c r="W1239" s="13" t="str">
        <f t="shared" si="156"/>
        <v/>
      </c>
      <c r="Y1239" s="41" t="str">
        <f>IF($B1239="", "", IF($B1239&gt;'Annual Report'!$AZ$41, 'Annual Report'!$BA$40, TEXT($B1239, "mmm yyyy")))</f>
        <v/>
      </c>
      <c r="AA1239" s="13" t="str">
        <f t="shared" si="157"/>
        <v/>
      </c>
      <c r="AC1239" s="13" t="str">
        <f t="shared" si="158"/>
        <v xml:space="preserve"> - </v>
      </c>
      <c r="AE1239" s="13" t="str">
        <f t="shared" si="159"/>
        <v/>
      </c>
    </row>
    <row r="1240" spans="1:31" x14ac:dyDescent="0.25">
      <c r="A1240" s="30"/>
      <c r="B1240" s="74"/>
      <c r="C1240" s="82"/>
      <c r="D1240" s="92"/>
      <c r="E1240" s="75"/>
      <c r="F1240" s="76"/>
      <c r="G1240" s="83"/>
      <c r="H1240" s="77"/>
      <c r="I1240" s="84"/>
      <c r="J1240" s="30"/>
      <c r="K1240" s="25" t="str">
        <f t="shared" si="152"/>
        <v/>
      </c>
      <c r="L1240" s="30"/>
      <c r="O1240" s="13" t="str">
        <f t="shared" si="153"/>
        <v/>
      </c>
      <c r="P1240" s="13">
        <f>SUM($E$11:$E1240)</f>
        <v>30</v>
      </c>
      <c r="T1240" s="22">
        <f t="shared" si="154"/>
        <v>0</v>
      </c>
      <c r="U1240" s="22">
        <f t="shared" si="155"/>
        <v>0</v>
      </c>
      <c r="W1240" s="13" t="str">
        <f t="shared" si="156"/>
        <v/>
      </c>
      <c r="Y1240" s="41" t="str">
        <f>IF($B1240="", "", IF($B1240&gt;'Annual Report'!$AZ$41, 'Annual Report'!$BA$40, TEXT($B1240, "mmm yyyy")))</f>
        <v/>
      </c>
      <c r="AA1240" s="13" t="str">
        <f t="shared" si="157"/>
        <v/>
      </c>
      <c r="AC1240" s="13" t="str">
        <f t="shared" si="158"/>
        <v xml:space="preserve"> - </v>
      </c>
      <c r="AE1240" s="13" t="str">
        <f t="shared" si="159"/>
        <v/>
      </c>
    </row>
    <row r="1241" spans="1:31" x14ac:dyDescent="0.25">
      <c r="A1241" s="30"/>
      <c r="B1241" s="74"/>
      <c r="C1241" s="82"/>
      <c r="D1241" s="92"/>
      <c r="E1241" s="75"/>
      <c r="F1241" s="76"/>
      <c r="G1241" s="83"/>
      <c r="H1241" s="77"/>
      <c r="I1241" s="84"/>
      <c r="J1241" s="30"/>
      <c r="K1241" s="25" t="str">
        <f t="shared" si="152"/>
        <v/>
      </c>
      <c r="L1241" s="30"/>
      <c r="O1241" s="13" t="str">
        <f t="shared" si="153"/>
        <v/>
      </c>
      <c r="P1241" s="13">
        <f>SUM($E$11:$E1241)</f>
        <v>30</v>
      </c>
      <c r="T1241" s="22">
        <f t="shared" si="154"/>
        <v>0</v>
      </c>
      <c r="U1241" s="22">
        <f t="shared" si="155"/>
        <v>0</v>
      </c>
      <c r="W1241" s="13" t="str">
        <f t="shared" si="156"/>
        <v/>
      </c>
      <c r="Y1241" s="41" t="str">
        <f>IF($B1241="", "", IF($B1241&gt;'Annual Report'!$AZ$41, 'Annual Report'!$BA$40, TEXT($B1241, "mmm yyyy")))</f>
        <v/>
      </c>
      <c r="AA1241" s="13" t="str">
        <f t="shared" si="157"/>
        <v/>
      </c>
      <c r="AC1241" s="13" t="str">
        <f t="shared" si="158"/>
        <v xml:space="preserve"> - </v>
      </c>
      <c r="AE1241" s="13" t="str">
        <f t="shared" si="159"/>
        <v/>
      </c>
    </row>
    <row r="1242" spans="1:31" x14ac:dyDescent="0.25">
      <c r="A1242" s="30"/>
      <c r="B1242" s="74"/>
      <c r="C1242" s="82"/>
      <c r="D1242" s="92"/>
      <c r="E1242" s="75"/>
      <c r="F1242" s="76"/>
      <c r="G1242" s="83"/>
      <c r="H1242" s="77"/>
      <c r="I1242" s="84"/>
      <c r="J1242" s="30"/>
      <c r="K1242" s="25" t="str">
        <f t="shared" si="152"/>
        <v/>
      </c>
      <c r="L1242" s="30"/>
      <c r="O1242" s="13" t="str">
        <f t="shared" si="153"/>
        <v/>
      </c>
      <c r="P1242" s="13">
        <f>SUM($E$11:$E1242)</f>
        <v>30</v>
      </c>
      <c r="T1242" s="22">
        <f t="shared" si="154"/>
        <v>0</v>
      </c>
      <c r="U1242" s="22">
        <f t="shared" si="155"/>
        <v>0</v>
      </c>
      <c r="W1242" s="13" t="str">
        <f t="shared" si="156"/>
        <v/>
      </c>
      <c r="Y1242" s="41" t="str">
        <f>IF($B1242="", "", IF($B1242&gt;'Annual Report'!$AZ$41, 'Annual Report'!$BA$40, TEXT($B1242, "mmm yyyy")))</f>
        <v/>
      </c>
      <c r="AA1242" s="13" t="str">
        <f t="shared" si="157"/>
        <v/>
      </c>
      <c r="AC1242" s="13" t="str">
        <f t="shared" si="158"/>
        <v xml:space="preserve"> - </v>
      </c>
      <c r="AE1242" s="13" t="str">
        <f t="shared" si="159"/>
        <v/>
      </c>
    </row>
    <row r="1243" spans="1:31" x14ac:dyDescent="0.25">
      <c r="A1243" s="30"/>
      <c r="B1243" s="74"/>
      <c r="C1243" s="82"/>
      <c r="D1243" s="92"/>
      <c r="E1243" s="75"/>
      <c r="F1243" s="76"/>
      <c r="G1243" s="83"/>
      <c r="H1243" s="77"/>
      <c r="I1243" s="84"/>
      <c r="J1243" s="30"/>
      <c r="K1243" s="25" t="str">
        <f t="shared" si="152"/>
        <v/>
      </c>
      <c r="L1243" s="30"/>
      <c r="O1243" s="13" t="str">
        <f t="shared" si="153"/>
        <v/>
      </c>
      <c r="P1243" s="13">
        <f>SUM($E$11:$E1243)</f>
        <v>30</v>
      </c>
      <c r="T1243" s="22">
        <f t="shared" si="154"/>
        <v>0</v>
      </c>
      <c r="U1243" s="22">
        <f t="shared" si="155"/>
        <v>0</v>
      </c>
      <c r="W1243" s="13" t="str">
        <f t="shared" si="156"/>
        <v/>
      </c>
      <c r="Y1243" s="41" t="str">
        <f>IF($B1243="", "", IF($B1243&gt;'Annual Report'!$AZ$41, 'Annual Report'!$BA$40, TEXT($B1243, "mmm yyyy")))</f>
        <v/>
      </c>
      <c r="AA1243" s="13" t="str">
        <f t="shared" si="157"/>
        <v/>
      </c>
      <c r="AC1243" s="13" t="str">
        <f t="shared" si="158"/>
        <v xml:space="preserve"> - </v>
      </c>
      <c r="AE1243" s="13" t="str">
        <f t="shared" si="159"/>
        <v/>
      </c>
    </row>
    <row r="1244" spans="1:31" x14ac:dyDescent="0.25">
      <c r="A1244" s="30"/>
      <c r="B1244" s="74"/>
      <c r="C1244" s="82"/>
      <c r="D1244" s="92"/>
      <c r="E1244" s="75"/>
      <c r="F1244" s="76"/>
      <c r="G1244" s="83"/>
      <c r="H1244" s="77"/>
      <c r="I1244" s="84"/>
      <c r="J1244" s="30"/>
      <c r="K1244" s="25" t="str">
        <f t="shared" si="152"/>
        <v/>
      </c>
      <c r="L1244" s="30"/>
      <c r="O1244" s="13" t="str">
        <f t="shared" si="153"/>
        <v/>
      </c>
      <c r="P1244" s="13">
        <f>SUM($E$11:$E1244)</f>
        <v>30</v>
      </c>
      <c r="T1244" s="22">
        <f t="shared" si="154"/>
        <v>0</v>
      </c>
      <c r="U1244" s="22">
        <f t="shared" si="155"/>
        <v>0</v>
      </c>
      <c r="W1244" s="13" t="str">
        <f t="shared" si="156"/>
        <v/>
      </c>
      <c r="Y1244" s="41" t="str">
        <f>IF($B1244="", "", IF($B1244&gt;'Annual Report'!$AZ$41, 'Annual Report'!$BA$40, TEXT($B1244, "mmm yyyy")))</f>
        <v/>
      </c>
      <c r="AA1244" s="13" t="str">
        <f t="shared" si="157"/>
        <v/>
      </c>
      <c r="AC1244" s="13" t="str">
        <f t="shared" si="158"/>
        <v xml:space="preserve"> - </v>
      </c>
      <c r="AE1244" s="13" t="str">
        <f t="shared" si="159"/>
        <v/>
      </c>
    </row>
    <row r="1245" spans="1:31" x14ac:dyDescent="0.25">
      <c r="A1245" s="30"/>
      <c r="B1245" s="74"/>
      <c r="C1245" s="82"/>
      <c r="D1245" s="92"/>
      <c r="E1245" s="75"/>
      <c r="F1245" s="76"/>
      <c r="G1245" s="83"/>
      <c r="H1245" s="77"/>
      <c r="I1245" s="84"/>
      <c r="J1245" s="30"/>
      <c r="K1245" s="25" t="str">
        <f t="shared" si="152"/>
        <v/>
      </c>
      <c r="L1245" s="30"/>
      <c r="O1245" s="13" t="str">
        <f t="shared" si="153"/>
        <v/>
      </c>
      <c r="P1245" s="13">
        <f>SUM($E$11:$E1245)</f>
        <v>30</v>
      </c>
      <c r="T1245" s="22">
        <f t="shared" si="154"/>
        <v>0</v>
      </c>
      <c r="U1245" s="22">
        <f t="shared" si="155"/>
        <v>0</v>
      </c>
      <c r="W1245" s="13" t="str">
        <f t="shared" si="156"/>
        <v/>
      </c>
      <c r="Y1245" s="41" t="str">
        <f>IF($B1245="", "", IF($B1245&gt;'Annual Report'!$AZ$41, 'Annual Report'!$BA$40, TEXT($B1245, "mmm yyyy")))</f>
        <v/>
      </c>
      <c r="AA1245" s="13" t="str">
        <f t="shared" si="157"/>
        <v/>
      </c>
      <c r="AC1245" s="13" t="str">
        <f t="shared" si="158"/>
        <v xml:space="preserve"> - </v>
      </c>
      <c r="AE1245" s="13" t="str">
        <f t="shared" si="159"/>
        <v/>
      </c>
    </row>
    <row r="1246" spans="1:31" x14ac:dyDescent="0.25">
      <c r="A1246" s="30"/>
      <c r="B1246" s="74"/>
      <c r="C1246" s="82"/>
      <c r="D1246" s="92"/>
      <c r="E1246" s="75"/>
      <c r="F1246" s="76"/>
      <c r="G1246" s="83"/>
      <c r="H1246" s="77"/>
      <c r="I1246" s="84"/>
      <c r="J1246" s="30"/>
      <c r="K1246" s="25" t="str">
        <f t="shared" si="152"/>
        <v/>
      </c>
      <c r="L1246" s="30"/>
      <c r="O1246" s="13" t="str">
        <f t="shared" si="153"/>
        <v/>
      </c>
      <c r="P1246" s="13">
        <f>SUM($E$11:$E1246)</f>
        <v>30</v>
      </c>
      <c r="T1246" s="22">
        <f t="shared" si="154"/>
        <v>0</v>
      </c>
      <c r="U1246" s="22">
        <f t="shared" si="155"/>
        <v>0</v>
      </c>
      <c r="W1246" s="13" t="str">
        <f t="shared" si="156"/>
        <v/>
      </c>
      <c r="Y1246" s="41" t="str">
        <f>IF($B1246="", "", IF($B1246&gt;'Annual Report'!$AZ$41, 'Annual Report'!$BA$40, TEXT($B1246, "mmm yyyy")))</f>
        <v/>
      </c>
      <c r="AA1246" s="13" t="str">
        <f t="shared" si="157"/>
        <v/>
      </c>
      <c r="AC1246" s="13" t="str">
        <f t="shared" si="158"/>
        <v xml:space="preserve"> - </v>
      </c>
      <c r="AE1246" s="13" t="str">
        <f t="shared" si="159"/>
        <v/>
      </c>
    </row>
    <row r="1247" spans="1:31" x14ac:dyDescent="0.25">
      <c r="A1247" s="30"/>
      <c r="B1247" s="74"/>
      <c r="C1247" s="82"/>
      <c r="D1247" s="92"/>
      <c r="E1247" s="75"/>
      <c r="F1247" s="76"/>
      <c r="G1247" s="83"/>
      <c r="H1247" s="77"/>
      <c r="I1247" s="84"/>
      <c r="J1247" s="30"/>
      <c r="K1247" s="25" t="str">
        <f t="shared" si="152"/>
        <v/>
      </c>
      <c r="L1247" s="30"/>
      <c r="O1247" s="13" t="str">
        <f t="shared" si="153"/>
        <v/>
      </c>
      <c r="P1247" s="13">
        <f>SUM($E$11:$E1247)</f>
        <v>30</v>
      </c>
      <c r="T1247" s="22">
        <f t="shared" si="154"/>
        <v>0</v>
      </c>
      <c r="U1247" s="22">
        <f t="shared" si="155"/>
        <v>0</v>
      </c>
      <c r="W1247" s="13" t="str">
        <f t="shared" si="156"/>
        <v/>
      </c>
      <c r="Y1247" s="41" t="str">
        <f>IF($B1247="", "", IF($B1247&gt;'Annual Report'!$AZ$41, 'Annual Report'!$BA$40, TEXT($B1247, "mmm yyyy")))</f>
        <v/>
      </c>
      <c r="AA1247" s="13" t="str">
        <f t="shared" si="157"/>
        <v/>
      </c>
      <c r="AC1247" s="13" t="str">
        <f t="shared" si="158"/>
        <v xml:space="preserve"> - </v>
      </c>
      <c r="AE1247" s="13" t="str">
        <f t="shared" si="159"/>
        <v/>
      </c>
    </row>
    <row r="1248" spans="1:31" x14ac:dyDescent="0.25">
      <c r="A1248" s="30"/>
      <c r="B1248" s="74"/>
      <c r="C1248" s="82"/>
      <c r="D1248" s="92"/>
      <c r="E1248" s="75"/>
      <c r="F1248" s="76"/>
      <c r="G1248" s="83"/>
      <c r="H1248" s="77"/>
      <c r="I1248" s="84"/>
      <c r="J1248" s="30"/>
      <c r="K1248" s="25" t="str">
        <f t="shared" si="152"/>
        <v/>
      </c>
      <c r="L1248" s="30"/>
      <c r="O1248" s="13" t="str">
        <f t="shared" si="153"/>
        <v/>
      </c>
      <c r="P1248" s="13">
        <f>SUM($E$11:$E1248)</f>
        <v>30</v>
      </c>
      <c r="T1248" s="22">
        <f t="shared" si="154"/>
        <v>0</v>
      </c>
      <c r="U1248" s="22">
        <f t="shared" si="155"/>
        <v>0</v>
      </c>
      <c r="W1248" s="13" t="str">
        <f t="shared" si="156"/>
        <v/>
      </c>
      <c r="Y1248" s="41" t="str">
        <f>IF($B1248="", "", IF($B1248&gt;'Annual Report'!$AZ$41, 'Annual Report'!$BA$40, TEXT($B1248, "mmm yyyy")))</f>
        <v/>
      </c>
      <c r="AA1248" s="13" t="str">
        <f t="shared" si="157"/>
        <v/>
      </c>
      <c r="AC1248" s="13" t="str">
        <f t="shared" si="158"/>
        <v xml:space="preserve"> - </v>
      </c>
      <c r="AE1248" s="13" t="str">
        <f t="shared" si="159"/>
        <v/>
      </c>
    </row>
    <row r="1249" spans="1:31" x14ac:dyDescent="0.25">
      <c r="A1249" s="30"/>
      <c r="B1249" s="74"/>
      <c r="C1249" s="82"/>
      <c r="D1249" s="92"/>
      <c r="E1249" s="75"/>
      <c r="F1249" s="76"/>
      <c r="G1249" s="83"/>
      <c r="H1249" s="77"/>
      <c r="I1249" s="84"/>
      <c r="J1249" s="30"/>
      <c r="K1249" s="25" t="str">
        <f t="shared" si="152"/>
        <v/>
      </c>
      <c r="L1249" s="30"/>
      <c r="O1249" s="13" t="str">
        <f t="shared" si="153"/>
        <v/>
      </c>
      <c r="P1249" s="13">
        <f>SUM($E$11:$E1249)</f>
        <v>30</v>
      </c>
      <c r="T1249" s="22">
        <f t="shared" si="154"/>
        <v>0</v>
      </c>
      <c r="U1249" s="22">
        <f t="shared" si="155"/>
        <v>0</v>
      </c>
      <c r="W1249" s="13" t="str">
        <f t="shared" si="156"/>
        <v/>
      </c>
      <c r="Y1249" s="41" t="str">
        <f>IF($B1249="", "", IF($B1249&gt;'Annual Report'!$AZ$41, 'Annual Report'!$BA$40, TEXT($B1249, "mmm yyyy")))</f>
        <v/>
      </c>
      <c r="AA1249" s="13" t="str">
        <f t="shared" si="157"/>
        <v/>
      </c>
      <c r="AC1249" s="13" t="str">
        <f t="shared" si="158"/>
        <v xml:space="preserve"> - </v>
      </c>
      <c r="AE1249" s="13" t="str">
        <f t="shared" si="159"/>
        <v/>
      </c>
    </row>
    <row r="1250" spans="1:31" x14ac:dyDescent="0.25">
      <c r="A1250" s="30"/>
      <c r="B1250" s="74"/>
      <c r="C1250" s="82"/>
      <c r="D1250" s="92"/>
      <c r="E1250" s="75"/>
      <c r="F1250" s="76"/>
      <c r="G1250" s="83"/>
      <c r="H1250" s="77"/>
      <c r="I1250" s="84"/>
      <c r="J1250" s="30"/>
      <c r="K1250" s="25" t="str">
        <f t="shared" si="152"/>
        <v/>
      </c>
      <c r="L1250" s="30"/>
      <c r="O1250" s="13" t="str">
        <f t="shared" si="153"/>
        <v/>
      </c>
      <c r="P1250" s="13">
        <f>SUM($E$11:$E1250)</f>
        <v>30</v>
      </c>
      <c r="T1250" s="22">
        <f t="shared" si="154"/>
        <v>0</v>
      </c>
      <c r="U1250" s="22">
        <f t="shared" si="155"/>
        <v>0</v>
      </c>
      <c r="W1250" s="13" t="str">
        <f t="shared" si="156"/>
        <v/>
      </c>
      <c r="Y1250" s="41" t="str">
        <f>IF($B1250="", "", IF($B1250&gt;'Annual Report'!$AZ$41, 'Annual Report'!$BA$40, TEXT($B1250, "mmm yyyy")))</f>
        <v/>
      </c>
      <c r="AA1250" s="13" t="str">
        <f t="shared" si="157"/>
        <v/>
      </c>
      <c r="AC1250" s="13" t="str">
        <f t="shared" si="158"/>
        <v xml:space="preserve"> - </v>
      </c>
      <c r="AE1250" s="13" t="str">
        <f t="shared" si="159"/>
        <v/>
      </c>
    </row>
    <row r="1251" spans="1:31" x14ac:dyDescent="0.25">
      <c r="A1251" s="30"/>
      <c r="B1251" s="74"/>
      <c r="C1251" s="82"/>
      <c r="D1251" s="92"/>
      <c r="E1251" s="75"/>
      <c r="F1251" s="76"/>
      <c r="G1251" s="83"/>
      <c r="H1251" s="77"/>
      <c r="I1251" s="84"/>
      <c r="J1251" s="30"/>
      <c r="K1251" s="25" t="str">
        <f t="shared" si="152"/>
        <v/>
      </c>
      <c r="L1251" s="30"/>
      <c r="O1251" s="13" t="str">
        <f t="shared" si="153"/>
        <v/>
      </c>
      <c r="P1251" s="13">
        <f>SUM($E$11:$E1251)</f>
        <v>30</v>
      </c>
      <c r="T1251" s="22">
        <f t="shared" si="154"/>
        <v>0</v>
      </c>
      <c r="U1251" s="22">
        <f t="shared" si="155"/>
        <v>0</v>
      </c>
      <c r="W1251" s="13" t="str">
        <f t="shared" si="156"/>
        <v/>
      </c>
      <c r="Y1251" s="41" t="str">
        <f>IF($B1251="", "", IF($B1251&gt;'Annual Report'!$AZ$41, 'Annual Report'!$BA$40, TEXT($B1251, "mmm yyyy")))</f>
        <v/>
      </c>
      <c r="AA1251" s="13" t="str">
        <f t="shared" si="157"/>
        <v/>
      </c>
      <c r="AC1251" s="13" t="str">
        <f t="shared" si="158"/>
        <v xml:space="preserve"> - </v>
      </c>
      <c r="AE1251" s="13" t="str">
        <f t="shared" si="159"/>
        <v/>
      </c>
    </row>
    <row r="1252" spans="1:31" x14ac:dyDescent="0.25">
      <c r="A1252" s="30"/>
      <c r="B1252" s="74"/>
      <c r="C1252" s="82"/>
      <c r="D1252" s="92"/>
      <c r="E1252" s="75"/>
      <c r="F1252" s="76"/>
      <c r="G1252" s="83"/>
      <c r="H1252" s="77"/>
      <c r="I1252" s="84"/>
      <c r="J1252" s="30"/>
      <c r="K1252" s="25" t="str">
        <f t="shared" si="152"/>
        <v/>
      </c>
      <c r="L1252" s="30"/>
      <c r="O1252" s="13" t="str">
        <f t="shared" si="153"/>
        <v/>
      </c>
      <c r="P1252" s="13">
        <f>SUM($E$11:$E1252)</f>
        <v>30</v>
      </c>
      <c r="T1252" s="22">
        <f t="shared" si="154"/>
        <v>0</v>
      </c>
      <c r="U1252" s="22">
        <f t="shared" si="155"/>
        <v>0</v>
      </c>
      <c r="W1252" s="13" t="str">
        <f t="shared" si="156"/>
        <v/>
      </c>
      <c r="Y1252" s="41" t="str">
        <f>IF($B1252="", "", IF($B1252&gt;'Annual Report'!$AZ$41, 'Annual Report'!$BA$40, TEXT($B1252, "mmm yyyy")))</f>
        <v/>
      </c>
      <c r="AA1252" s="13" t="str">
        <f t="shared" si="157"/>
        <v/>
      </c>
      <c r="AC1252" s="13" t="str">
        <f t="shared" si="158"/>
        <v xml:space="preserve"> - </v>
      </c>
      <c r="AE1252" s="13" t="str">
        <f t="shared" si="159"/>
        <v/>
      </c>
    </row>
    <row r="1253" spans="1:31" x14ac:dyDescent="0.25">
      <c r="A1253" s="30"/>
      <c r="B1253" s="74"/>
      <c r="C1253" s="82"/>
      <c r="D1253" s="92"/>
      <c r="E1253" s="75"/>
      <c r="F1253" s="76"/>
      <c r="G1253" s="83"/>
      <c r="H1253" s="77"/>
      <c r="I1253" s="84"/>
      <c r="J1253" s="30"/>
      <c r="K1253" s="25" t="str">
        <f t="shared" si="152"/>
        <v/>
      </c>
      <c r="L1253" s="30"/>
      <c r="O1253" s="13" t="str">
        <f t="shared" si="153"/>
        <v/>
      </c>
      <c r="P1253" s="13">
        <f>SUM($E$11:$E1253)</f>
        <v>30</v>
      </c>
      <c r="T1253" s="22">
        <f t="shared" si="154"/>
        <v>0</v>
      </c>
      <c r="U1253" s="22">
        <f t="shared" si="155"/>
        <v>0</v>
      </c>
      <c r="W1253" s="13" t="str">
        <f t="shared" si="156"/>
        <v/>
      </c>
      <c r="Y1253" s="41" t="str">
        <f>IF($B1253="", "", IF($B1253&gt;'Annual Report'!$AZ$41, 'Annual Report'!$BA$40, TEXT($B1253, "mmm yyyy")))</f>
        <v/>
      </c>
      <c r="AA1253" s="13" t="str">
        <f t="shared" si="157"/>
        <v/>
      </c>
      <c r="AC1253" s="13" t="str">
        <f t="shared" si="158"/>
        <v xml:space="preserve"> - </v>
      </c>
      <c r="AE1253" s="13" t="str">
        <f t="shared" si="159"/>
        <v/>
      </c>
    </row>
    <row r="1254" spans="1:31" x14ac:dyDescent="0.25">
      <c r="A1254" s="30"/>
      <c r="B1254" s="74"/>
      <c r="C1254" s="82"/>
      <c r="D1254" s="92"/>
      <c r="E1254" s="75"/>
      <c r="F1254" s="76"/>
      <c r="G1254" s="83"/>
      <c r="H1254" s="77"/>
      <c r="I1254" s="84"/>
      <c r="J1254" s="30"/>
      <c r="K1254" s="25" t="str">
        <f t="shared" si="152"/>
        <v/>
      </c>
      <c r="L1254" s="30"/>
      <c r="O1254" s="13" t="str">
        <f t="shared" si="153"/>
        <v/>
      </c>
      <c r="P1254" s="13">
        <f>SUM($E$11:$E1254)</f>
        <v>30</v>
      </c>
      <c r="T1254" s="22">
        <f t="shared" si="154"/>
        <v>0</v>
      </c>
      <c r="U1254" s="22">
        <f t="shared" si="155"/>
        <v>0</v>
      </c>
      <c r="W1254" s="13" t="str">
        <f t="shared" si="156"/>
        <v/>
      </c>
      <c r="Y1254" s="41" t="str">
        <f>IF($B1254="", "", IF($B1254&gt;'Annual Report'!$AZ$41, 'Annual Report'!$BA$40, TEXT($B1254, "mmm yyyy")))</f>
        <v/>
      </c>
      <c r="AA1254" s="13" t="str">
        <f t="shared" si="157"/>
        <v/>
      </c>
      <c r="AC1254" s="13" t="str">
        <f t="shared" si="158"/>
        <v xml:space="preserve"> - </v>
      </c>
      <c r="AE1254" s="13" t="str">
        <f t="shared" si="159"/>
        <v/>
      </c>
    </row>
    <row r="1255" spans="1:31" x14ac:dyDescent="0.25">
      <c r="A1255" s="30"/>
      <c r="B1255" s="74"/>
      <c r="C1255" s="82"/>
      <c r="D1255" s="92"/>
      <c r="E1255" s="75"/>
      <c r="F1255" s="76"/>
      <c r="G1255" s="83"/>
      <c r="H1255" s="77"/>
      <c r="I1255" s="84"/>
      <c r="J1255" s="30"/>
      <c r="K1255" s="25" t="str">
        <f t="shared" si="152"/>
        <v/>
      </c>
      <c r="L1255" s="30"/>
      <c r="O1255" s="13" t="str">
        <f t="shared" si="153"/>
        <v/>
      </c>
      <c r="P1255" s="13">
        <f>SUM($E$11:$E1255)</f>
        <v>30</v>
      </c>
      <c r="T1255" s="22">
        <f t="shared" si="154"/>
        <v>0</v>
      </c>
      <c r="U1255" s="22">
        <f t="shared" si="155"/>
        <v>0</v>
      </c>
      <c r="W1255" s="13" t="str">
        <f t="shared" si="156"/>
        <v/>
      </c>
      <c r="Y1255" s="41" t="str">
        <f>IF($B1255="", "", IF($B1255&gt;'Annual Report'!$AZ$41, 'Annual Report'!$BA$40, TEXT($B1255, "mmm yyyy")))</f>
        <v/>
      </c>
      <c r="AA1255" s="13" t="str">
        <f t="shared" si="157"/>
        <v/>
      </c>
      <c r="AC1255" s="13" t="str">
        <f t="shared" si="158"/>
        <v xml:space="preserve"> - </v>
      </c>
      <c r="AE1255" s="13" t="str">
        <f t="shared" si="159"/>
        <v/>
      </c>
    </row>
    <row r="1256" spans="1:31" x14ac:dyDescent="0.25">
      <c r="A1256" s="30"/>
      <c r="B1256" s="74"/>
      <c r="C1256" s="82"/>
      <c r="D1256" s="92"/>
      <c r="E1256" s="75"/>
      <c r="F1256" s="76"/>
      <c r="G1256" s="83"/>
      <c r="H1256" s="77"/>
      <c r="I1256" s="84"/>
      <c r="J1256" s="30"/>
      <c r="K1256" s="25" t="str">
        <f t="shared" si="152"/>
        <v/>
      </c>
      <c r="L1256" s="30"/>
      <c r="O1256" s="13" t="str">
        <f t="shared" si="153"/>
        <v/>
      </c>
      <c r="P1256" s="13">
        <f>SUM($E$11:$E1256)</f>
        <v>30</v>
      </c>
      <c r="T1256" s="22">
        <f t="shared" si="154"/>
        <v>0</v>
      </c>
      <c r="U1256" s="22">
        <f t="shared" si="155"/>
        <v>0</v>
      </c>
      <c r="W1256" s="13" t="str">
        <f t="shared" si="156"/>
        <v/>
      </c>
      <c r="Y1256" s="41" t="str">
        <f>IF($B1256="", "", IF($B1256&gt;'Annual Report'!$AZ$41, 'Annual Report'!$BA$40, TEXT($B1256, "mmm yyyy")))</f>
        <v/>
      </c>
      <c r="AA1256" s="13" t="str">
        <f t="shared" si="157"/>
        <v/>
      </c>
      <c r="AC1256" s="13" t="str">
        <f t="shared" si="158"/>
        <v xml:space="preserve"> - </v>
      </c>
      <c r="AE1256" s="13" t="str">
        <f t="shared" si="159"/>
        <v/>
      </c>
    </row>
    <row r="1257" spans="1:31" x14ac:dyDescent="0.25">
      <c r="A1257" s="30"/>
      <c r="B1257" s="74"/>
      <c r="C1257" s="82"/>
      <c r="D1257" s="92"/>
      <c r="E1257" s="75"/>
      <c r="F1257" s="76"/>
      <c r="G1257" s="83"/>
      <c r="H1257" s="77"/>
      <c r="I1257" s="84"/>
      <c r="J1257" s="30"/>
      <c r="K1257" s="25" t="str">
        <f t="shared" si="152"/>
        <v/>
      </c>
      <c r="L1257" s="30"/>
      <c r="O1257" s="13" t="str">
        <f t="shared" si="153"/>
        <v/>
      </c>
      <c r="P1257" s="13">
        <f>SUM($E$11:$E1257)</f>
        <v>30</v>
      </c>
      <c r="T1257" s="22">
        <f t="shared" si="154"/>
        <v>0</v>
      </c>
      <c r="U1257" s="22">
        <f t="shared" si="155"/>
        <v>0</v>
      </c>
      <c r="W1257" s="13" t="str">
        <f t="shared" si="156"/>
        <v/>
      </c>
      <c r="Y1257" s="41" t="str">
        <f>IF($B1257="", "", IF($B1257&gt;'Annual Report'!$AZ$41, 'Annual Report'!$BA$40, TEXT($B1257, "mmm yyyy")))</f>
        <v/>
      </c>
      <c r="AA1257" s="13" t="str">
        <f t="shared" si="157"/>
        <v/>
      </c>
      <c r="AC1257" s="13" t="str">
        <f t="shared" si="158"/>
        <v xml:space="preserve"> - </v>
      </c>
      <c r="AE1257" s="13" t="str">
        <f t="shared" si="159"/>
        <v/>
      </c>
    </row>
    <row r="1258" spans="1:31" x14ac:dyDescent="0.25">
      <c r="A1258" s="30"/>
      <c r="B1258" s="74"/>
      <c r="C1258" s="82"/>
      <c r="D1258" s="92"/>
      <c r="E1258" s="75"/>
      <c r="F1258" s="76"/>
      <c r="G1258" s="83"/>
      <c r="H1258" s="77"/>
      <c r="I1258" s="84"/>
      <c r="J1258" s="30"/>
      <c r="K1258" s="25" t="str">
        <f t="shared" si="152"/>
        <v/>
      </c>
      <c r="L1258" s="30"/>
      <c r="O1258" s="13" t="str">
        <f t="shared" si="153"/>
        <v/>
      </c>
      <c r="P1258" s="13">
        <f>SUM($E$11:$E1258)</f>
        <v>30</v>
      </c>
      <c r="T1258" s="22">
        <f t="shared" si="154"/>
        <v>0</v>
      </c>
      <c r="U1258" s="22">
        <f t="shared" si="155"/>
        <v>0</v>
      </c>
      <c r="W1258" s="13" t="str">
        <f t="shared" si="156"/>
        <v/>
      </c>
      <c r="Y1258" s="41" t="str">
        <f>IF($B1258="", "", IF($B1258&gt;'Annual Report'!$AZ$41, 'Annual Report'!$BA$40, TEXT($B1258, "mmm yyyy")))</f>
        <v/>
      </c>
      <c r="AA1258" s="13" t="str">
        <f t="shared" si="157"/>
        <v/>
      </c>
      <c r="AC1258" s="13" t="str">
        <f t="shared" si="158"/>
        <v xml:space="preserve"> - </v>
      </c>
      <c r="AE1258" s="13" t="str">
        <f t="shared" si="159"/>
        <v/>
      </c>
    </row>
    <row r="1259" spans="1:31" x14ac:dyDescent="0.25">
      <c r="A1259" s="30"/>
      <c r="B1259" s="74"/>
      <c r="C1259" s="82"/>
      <c r="D1259" s="92"/>
      <c r="E1259" s="75"/>
      <c r="F1259" s="76"/>
      <c r="G1259" s="83"/>
      <c r="H1259" s="77"/>
      <c r="I1259" s="84"/>
      <c r="J1259" s="30"/>
      <c r="K1259" s="25" t="str">
        <f t="shared" si="152"/>
        <v/>
      </c>
      <c r="L1259" s="30"/>
      <c r="O1259" s="13" t="str">
        <f t="shared" si="153"/>
        <v/>
      </c>
      <c r="P1259" s="13">
        <f>SUM($E$11:$E1259)</f>
        <v>30</v>
      </c>
      <c r="T1259" s="22">
        <f t="shared" si="154"/>
        <v>0</v>
      </c>
      <c r="U1259" s="22">
        <f t="shared" si="155"/>
        <v>0</v>
      </c>
      <c r="W1259" s="13" t="str">
        <f t="shared" si="156"/>
        <v/>
      </c>
      <c r="Y1259" s="41" t="str">
        <f>IF($B1259="", "", IF($B1259&gt;'Annual Report'!$AZ$41, 'Annual Report'!$BA$40, TEXT($B1259, "mmm yyyy")))</f>
        <v/>
      </c>
      <c r="AA1259" s="13" t="str">
        <f t="shared" si="157"/>
        <v/>
      </c>
      <c r="AC1259" s="13" t="str">
        <f t="shared" si="158"/>
        <v xml:space="preserve"> - </v>
      </c>
      <c r="AE1259" s="13" t="str">
        <f t="shared" si="159"/>
        <v/>
      </c>
    </row>
    <row r="1260" spans="1:31" x14ac:dyDescent="0.25">
      <c r="A1260" s="30"/>
      <c r="B1260" s="74"/>
      <c r="C1260" s="82"/>
      <c r="D1260" s="92"/>
      <c r="E1260" s="75"/>
      <c r="F1260" s="76"/>
      <c r="G1260" s="83"/>
      <c r="H1260" s="77"/>
      <c r="I1260" s="84"/>
      <c r="J1260" s="30"/>
      <c r="K1260" s="25" t="str">
        <f t="shared" si="152"/>
        <v/>
      </c>
      <c r="L1260" s="30"/>
      <c r="O1260" s="13" t="str">
        <f t="shared" si="153"/>
        <v/>
      </c>
      <c r="P1260" s="13">
        <f>SUM($E$11:$E1260)</f>
        <v>30</v>
      </c>
      <c r="T1260" s="22">
        <f t="shared" si="154"/>
        <v>0</v>
      </c>
      <c r="U1260" s="22">
        <f t="shared" si="155"/>
        <v>0</v>
      </c>
      <c r="W1260" s="13" t="str">
        <f t="shared" si="156"/>
        <v/>
      </c>
      <c r="Y1260" s="41" t="str">
        <f>IF($B1260="", "", IF($B1260&gt;'Annual Report'!$AZ$41, 'Annual Report'!$BA$40, TEXT($B1260, "mmm yyyy")))</f>
        <v/>
      </c>
      <c r="AA1260" s="13" t="str">
        <f t="shared" si="157"/>
        <v/>
      </c>
      <c r="AC1260" s="13" t="str">
        <f t="shared" si="158"/>
        <v xml:space="preserve"> - </v>
      </c>
      <c r="AE1260" s="13" t="str">
        <f t="shared" si="159"/>
        <v/>
      </c>
    </row>
    <row r="1261" spans="1:31" x14ac:dyDescent="0.25">
      <c r="A1261" s="30"/>
      <c r="B1261" s="74"/>
      <c r="C1261" s="82"/>
      <c r="D1261" s="92"/>
      <c r="E1261" s="75"/>
      <c r="F1261" s="76"/>
      <c r="G1261" s="83"/>
      <c r="H1261" s="77"/>
      <c r="I1261" s="84"/>
      <c r="J1261" s="30"/>
      <c r="K1261" s="25" t="str">
        <f t="shared" si="152"/>
        <v/>
      </c>
      <c r="L1261" s="30"/>
      <c r="O1261" s="13" t="str">
        <f t="shared" si="153"/>
        <v/>
      </c>
      <c r="P1261" s="13">
        <f>SUM($E$11:$E1261)</f>
        <v>30</v>
      </c>
      <c r="T1261" s="22">
        <f t="shared" si="154"/>
        <v>0</v>
      </c>
      <c r="U1261" s="22">
        <f t="shared" si="155"/>
        <v>0</v>
      </c>
      <c r="W1261" s="13" t="str">
        <f t="shared" si="156"/>
        <v/>
      </c>
      <c r="Y1261" s="41" t="str">
        <f>IF($B1261="", "", IF($B1261&gt;'Annual Report'!$AZ$41, 'Annual Report'!$BA$40, TEXT($B1261, "mmm yyyy")))</f>
        <v/>
      </c>
      <c r="AA1261" s="13" t="str">
        <f t="shared" si="157"/>
        <v/>
      </c>
      <c r="AC1261" s="13" t="str">
        <f t="shared" si="158"/>
        <v xml:space="preserve"> - </v>
      </c>
      <c r="AE1261" s="13" t="str">
        <f t="shared" si="159"/>
        <v/>
      </c>
    </row>
    <row r="1262" spans="1:31" x14ac:dyDescent="0.25">
      <c r="A1262" s="30"/>
      <c r="B1262" s="74"/>
      <c r="C1262" s="82"/>
      <c r="D1262" s="92"/>
      <c r="E1262" s="75"/>
      <c r="F1262" s="76"/>
      <c r="G1262" s="83"/>
      <c r="H1262" s="77"/>
      <c r="I1262" s="84"/>
      <c r="J1262" s="30"/>
      <c r="K1262" s="25" t="str">
        <f t="shared" si="152"/>
        <v/>
      </c>
      <c r="L1262" s="30"/>
      <c r="O1262" s="13" t="str">
        <f t="shared" si="153"/>
        <v/>
      </c>
      <c r="P1262" s="13">
        <f>SUM($E$11:$E1262)</f>
        <v>30</v>
      </c>
      <c r="T1262" s="22">
        <f t="shared" si="154"/>
        <v>0</v>
      </c>
      <c r="U1262" s="22">
        <f t="shared" si="155"/>
        <v>0</v>
      </c>
      <c r="W1262" s="13" t="str">
        <f t="shared" si="156"/>
        <v/>
      </c>
      <c r="Y1262" s="41" t="str">
        <f>IF($B1262="", "", IF($B1262&gt;'Annual Report'!$AZ$41, 'Annual Report'!$BA$40, TEXT($B1262, "mmm yyyy")))</f>
        <v/>
      </c>
      <c r="AA1262" s="13" t="str">
        <f t="shared" si="157"/>
        <v/>
      </c>
      <c r="AC1262" s="13" t="str">
        <f t="shared" si="158"/>
        <v xml:space="preserve"> - </v>
      </c>
      <c r="AE1262" s="13" t="str">
        <f t="shared" si="159"/>
        <v/>
      </c>
    </row>
    <row r="1263" spans="1:31" x14ac:dyDescent="0.25">
      <c r="A1263" s="30"/>
      <c r="B1263" s="74"/>
      <c r="C1263" s="82"/>
      <c r="D1263" s="92"/>
      <c r="E1263" s="75"/>
      <c r="F1263" s="76"/>
      <c r="G1263" s="83"/>
      <c r="H1263" s="77"/>
      <c r="I1263" s="84"/>
      <c r="J1263" s="30"/>
      <c r="K1263" s="25" t="str">
        <f t="shared" si="152"/>
        <v/>
      </c>
      <c r="L1263" s="30"/>
      <c r="O1263" s="13" t="str">
        <f t="shared" si="153"/>
        <v/>
      </c>
      <c r="P1263" s="13">
        <f>SUM($E$11:$E1263)</f>
        <v>30</v>
      </c>
      <c r="T1263" s="22">
        <f t="shared" si="154"/>
        <v>0</v>
      </c>
      <c r="U1263" s="22">
        <f t="shared" si="155"/>
        <v>0</v>
      </c>
      <c r="W1263" s="13" t="str">
        <f t="shared" si="156"/>
        <v/>
      </c>
      <c r="Y1263" s="41" t="str">
        <f>IF($B1263="", "", IF($B1263&gt;'Annual Report'!$AZ$41, 'Annual Report'!$BA$40, TEXT($B1263, "mmm yyyy")))</f>
        <v/>
      </c>
      <c r="AA1263" s="13" t="str">
        <f t="shared" si="157"/>
        <v/>
      </c>
      <c r="AC1263" s="13" t="str">
        <f t="shared" si="158"/>
        <v xml:space="preserve"> - </v>
      </c>
      <c r="AE1263" s="13" t="str">
        <f t="shared" si="159"/>
        <v/>
      </c>
    </row>
    <row r="1264" spans="1:31" x14ac:dyDescent="0.25">
      <c r="A1264" s="30"/>
      <c r="B1264" s="74"/>
      <c r="C1264" s="82"/>
      <c r="D1264" s="92"/>
      <c r="E1264" s="75"/>
      <c r="F1264" s="76"/>
      <c r="G1264" s="83"/>
      <c r="H1264" s="77"/>
      <c r="I1264" s="84"/>
      <c r="J1264" s="30"/>
      <c r="K1264" s="25" t="str">
        <f t="shared" si="152"/>
        <v/>
      </c>
      <c r="L1264" s="30"/>
      <c r="O1264" s="13" t="str">
        <f t="shared" si="153"/>
        <v/>
      </c>
      <c r="P1264" s="13">
        <f>SUM($E$11:$E1264)</f>
        <v>30</v>
      </c>
      <c r="T1264" s="22">
        <f t="shared" si="154"/>
        <v>0</v>
      </c>
      <c r="U1264" s="22">
        <f t="shared" si="155"/>
        <v>0</v>
      </c>
      <c r="W1264" s="13" t="str">
        <f t="shared" si="156"/>
        <v/>
      </c>
      <c r="Y1264" s="41" t="str">
        <f>IF($B1264="", "", IF($B1264&gt;'Annual Report'!$AZ$41, 'Annual Report'!$BA$40, TEXT($B1264, "mmm yyyy")))</f>
        <v/>
      </c>
      <c r="AA1264" s="13" t="str">
        <f t="shared" si="157"/>
        <v/>
      </c>
      <c r="AC1264" s="13" t="str">
        <f t="shared" si="158"/>
        <v xml:space="preserve"> - </v>
      </c>
      <c r="AE1264" s="13" t="str">
        <f t="shared" si="159"/>
        <v/>
      </c>
    </row>
    <row r="1265" spans="1:31" x14ac:dyDescent="0.25">
      <c r="A1265" s="30"/>
      <c r="B1265" s="74"/>
      <c r="C1265" s="82"/>
      <c r="D1265" s="92"/>
      <c r="E1265" s="75"/>
      <c r="F1265" s="76"/>
      <c r="G1265" s="83"/>
      <c r="H1265" s="77"/>
      <c r="I1265" s="84"/>
      <c r="J1265" s="30"/>
      <c r="K1265" s="25" t="str">
        <f t="shared" si="152"/>
        <v/>
      </c>
      <c r="L1265" s="30"/>
      <c r="O1265" s="13" t="str">
        <f t="shared" si="153"/>
        <v/>
      </c>
      <c r="P1265" s="13">
        <f>SUM($E$11:$E1265)</f>
        <v>30</v>
      </c>
      <c r="T1265" s="22">
        <f t="shared" si="154"/>
        <v>0</v>
      </c>
      <c r="U1265" s="22">
        <f t="shared" si="155"/>
        <v>0</v>
      </c>
      <c r="W1265" s="13" t="str">
        <f t="shared" si="156"/>
        <v/>
      </c>
      <c r="Y1265" s="41" t="str">
        <f>IF($B1265="", "", IF($B1265&gt;'Annual Report'!$AZ$41, 'Annual Report'!$BA$40, TEXT($B1265, "mmm yyyy")))</f>
        <v/>
      </c>
      <c r="AA1265" s="13" t="str">
        <f t="shared" si="157"/>
        <v/>
      </c>
      <c r="AC1265" s="13" t="str">
        <f t="shared" si="158"/>
        <v xml:space="preserve"> - </v>
      </c>
      <c r="AE1265" s="13" t="str">
        <f t="shared" si="159"/>
        <v/>
      </c>
    </row>
    <row r="1266" spans="1:31" x14ac:dyDescent="0.25">
      <c r="A1266" s="30"/>
      <c r="B1266" s="74"/>
      <c r="C1266" s="82"/>
      <c r="D1266" s="92"/>
      <c r="E1266" s="75"/>
      <c r="F1266" s="76"/>
      <c r="G1266" s="83"/>
      <c r="H1266" s="77"/>
      <c r="I1266" s="84"/>
      <c r="J1266" s="30"/>
      <c r="K1266" s="25" t="str">
        <f t="shared" si="152"/>
        <v/>
      </c>
      <c r="L1266" s="30"/>
      <c r="O1266" s="13" t="str">
        <f t="shared" si="153"/>
        <v/>
      </c>
      <c r="P1266" s="13">
        <f>SUM($E$11:$E1266)</f>
        <v>30</v>
      </c>
      <c r="T1266" s="22">
        <f t="shared" si="154"/>
        <v>0</v>
      </c>
      <c r="U1266" s="22">
        <f t="shared" si="155"/>
        <v>0</v>
      </c>
      <c r="W1266" s="13" t="str">
        <f t="shared" si="156"/>
        <v/>
      </c>
      <c r="Y1266" s="41" t="str">
        <f>IF($B1266="", "", IF($B1266&gt;'Annual Report'!$AZ$41, 'Annual Report'!$BA$40, TEXT($B1266, "mmm yyyy")))</f>
        <v/>
      </c>
      <c r="AA1266" s="13" t="str">
        <f t="shared" si="157"/>
        <v/>
      </c>
      <c r="AC1266" s="13" t="str">
        <f t="shared" si="158"/>
        <v xml:space="preserve"> - </v>
      </c>
      <c r="AE1266" s="13" t="str">
        <f t="shared" si="159"/>
        <v/>
      </c>
    </row>
    <row r="1267" spans="1:31" x14ac:dyDescent="0.25">
      <c r="A1267" s="30"/>
      <c r="B1267" s="74"/>
      <c r="C1267" s="82"/>
      <c r="D1267" s="92"/>
      <c r="E1267" s="75"/>
      <c r="F1267" s="76"/>
      <c r="G1267" s="83"/>
      <c r="H1267" s="77"/>
      <c r="I1267" s="84"/>
      <c r="J1267" s="30"/>
      <c r="K1267" s="25" t="str">
        <f t="shared" si="152"/>
        <v/>
      </c>
      <c r="L1267" s="30"/>
      <c r="O1267" s="13" t="str">
        <f t="shared" si="153"/>
        <v/>
      </c>
      <c r="P1267" s="13">
        <f>SUM($E$11:$E1267)</f>
        <v>30</v>
      </c>
      <c r="T1267" s="22">
        <f t="shared" si="154"/>
        <v>0</v>
      </c>
      <c r="U1267" s="22">
        <f t="shared" si="155"/>
        <v>0</v>
      </c>
      <c r="W1267" s="13" t="str">
        <f t="shared" si="156"/>
        <v/>
      </c>
      <c r="Y1267" s="41" t="str">
        <f>IF($B1267="", "", IF($B1267&gt;'Annual Report'!$AZ$41, 'Annual Report'!$BA$40, TEXT($B1267, "mmm yyyy")))</f>
        <v/>
      </c>
      <c r="AA1267" s="13" t="str">
        <f t="shared" si="157"/>
        <v/>
      </c>
      <c r="AC1267" s="13" t="str">
        <f t="shared" si="158"/>
        <v xml:space="preserve"> - </v>
      </c>
      <c r="AE1267" s="13" t="str">
        <f t="shared" si="159"/>
        <v/>
      </c>
    </row>
    <row r="1268" spans="1:31" x14ac:dyDescent="0.25">
      <c r="A1268" s="30"/>
      <c r="B1268" s="74"/>
      <c r="C1268" s="82"/>
      <c r="D1268" s="92"/>
      <c r="E1268" s="75"/>
      <c r="F1268" s="76"/>
      <c r="G1268" s="83"/>
      <c r="H1268" s="77"/>
      <c r="I1268" s="84"/>
      <c r="J1268" s="30"/>
      <c r="K1268" s="25" t="str">
        <f t="shared" si="152"/>
        <v/>
      </c>
      <c r="L1268" s="30"/>
      <c r="O1268" s="13" t="str">
        <f t="shared" si="153"/>
        <v/>
      </c>
      <c r="P1268" s="13">
        <f>SUM($E$11:$E1268)</f>
        <v>30</v>
      </c>
      <c r="T1268" s="22">
        <f t="shared" si="154"/>
        <v>0</v>
      </c>
      <c r="U1268" s="22">
        <f t="shared" si="155"/>
        <v>0</v>
      </c>
      <c r="W1268" s="13" t="str">
        <f t="shared" si="156"/>
        <v/>
      </c>
      <c r="Y1268" s="41" t="str">
        <f>IF($B1268="", "", IF($B1268&gt;'Annual Report'!$AZ$41, 'Annual Report'!$BA$40, TEXT($B1268, "mmm yyyy")))</f>
        <v/>
      </c>
      <c r="AA1268" s="13" t="str">
        <f t="shared" si="157"/>
        <v/>
      </c>
      <c r="AC1268" s="13" t="str">
        <f t="shared" si="158"/>
        <v xml:space="preserve"> - </v>
      </c>
      <c r="AE1268" s="13" t="str">
        <f t="shared" si="159"/>
        <v/>
      </c>
    </row>
    <row r="1269" spans="1:31" x14ac:dyDescent="0.25">
      <c r="A1269" s="30"/>
      <c r="B1269" s="74"/>
      <c r="C1269" s="82"/>
      <c r="D1269" s="92"/>
      <c r="E1269" s="75"/>
      <c r="F1269" s="76"/>
      <c r="G1269" s="83"/>
      <c r="H1269" s="77"/>
      <c r="I1269" s="84"/>
      <c r="J1269" s="30"/>
      <c r="K1269" s="25" t="str">
        <f t="shared" si="152"/>
        <v/>
      </c>
      <c r="L1269" s="30"/>
      <c r="O1269" s="13" t="str">
        <f t="shared" si="153"/>
        <v/>
      </c>
      <c r="P1269" s="13">
        <f>SUM($E$11:$E1269)</f>
        <v>30</v>
      </c>
      <c r="T1269" s="22">
        <f t="shared" si="154"/>
        <v>0</v>
      </c>
      <c r="U1269" s="22">
        <f t="shared" si="155"/>
        <v>0</v>
      </c>
      <c r="W1269" s="13" t="str">
        <f t="shared" si="156"/>
        <v/>
      </c>
      <c r="Y1269" s="41" t="str">
        <f>IF($B1269="", "", IF($B1269&gt;'Annual Report'!$AZ$41, 'Annual Report'!$BA$40, TEXT($B1269, "mmm yyyy")))</f>
        <v/>
      </c>
      <c r="AA1269" s="13" t="str">
        <f t="shared" si="157"/>
        <v/>
      </c>
      <c r="AC1269" s="13" t="str">
        <f t="shared" si="158"/>
        <v xml:space="preserve"> - </v>
      </c>
      <c r="AE1269" s="13" t="str">
        <f t="shared" si="159"/>
        <v/>
      </c>
    </row>
    <row r="1270" spans="1:31" x14ac:dyDescent="0.25">
      <c r="A1270" s="30"/>
      <c r="B1270" s="74"/>
      <c r="C1270" s="82"/>
      <c r="D1270" s="92"/>
      <c r="E1270" s="75"/>
      <c r="F1270" s="76"/>
      <c r="G1270" s="83"/>
      <c r="H1270" s="77"/>
      <c r="I1270" s="84"/>
      <c r="J1270" s="30"/>
      <c r="K1270" s="25" t="str">
        <f t="shared" si="152"/>
        <v/>
      </c>
      <c r="L1270" s="30"/>
      <c r="O1270" s="13" t="str">
        <f t="shared" si="153"/>
        <v/>
      </c>
      <c r="P1270" s="13">
        <f>SUM($E$11:$E1270)</f>
        <v>30</v>
      </c>
      <c r="T1270" s="22">
        <f t="shared" si="154"/>
        <v>0</v>
      </c>
      <c r="U1270" s="22">
        <f t="shared" si="155"/>
        <v>0</v>
      </c>
      <c r="W1270" s="13" t="str">
        <f t="shared" si="156"/>
        <v/>
      </c>
      <c r="Y1270" s="41" t="str">
        <f>IF($B1270="", "", IF($B1270&gt;'Annual Report'!$AZ$41, 'Annual Report'!$BA$40, TEXT($B1270, "mmm yyyy")))</f>
        <v/>
      </c>
      <c r="AA1270" s="13" t="str">
        <f t="shared" si="157"/>
        <v/>
      </c>
      <c r="AC1270" s="13" t="str">
        <f t="shared" si="158"/>
        <v xml:space="preserve"> - </v>
      </c>
      <c r="AE1270" s="13" t="str">
        <f t="shared" si="159"/>
        <v/>
      </c>
    </row>
    <row r="1271" spans="1:31" x14ac:dyDescent="0.25">
      <c r="A1271" s="30"/>
      <c r="B1271" s="74"/>
      <c r="C1271" s="82"/>
      <c r="D1271" s="92"/>
      <c r="E1271" s="75"/>
      <c r="F1271" s="76"/>
      <c r="G1271" s="83"/>
      <c r="H1271" s="77"/>
      <c r="I1271" s="84"/>
      <c r="J1271" s="30"/>
      <c r="K1271" s="25" t="str">
        <f t="shared" si="152"/>
        <v/>
      </c>
      <c r="L1271" s="30"/>
      <c r="O1271" s="13" t="str">
        <f t="shared" si="153"/>
        <v/>
      </c>
      <c r="P1271" s="13">
        <f>SUM($E$11:$E1271)</f>
        <v>30</v>
      </c>
      <c r="T1271" s="22">
        <f t="shared" si="154"/>
        <v>0</v>
      </c>
      <c r="U1271" s="22">
        <f t="shared" si="155"/>
        <v>0</v>
      </c>
      <c r="W1271" s="13" t="str">
        <f t="shared" si="156"/>
        <v/>
      </c>
      <c r="Y1271" s="41" t="str">
        <f>IF($B1271="", "", IF($B1271&gt;'Annual Report'!$AZ$41, 'Annual Report'!$BA$40, TEXT($B1271, "mmm yyyy")))</f>
        <v/>
      </c>
      <c r="AA1271" s="13" t="str">
        <f t="shared" si="157"/>
        <v/>
      </c>
      <c r="AC1271" s="13" t="str">
        <f t="shared" si="158"/>
        <v xml:space="preserve"> - </v>
      </c>
      <c r="AE1271" s="13" t="str">
        <f t="shared" si="159"/>
        <v/>
      </c>
    </row>
    <row r="1272" spans="1:31" x14ac:dyDescent="0.25">
      <c r="A1272" s="30"/>
      <c r="B1272" s="74"/>
      <c r="C1272" s="82"/>
      <c r="D1272" s="92"/>
      <c r="E1272" s="75"/>
      <c r="F1272" s="76"/>
      <c r="G1272" s="83"/>
      <c r="H1272" s="77"/>
      <c r="I1272" s="84"/>
      <c r="J1272" s="30"/>
      <c r="K1272" s="25" t="str">
        <f t="shared" si="152"/>
        <v/>
      </c>
      <c r="L1272" s="30"/>
      <c r="O1272" s="13" t="str">
        <f t="shared" si="153"/>
        <v/>
      </c>
      <c r="P1272" s="13">
        <f>SUM($E$11:$E1272)</f>
        <v>30</v>
      </c>
      <c r="T1272" s="22">
        <f t="shared" si="154"/>
        <v>0</v>
      </c>
      <c r="U1272" s="22">
        <f t="shared" si="155"/>
        <v>0</v>
      </c>
      <c r="W1272" s="13" t="str">
        <f t="shared" si="156"/>
        <v/>
      </c>
      <c r="Y1272" s="41" t="str">
        <f>IF($B1272="", "", IF($B1272&gt;'Annual Report'!$AZ$41, 'Annual Report'!$BA$40, TEXT($B1272, "mmm yyyy")))</f>
        <v/>
      </c>
      <c r="AA1272" s="13" t="str">
        <f t="shared" si="157"/>
        <v/>
      </c>
      <c r="AC1272" s="13" t="str">
        <f t="shared" si="158"/>
        <v xml:space="preserve"> - </v>
      </c>
      <c r="AE1272" s="13" t="str">
        <f t="shared" si="159"/>
        <v/>
      </c>
    </row>
    <row r="1273" spans="1:31" x14ac:dyDescent="0.25">
      <c r="A1273" s="30"/>
      <c r="B1273" s="74"/>
      <c r="C1273" s="82"/>
      <c r="D1273" s="92"/>
      <c r="E1273" s="75"/>
      <c r="F1273" s="76"/>
      <c r="G1273" s="83"/>
      <c r="H1273" s="77"/>
      <c r="I1273" s="84"/>
      <c r="J1273" s="30"/>
      <c r="K1273" s="25" t="str">
        <f t="shared" si="152"/>
        <v/>
      </c>
      <c r="L1273" s="30"/>
      <c r="O1273" s="13" t="str">
        <f t="shared" si="153"/>
        <v/>
      </c>
      <c r="P1273" s="13">
        <f>SUM($E$11:$E1273)</f>
        <v>30</v>
      </c>
      <c r="T1273" s="22">
        <f t="shared" si="154"/>
        <v>0</v>
      </c>
      <c r="U1273" s="22">
        <f t="shared" si="155"/>
        <v>0</v>
      </c>
      <c r="W1273" s="13" t="str">
        <f t="shared" si="156"/>
        <v/>
      </c>
      <c r="Y1273" s="41" t="str">
        <f>IF($B1273="", "", IF($B1273&gt;'Annual Report'!$AZ$41, 'Annual Report'!$BA$40, TEXT($B1273, "mmm yyyy")))</f>
        <v/>
      </c>
      <c r="AA1273" s="13" t="str">
        <f t="shared" si="157"/>
        <v/>
      </c>
      <c r="AC1273" s="13" t="str">
        <f t="shared" si="158"/>
        <v xml:space="preserve"> - </v>
      </c>
      <c r="AE1273" s="13" t="str">
        <f t="shared" si="159"/>
        <v/>
      </c>
    </row>
    <row r="1274" spans="1:31" x14ac:dyDescent="0.25">
      <c r="A1274" s="30"/>
      <c r="B1274" s="74"/>
      <c r="C1274" s="82"/>
      <c r="D1274" s="92"/>
      <c r="E1274" s="75"/>
      <c r="F1274" s="76"/>
      <c r="G1274" s="83"/>
      <c r="H1274" s="77"/>
      <c r="I1274" s="84"/>
      <c r="J1274" s="30"/>
      <c r="K1274" s="25" t="str">
        <f t="shared" si="152"/>
        <v/>
      </c>
      <c r="L1274" s="30"/>
      <c r="O1274" s="13" t="str">
        <f t="shared" si="153"/>
        <v/>
      </c>
      <c r="P1274" s="13">
        <f>SUM($E$11:$E1274)</f>
        <v>30</v>
      </c>
      <c r="T1274" s="22">
        <f t="shared" si="154"/>
        <v>0</v>
      </c>
      <c r="U1274" s="22">
        <f t="shared" si="155"/>
        <v>0</v>
      </c>
      <c r="W1274" s="13" t="str">
        <f t="shared" si="156"/>
        <v/>
      </c>
      <c r="Y1274" s="41" t="str">
        <f>IF($B1274="", "", IF($B1274&gt;'Annual Report'!$AZ$41, 'Annual Report'!$BA$40, TEXT($B1274, "mmm yyyy")))</f>
        <v/>
      </c>
      <c r="AA1274" s="13" t="str">
        <f t="shared" si="157"/>
        <v/>
      </c>
      <c r="AC1274" s="13" t="str">
        <f t="shared" si="158"/>
        <v xml:space="preserve"> - </v>
      </c>
      <c r="AE1274" s="13" t="str">
        <f t="shared" si="159"/>
        <v/>
      </c>
    </row>
    <row r="1275" spans="1:31" x14ac:dyDescent="0.25">
      <c r="A1275" s="30"/>
      <c r="B1275" s="74"/>
      <c r="C1275" s="82"/>
      <c r="D1275" s="92"/>
      <c r="E1275" s="75"/>
      <c r="F1275" s="76"/>
      <c r="G1275" s="83"/>
      <c r="H1275" s="77"/>
      <c r="I1275" s="84"/>
      <c r="J1275" s="30"/>
      <c r="K1275" s="25" t="str">
        <f t="shared" si="152"/>
        <v/>
      </c>
      <c r="L1275" s="30"/>
      <c r="O1275" s="13" t="str">
        <f t="shared" si="153"/>
        <v/>
      </c>
      <c r="P1275" s="13">
        <f>SUM($E$11:$E1275)</f>
        <v>30</v>
      </c>
      <c r="T1275" s="22">
        <f t="shared" si="154"/>
        <v>0</v>
      </c>
      <c r="U1275" s="22">
        <f t="shared" si="155"/>
        <v>0</v>
      </c>
      <c r="W1275" s="13" t="str">
        <f t="shared" si="156"/>
        <v/>
      </c>
      <c r="Y1275" s="41" t="str">
        <f>IF($B1275="", "", IF($B1275&gt;'Annual Report'!$AZ$41, 'Annual Report'!$BA$40, TEXT($B1275, "mmm yyyy")))</f>
        <v/>
      </c>
      <c r="AA1275" s="13" t="str">
        <f t="shared" si="157"/>
        <v/>
      </c>
      <c r="AC1275" s="13" t="str">
        <f t="shared" si="158"/>
        <v xml:space="preserve"> - </v>
      </c>
      <c r="AE1275" s="13" t="str">
        <f t="shared" si="159"/>
        <v/>
      </c>
    </row>
    <row r="1276" spans="1:31" x14ac:dyDescent="0.25">
      <c r="A1276" s="30"/>
      <c r="B1276" s="74"/>
      <c r="C1276" s="82"/>
      <c r="D1276" s="92"/>
      <c r="E1276" s="75"/>
      <c r="F1276" s="76"/>
      <c r="G1276" s="83"/>
      <c r="H1276" s="77"/>
      <c r="I1276" s="84"/>
      <c r="J1276" s="30"/>
      <c r="K1276" s="25" t="str">
        <f t="shared" si="152"/>
        <v/>
      </c>
      <c r="L1276" s="30"/>
      <c r="O1276" s="13" t="str">
        <f t="shared" si="153"/>
        <v/>
      </c>
      <c r="P1276" s="13">
        <f>SUM($E$11:$E1276)</f>
        <v>30</v>
      </c>
      <c r="T1276" s="22">
        <f t="shared" si="154"/>
        <v>0</v>
      </c>
      <c r="U1276" s="22">
        <f t="shared" si="155"/>
        <v>0</v>
      </c>
      <c r="W1276" s="13" t="str">
        <f t="shared" si="156"/>
        <v/>
      </c>
      <c r="Y1276" s="41" t="str">
        <f>IF($B1276="", "", IF($B1276&gt;'Annual Report'!$AZ$41, 'Annual Report'!$BA$40, TEXT($B1276, "mmm yyyy")))</f>
        <v/>
      </c>
      <c r="AA1276" s="13" t="str">
        <f t="shared" si="157"/>
        <v/>
      </c>
      <c r="AC1276" s="13" t="str">
        <f t="shared" si="158"/>
        <v xml:space="preserve"> - </v>
      </c>
      <c r="AE1276" s="13" t="str">
        <f t="shared" si="159"/>
        <v/>
      </c>
    </row>
    <row r="1277" spans="1:31" x14ac:dyDescent="0.25">
      <c r="A1277" s="30"/>
      <c r="B1277" s="74"/>
      <c r="C1277" s="82"/>
      <c r="D1277" s="92"/>
      <c r="E1277" s="75"/>
      <c r="F1277" s="76"/>
      <c r="G1277" s="83"/>
      <c r="H1277" s="77"/>
      <c r="I1277" s="84"/>
      <c r="J1277" s="30"/>
      <c r="K1277" s="25" t="str">
        <f t="shared" si="152"/>
        <v/>
      </c>
      <c r="L1277" s="30"/>
      <c r="O1277" s="13" t="str">
        <f t="shared" si="153"/>
        <v/>
      </c>
      <c r="P1277" s="13">
        <f>SUM($E$11:$E1277)</f>
        <v>30</v>
      </c>
      <c r="T1277" s="22">
        <f t="shared" si="154"/>
        <v>0</v>
      </c>
      <c r="U1277" s="22">
        <f t="shared" si="155"/>
        <v>0</v>
      </c>
      <c r="W1277" s="13" t="str">
        <f t="shared" si="156"/>
        <v/>
      </c>
      <c r="Y1277" s="41" t="str">
        <f>IF($B1277="", "", IF($B1277&gt;'Annual Report'!$AZ$41, 'Annual Report'!$BA$40, TEXT($B1277, "mmm yyyy")))</f>
        <v/>
      </c>
      <c r="AA1277" s="13" t="str">
        <f t="shared" si="157"/>
        <v/>
      </c>
      <c r="AC1277" s="13" t="str">
        <f t="shared" si="158"/>
        <v xml:space="preserve"> - </v>
      </c>
      <c r="AE1277" s="13" t="str">
        <f t="shared" si="159"/>
        <v/>
      </c>
    </row>
    <row r="1278" spans="1:31" x14ac:dyDescent="0.25">
      <c r="A1278" s="30"/>
      <c r="B1278" s="74"/>
      <c r="C1278" s="82"/>
      <c r="D1278" s="92"/>
      <c r="E1278" s="75"/>
      <c r="F1278" s="76"/>
      <c r="G1278" s="83"/>
      <c r="H1278" s="77"/>
      <c r="I1278" s="84"/>
      <c r="J1278" s="30"/>
      <c r="K1278" s="25" t="str">
        <f t="shared" si="152"/>
        <v/>
      </c>
      <c r="L1278" s="30"/>
      <c r="O1278" s="13" t="str">
        <f t="shared" si="153"/>
        <v/>
      </c>
      <c r="P1278" s="13">
        <f>SUM($E$11:$E1278)</f>
        <v>30</v>
      </c>
      <c r="T1278" s="22">
        <f t="shared" si="154"/>
        <v>0</v>
      </c>
      <c r="U1278" s="22">
        <f t="shared" si="155"/>
        <v>0</v>
      </c>
      <c r="W1278" s="13" t="str">
        <f t="shared" si="156"/>
        <v/>
      </c>
      <c r="Y1278" s="41" t="str">
        <f>IF($B1278="", "", IF($B1278&gt;'Annual Report'!$AZ$41, 'Annual Report'!$BA$40, TEXT($B1278, "mmm yyyy")))</f>
        <v/>
      </c>
      <c r="AA1278" s="13" t="str">
        <f t="shared" si="157"/>
        <v/>
      </c>
      <c r="AC1278" s="13" t="str">
        <f t="shared" si="158"/>
        <v xml:space="preserve"> - </v>
      </c>
      <c r="AE1278" s="13" t="str">
        <f t="shared" si="159"/>
        <v/>
      </c>
    </row>
    <row r="1279" spans="1:31" x14ac:dyDescent="0.25">
      <c r="A1279" s="30"/>
      <c r="B1279" s="74"/>
      <c r="C1279" s="82"/>
      <c r="D1279" s="92"/>
      <c r="E1279" s="75"/>
      <c r="F1279" s="76"/>
      <c r="G1279" s="83"/>
      <c r="H1279" s="77"/>
      <c r="I1279" s="84"/>
      <c r="J1279" s="30"/>
      <c r="K1279" s="25" t="str">
        <f t="shared" si="152"/>
        <v/>
      </c>
      <c r="L1279" s="30"/>
      <c r="O1279" s="13" t="str">
        <f t="shared" si="153"/>
        <v/>
      </c>
      <c r="P1279" s="13">
        <f>SUM($E$11:$E1279)</f>
        <v>30</v>
      </c>
      <c r="T1279" s="22">
        <f t="shared" si="154"/>
        <v>0</v>
      </c>
      <c r="U1279" s="22">
        <f t="shared" si="155"/>
        <v>0</v>
      </c>
      <c r="W1279" s="13" t="str">
        <f t="shared" si="156"/>
        <v/>
      </c>
      <c r="Y1279" s="41" t="str">
        <f>IF($B1279="", "", IF($B1279&gt;'Annual Report'!$AZ$41, 'Annual Report'!$BA$40, TEXT($B1279, "mmm yyyy")))</f>
        <v/>
      </c>
      <c r="AA1279" s="13" t="str">
        <f t="shared" si="157"/>
        <v/>
      </c>
      <c r="AC1279" s="13" t="str">
        <f t="shared" si="158"/>
        <v xml:space="preserve"> - </v>
      </c>
      <c r="AE1279" s="13" t="str">
        <f t="shared" si="159"/>
        <v/>
      </c>
    </row>
    <row r="1280" spans="1:31" x14ac:dyDescent="0.25">
      <c r="A1280" s="30"/>
      <c r="B1280" s="74"/>
      <c r="C1280" s="82"/>
      <c r="D1280" s="92"/>
      <c r="E1280" s="75"/>
      <c r="F1280" s="76"/>
      <c r="G1280" s="83"/>
      <c r="H1280" s="77"/>
      <c r="I1280" s="84"/>
      <c r="J1280" s="30"/>
      <c r="K1280" s="25" t="str">
        <f t="shared" si="152"/>
        <v/>
      </c>
      <c r="L1280" s="30"/>
      <c r="O1280" s="13" t="str">
        <f t="shared" si="153"/>
        <v/>
      </c>
      <c r="P1280" s="13">
        <f>SUM($E$11:$E1280)</f>
        <v>30</v>
      </c>
      <c r="T1280" s="22">
        <f t="shared" si="154"/>
        <v>0</v>
      </c>
      <c r="U1280" s="22">
        <f t="shared" si="155"/>
        <v>0</v>
      </c>
      <c r="W1280" s="13" t="str">
        <f t="shared" si="156"/>
        <v/>
      </c>
      <c r="Y1280" s="41" t="str">
        <f>IF($B1280="", "", IF($B1280&gt;'Annual Report'!$AZ$41, 'Annual Report'!$BA$40, TEXT($B1280, "mmm yyyy")))</f>
        <v/>
      </c>
      <c r="AA1280" s="13" t="str">
        <f t="shared" si="157"/>
        <v/>
      </c>
      <c r="AC1280" s="13" t="str">
        <f t="shared" si="158"/>
        <v xml:space="preserve"> - </v>
      </c>
      <c r="AE1280" s="13" t="str">
        <f t="shared" si="159"/>
        <v/>
      </c>
    </row>
    <row r="1281" spans="1:31" x14ac:dyDescent="0.25">
      <c r="A1281" s="30"/>
      <c r="B1281" s="74"/>
      <c r="C1281" s="82"/>
      <c r="D1281" s="92"/>
      <c r="E1281" s="75"/>
      <c r="F1281" s="76"/>
      <c r="G1281" s="83"/>
      <c r="H1281" s="77"/>
      <c r="I1281" s="84"/>
      <c r="J1281" s="30"/>
      <c r="K1281" s="25" t="str">
        <f t="shared" si="152"/>
        <v/>
      </c>
      <c r="L1281" s="30"/>
      <c r="O1281" s="13" t="str">
        <f t="shared" si="153"/>
        <v/>
      </c>
      <c r="P1281" s="13">
        <f>SUM($E$11:$E1281)</f>
        <v>30</v>
      </c>
      <c r="T1281" s="22">
        <f t="shared" si="154"/>
        <v>0</v>
      </c>
      <c r="U1281" s="22">
        <f t="shared" si="155"/>
        <v>0</v>
      </c>
      <c r="W1281" s="13" t="str">
        <f t="shared" si="156"/>
        <v/>
      </c>
      <c r="Y1281" s="41" t="str">
        <f>IF($B1281="", "", IF($B1281&gt;'Annual Report'!$AZ$41, 'Annual Report'!$BA$40, TEXT($B1281, "mmm yyyy")))</f>
        <v/>
      </c>
      <c r="AA1281" s="13" t="str">
        <f t="shared" si="157"/>
        <v/>
      </c>
      <c r="AC1281" s="13" t="str">
        <f t="shared" si="158"/>
        <v xml:space="preserve"> - </v>
      </c>
      <c r="AE1281" s="13" t="str">
        <f t="shared" si="159"/>
        <v/>
      </c>
    </row>
    <row r="1282" spans="1:31" x14ac:dyDescent="0.25">
      <c r="A1282" s="30"/>
      <c r="B1282" s="74"/>
      <c r="C1282" s="82"/>
      <c r="D1282" s="92"/>
      <c r="E1282" s="75"/>
      <c r="F1282" s="76"/>
      <c r="G1282" s="83"/>
      <c r="H1282" s="77"/>
      <c r="I1282" s="84"/>
      <c r="J1282" s="30"/>
      <c r="K1282" s="25" t="str">
        <f t="shared" si="152"/>
        <v/>
      </c>
      <c r="L1282" s="30"/>
      <c r="O1282" s="13" t="str">
        <f t="shared" si="153"/>
        <v/>
      </c>
      <c r="P1282" s="13">
        <f>SUM($E$11:$E1282)</f>
        <v>30</v>
      </c>
      <c r="T1282" s="22">
        <f t="shared" si="154"/>
        <v>0</v>
      </c>
      <c r="U1282" s="22">
        <f t="shared" si="155"/>
        <v>0</v>
      </c>
      <c r="W1282" s="13" t="str">
        <f t="shared" si="156"/>
        <v/>
      </c>
      <c r="Y1282" s="41" t="str">
        <f>IF($B1282="", "", IF($B1282&gt;'Annual Report'!$AZ$41, 'Annual Report'!$BA$40, TEXT($B1282, "mmm yyyy")))</f>
        <v/>
      </c>
      <c r="AA1282" s="13" t="str">
        <f t="shared" si="157"/>
        <v/>
      </c>
      <c r="AC1282" s="13" t="str">
        <f t="shared" si="158"/>
        <v xml:space="preserve"> - </v>
      </c>
      <c r="AE1282" s="13" t="str">
        <f t="shared" si="159"/>
        <v/>
      </c>
    </row>
    <row r="1283" spans="1:31" x14ac:dyDescent="0.25">
      <c r="A1283" s="30"/>
      <c r="B1283" s="74"/>
      <c r="C1283" s="82"/>
      <c r="D1283" s="92"/>
      <c r="E1283" s="75"/>
      <c r="F1283" s="76"/>
      <c r="G1283" s="83"/>
      <c r="H1283" s="77"/>
      <c r="I1283" s="84"/>
      <c r="J1283" s="30"/>
      <c r="K1283" s="25" t="str">
        <f t="shared" si="152"/>
        <v/>
      </c>
      <c r="L1283" s="30"/>
      <c r="O1283" s="13" t="str">
        <f t="shared" si="153"/>
        <v/>
      </c>
      <c r="P1283" s="13">
        <f>SUM($E$11:$E1283)</f>
        <v>30</v>
      </c>
      <c r="T1283" s="22">
        <f t="shared" si="154"/>
        <v>0</v>
      </c>
      <c r="U1283" s="22">
        <f t="shared" si="155"/>
        <v>0</v>
      </c>
      <c r="W1283" s="13" t="str">
        <f t="shared" si="156"/>
        <v/>
      </c>
      <c r="Y1283" s="41" t="str">
        <f>IF($B1283="", "", IF($B1283&gt;'Annual Report'!$AZ$41, 'Annual Report'!$BA$40, TEXT($B1283, "mmm yyyy")))</f>
        <v/>
      </c>
      <c r="AA1283" s="13" t="str">
        <f t="shared" si="157"/>
        <v/>
      </c>
      <c r="AC1283" s="13" t="str">
        <f t="shared" si="158"/>
        <v xml:space="preserve"> - </v>
      </c>
      <c r="AE1283" s="13" t="str">
        <f t="shared" si="159"/>
        <v/>
      </c>
    </row>
    <row r="1284" spans="1:31" x14ac:dyDescent="0.25">
      <c r="A1284" s="30"/>
      <c r="B1284" s="74"/>
      <c r="C1284" s="82"/>
      <c r="D1284" s="92"/>
      <c r="E1284" s="75"/>
      <c r="F1284" s="76"/>
      <c r="G1284" s="83"/>
      <c r="H1284" s="77"/>
      <c r="I1284" s="84"/>
      <c r="J1284" s="30"/>
      <c r="K1284" s="25" t="str">
        <f t="shared" si="152"/>
        <v/>
      </c>
      <c r="L1284" s="30"/>
      <c r="O1284" s="13" t="str">
        <f t="shared" si="153"/>
        <v/>
      </c>
      <c r="P1284" s="13">
        <f>SUM($E$11:$E1284)</f>
        <v>30</v>
      </c>
      <c r="T1284" s="22">
        <f t="shared" si="154"/>
        <v>0</v>
      </c>
      <c r="U1284" s="22">
        <f t="shared" si="155"/>
        <v>0</v>
      </c>
      <c r="W1284" s="13" t="str">
        <f t="shared" si="156"/>
        <v/>
      </c>
      <c r="Y1284" s="41" t="str">
        <f>IF($B1284="", "", IF($B1284&gt;'Annual Report'!$AZ$41, 'Annual Report'!$BA$40, TEXT($B1284, "mmm yyyy")))</f>
        <v/>
      </c>
      <c r="AA1284" s="13" t="str">
        <f t="shared" si="157"/>
        <v/>
      </c>
      <c r="AC1284" s="13" t="str">
        <f t="shared" si="158"/>
        <v xml:space="preserve"> - </v>
      </c>
      <c r="AE1284" s="13" t="str">
        <f t="shared" si="159"/>
        <v/>
      </c>
    </row>
    <row r="1285" spans="1:31" x14ac:dyDescent="0.25">
      <c r="A1285" s="30"/>
      <c r="B1285" s="74"/>
      <c r="C1285" s="82"/>
      <c r="D1285" s="92"/>
      <c r="E1285" s="75"/>
      <c r="F1285" s="76"/>
      <c r="G1285" s="83"/>
      <c r="H1285" s="77"/>
      <c r="I1285" s="84"/>
      <c r="J1285" s="30"/>
      <c r="K1285" s="25" t="str">
        <f t="shared" si="152"/>
        <v/>
      </c>
      <c r="L1285" s="30"/>
      <c r="O1285" s="13" t="str">
        <f t="shared" si="153"/>
        <v/>
      </c>
      <c r="P1285" s="13">
        <f>SUM($E$11:$E1285)</f>
        <v>30</v>
      </c>
      <c r="T1285" s="22">
        <f t="shared" si="154"/>
        <v>0</v>
      </c>
      <c r="U1285" s="22">
        <f t="shared" si="155"/>
        <v>0</v>
      </c>
      <c r="W1285" s="13" t="str">
        <f t="shared" si="156"/>
        <v/>
      </c>
      <c r="Y1285" s="41" t="str">
        <f>IF($B1285="", "", IF($B1285&gt;'Annual Report'!$AZ$41, 'Annual Report'!$BA$40, TEXT($B1285, "mmm yyyy")))</f>
        <v/>
      </c>
      <c r="AA1285" s="13" t="str">
        <f t="shared" si="157"/>
        <v/>
      </c>
      <c r="AC1285" s="13" t="str">
        <f t="shared" si="158"/>
        <v xml:space="preserve"> - </v>
      </c>
      <c r="AE1285" s="13" t="str">
        <f t="shared" si="159"/>
        <v/>
      </c>
    </row>
    <row r="1286" spans="1:31" x14ac:dyDescent="0.25">
      <c r="A1286" s="30"/>
      <c r="B1286" s="74"/>
      <c r="C1286" s="82"/>
      <c r="D1286" s="92"/>
      <c r="E1286" s="75"/>
      <c r="F1286" s="76"/>
      <c r="G1286" s="83"/>
      <c r="H1286" s="77"/>
      <c r="I1286" s="84"/>
      <c r="J1286" s="30"/>
      <c r="K1286" s="25" t="str">
        <f t="shared" si="152"/>
        <v/>
      </c>
      <c r="L1286" s="30"/>
      <c r="O1286" s="13" t="str">
        <f t="shared" si="153"/>
        <v/>
      </c>
      <c r="P1286" s="13">
        <f>SUM($E$11:$E1286)</f>
        <v>30</v>
      </c>
      <c r="T1286" s="22">
        <f t="shared" si="154"/>
        <v>0</v>
      </c>
      <c r="U1286" s="22">
        <f t="shared" si="155"/>
        <v>0</v>
      </c>
      <c r="W1286" s="13" t="str">
        <f t="shared" si="156"/>
        <v/>
      </c>
      <c r="Y1286" s="41" t="str">
        <f>IF($B1286="", "", IF($B1286&gt;'Annual Report'!$AZ$41, 'Annual Report'!$BA$40, TEXT($B1286, "mmm yyyy")))</f>
        <v/>
      </c>
      <c r="AA1286" s="13" t="str">
        <f t="shared" si="157"/>
        <v/>
      </c>
      <c r="AC1286" s="13" t="str">
        <f t="shared" si="158"/>
        <v xml:space="preserve"> - </v>
      </c>
      <c r="AE1286" s="13" t="str">
        <f t="shared" si="159"/>
        <v/>
      </c>
    </row>
    <row r="1287" spans="1:31" x14ac:dyDescent="0.25">
      <c r="A1287" s="30"/>
      <c r="B1287" s="74"/>
      <c r="C1287" s="82"/>
      <c r="D1287" s="92"/>
      <c r="E1287" s="75"/>
      <c r="F1287" s="76"/>
      <c r="G1287" s="83"/>
      <c r="H1287" s="77"/>
      <c r="I1287" s="84"/>
      <c r="J1287" s="30"/>
      <c r="K1287" s="25" t="str">
        <f t="shared" si="152"/>
        <v/>
      </c>
      <c r="L1287" s="30"/>
      <c r="O1287" s="13" t="str">
        <f t="shared" si="153"/>
        <v/>
      </c>
      <c r="P1287" s="13">
        <f>SUM($E$11:$E1287)</f>
        <v>30</v>
      </c>
      <c r="T1287" s="22">
        <f t="shared" si="154"/>
        <v>0</v>
      </c>
      <c r="U1287" s="22">
        <f t="shared" si="155"/>
        <v>0</v>
      </c>
      <c r="W1287" s="13" t="str">
        <f t="shared" si="156"/>
        <v/>
      </c>
      <c r="Y1287" s="41" t="str">
        <f>IF($B1287="", "", IF($B1287&gt;'Annual Report'!$AZ$41, 'Annual Report'!$BA$40, TEXT($B1287, "mmm yyyy")))</f>
        <v/>
      </c>
      <c r="AA1287" s="13" t="str">
        <f t="shared" si="157"/>
        <v/>
      </c>
      <c r="AC1287" s="13" t="str">
        <f t="shared" si="158"/>
        <v xml:space="preserve"> - </v>
      </c>
      <c r="AE1287" s="13" t="str">
        <f t="shared" si="159"/>
        <v/>
      </c>
    </row>
    <row r="1288" spans="1:31" x14ac:dyDescent="0.25">
      <c r="A1288" s="30"/>
      <c r="B1288" s="74"/>
      <c r="C1288" s="82"/>
      <c r="D1288" s="92"/>
      <c r="E1288" s="75"/>
      <c r="F1288" s="76"/>
      <c r="G1288" s="83"/>
      <c r="H1288" s="77"/>
      <c r="I1288" s="84"/>
      <c r="J1288" s="30"/>
      <c r="K1288" s="25" t="str">
        <f t="shared" si="152"/>
        <v/>
      </c>
      <c r="L1288" s="30"/>
      <c r="O1288" s="13" t="str">
        <f t="shared" si="153"/>
        <v/>
      </c>
      <c r="P1288" s="13">
        <f>SUM($E$11:$E1288)</f>
        <v>30</v>
      </c>
      <c r="T1288" s="22">
        <f t="shared" si="154"/>
        <v>0</v>
      </c>
      <c r="U1288" s="22">
        <f t="shared" si="155"/>
        <v>0</v>
      </c>
      <c r="W1288" s="13" t="str">
        <f t="shared" si="156"/>
        <v/>
      </c>
      <c r="Y1288" s="41" t="str">
        <f>IF($B1288="", "", IF($B1288&gt;'Annual Report'!$AZ$41, 'Annual Report'!$BA$40, TEXT($B1288, "mmm yyyy")))</f>
        <v/>
      </c>
      <c r="AA1288" s="13" t="str">
        <f t="shared" si="157"/>
        <v/>
      </c>
      <c r="AC1288" s="13" t="str">
        <f t="shared" si="158"/>
        <v xml:space="preserve"> - </v>
      </c>
      <c r="AE1288" s="13" t="str">
        <f t="shared" si="159"/>
        <v/>
      </c>
    </row>
    <row r="1289" spans="1:31" x14ac:dyDescent="0.25">
      <c r="A1289" s="30"/>
      <c r="B1289" s="74"/>
      <c r="C1289" s="82"/>
      <c r="D1289" s="92"/>
      <c r="E1289" s="75"/>
      <c r="F1289" s="76"/>
      <c r="G1289" s="83"/>
      <c r="H1289" s="77"/>
      <c r="I1289" s="84"/>
      <c r="J1289" s="30"/>
      <c r="K1289" s="25" t="str">
        <f t="shared" si="152"/>
        <v/>
      </c>
      <c r="L1289" s="30"/>
      <c r="O1289" s="13" t="str">
        <f t="shared" si="153"/>
        <v/>
      </c>
      <c r="P1289" s="13">
        <f>SUM($E$11:$E1289)</f>
        <v>30</v>
      </c>
      <c r="T1289" s="22">
        <f t="shared" si="154"/>
        <v>0</v>
      </c>
      <c r="U1289" s="22">
        <f t="shared" si="155"/>
        <v>0</v>
      </c>
      <c r="W1289" s="13" t="str">
        <f t="shared" si="156"/>
        <v/>
      </c>
      <c r="Y1289" s="41" t="str">
        <f>IF($B1289="", "", IF($B1289&gt;'Annual Report'!$AZ$41, 'Annual Report'!$BA$40, TEXT($B1289, "mmm yyyy")))</f>
        <v/>
      </c>
      <c r="AA1289" s="13" t="str">
        <f t="shared" si="157"/>
        <v/>
      </c>
      <c r="AC1289" s="13" t="str">
        <f t="shared" si="158"/>
        <v xml:space="preserve"> - </v>
      </c>
      <c r="AE1289" s="13" t="str">
        <f t="shared" si="159"/>
        <v/>
      </c>
    </row>
    <row r="1290" spans="1:31" x14ac:dyDescent="0.25">
      <c r="A1290" s="30"/>
      <c r="B1290" s="74"/>
      <c r="C1290" s="82"/>
      <c r="D1290" s="92"/>
      <c r="E1290" s="75"/>
      <c r="F1290" s="76"/>
      <c r="G1290" s="83"/>
      <c r="H1290" s="77"/>
      <c r="I1290" s="84"/>
      <c r="J1290" s="30"/>
      <c r="K1290" s="25" t="str">
        <f t="shared" si="152"/>
        <v/>
      </c>
      <c r="L1290" s="30"/>
      <c r="O1290" s="13" t="str">
        <f t="shared" si="153"/>
        <v/>
      </c>
      <c r="P1290" s="13">
        <f>SUM($E$11:$E1290)</f>
        <v>30</v>
      </c>
      <c r="T1290" s="22">
        <f t="shared" si="154"/>
        <v>0</v>
      </c>
      <c r="U1290" s="22">
        <f t="shared" si="155"/>
        <v>0</v>
      </c>
      <c r="W1290" s="13" t="str">
        <f t="shared" si="156"/>
        <v/>
      </c>
      <c r="Y1290" s="41" t="str">
        <f>IF($B1290="", "", IF($B1290&gt;'Annual Report'!$AZ$41, 'Annual Report'!$BA$40, TEXT($B1290, "mmm yyyy")))</f>
        <v/>
      </c>
      <c r="AA1290" s="13" t="str">
        <f t="shared" si="157"/>
        <v/>
      </c>
      <c r="AC1290" s="13" t="str">
        <f t="shared" si="158"/>
        <v xml:space="preserve"> - </v>
      </c>
      <c r="AE1290" s="13" t="str">
        <f t="shared" si="159"/>
        <v/>
      </c>
    </row>
    <row r="1291" spans="1:31" x14ac:dyDescent="0.25">
      <c r="A1291" s="30"/>
      <c r="B1291" s="74"/>
      <c r="C1291" s="82"/>
      <c r="D1291" s="92"/>
      <c r="E1291" s="75"/>
      <c r="F1291" s="76"/>
      <c r="G1291" s="83"/>
      <c r="H1291" s="77"/>
      <c r="I1291" s="84"/>
      <c r="J1291" s="30"/>
      <c r="K1291" s="25" t="str">
        <f t="shared" si="152"/>
        <v/>
      </c>
      <c r="L1291" s="30"/>
      <c r="O1291" s="13" t="str">
        <f t="shared" si="153"/>
        <v/>
      </c>
      <c r="P1291" s="13">
        <f>SUM($E$11:$E1291)</f>
        <v>30</v>
      </c>
      <c r="T1291" s="22">
        <f t="shared" si="154"/>
        <v>0</v>
      </c>
      <c r="U1291" s="22">
        <f t="shared" si="155"/>
        <v>0</v>
      </c>
      <c r="W1291" s="13" t="str">
        <f t="shared" si="156"/>
        <v/>
      </c>
      <c r="Y1291" s="41" t="str">
        <f>IF($B1291="", "", IF($B1291&gt;'Annual Report'!$AZ$41, 'Annual Report'!$BA$40, TEXT($B1291, "mmm yyyy")))</f>
        <v/>
      </c>
      <c r="AA1291" s="13" t="str">
        <f t="shared" si="157"/>
        <v/>
      </c>
      <c r="AC1291" s="13" t="str">
        <f t="shared" si="158"/>
        <v xml:space="preserve"> - </v>
      </c>
      <c r="AE1291" s="13" t="str">
        <f t="shared" si="159"/>
        <v/>
      </c>
    </row>
    <row r="1292" spans="1:31" x14ac:dyDescent="0.25">
      <c r="A1292" s="30"/>
      <c r="B1292" s="74"/>
      <c r="C1292" s="82"/>
      <c r="D1292" s="92"/>
      <c r="E1292" s="75"/>
      <c r="F1292" s="76"/>
      <c r="G1292" s="83"/>
      <c r="H1292" s="77"/>
      <c r="I1292" s="84"/>
      <c r="J1292" s="30"/>
      <c r="K1292" s="25" t="str">
        <f t="shared" ref="K1292:K1355" si="160">IF($B1292="", "", $G1292+$H1292-$F1292-$U1292-$T1292)</f>
        <v/>
      </c>
      <c r="L1292" s="30"/>
      <c r="O1292" s="13" t="str">
        <f t="shared" ref="O1292:O1355" si="161">IF($B1292="", "", IF(OR($B1292&lt;$R$3, $B1292&gt;$R$4), "X", ""))</f>
        <v/>
      </c>
      <c r="P1292" s="13">
        <f>SUM($E$11:$E1292)</f>
        <v>30</v>
      </c>
      <c r="T1292" s="22">
        <f t="shared" ref="T1292:T1355" si="162">ROUND($D1292*$P$4*24, 2)</f>
        <v>0</v>
      </c>
      <c r="U1292" s="22">
        <f t="shared" ref="U1292:U1355" si="163">ROUND(IF(AND($P1292&gt;$O$6, $P1291&lt;$O$6), (($P1292-$O$6)*$P$7)+(($O$6-$P1291)*$P$6), IF($P1291&gt;$O$6, $E1292*$P$7, $E1292*$P$6)), 2)</f>
        <v>0</v>
      </c>
      <c r="W1292" s="13" t="str">
        <f t="shared" ref="W1292:W1355" si="164">IF($I1292="", "", IF(COUNTIF($R$11:$R$20, $I1292)&gt;0, "", "X"))</f>
        <v/>
      </c>
      <c r="Y1292" s="41" t="str">
        <f>IF($B1292="", "", IF($B1292&gt;'Annual Report'!$AZ$41, 'Annual Report'!$BA$40, TEXT($B1292, "mmm yyyy")))</f>
        <v/>
      </c>
      <c r="AA1292" s="13" t="str">
        <f t="shared" ref="AA1292:AA1355" si="165">IF(AND(NOT($F1292=""), $I1292=""), "X", "")</f>
        <v/>
      </c>
      <c r="AC1292" s="13" t="str">
        <f t="shared" ref="AC1292:AC1355" si="166">_xlfn.CONCAT(Y1292, " - ", $I1292)</f>
        <v xml:space="preserve"> - </v>
      </c>
      <c r="AE1292" s="13" t="str">
        <f t="shared" ref="AE1292:AE1355" si="167">IF($AA1292="", "", $Y1292)</f>
        <v/>
      </c>
    </row>
    <row r="1293" spans="1:31" x14ac:dyDescent="0.25">
      <c r="A1293" s="30"/>
      <c r="B1293" s="74"/>
      <c r="C1293" s="82"/>
      <c r="D1293" s="92"/>
      <c r="E1293" s="75"/>
      <c r="F1293" s="76"/>
      <c r="G1293" s="83"/>
      <c r="H1293" s="77"/>
      <c r="I1293" s="84"/>
      <c r="J1293" s="30"/>
      <c r="K1293" s="25" t="str">
        <f t="shared" si="160"/>
        <v/>
      </c>
      <c r="L1293" s="30"/>
      <c r="O1293" s="13" t="str">
        <f t="shared" si="161"/>
        <v/>
      </c>
      <c r="P1293" s="13">
        <f>SUM($E$11:$E1293)</f>
        <v>30</v>
      </c>
      <c r="T1293" s="22">
        <f t="shared" si="162"/>
        <v>0</v>
      </c>
      <c r="U1293" s="22">
        <f t="shared" si="163"/>
        <v>0</v>
      </c>
      <c r="W1293" s="13" t="str">
        <f t="shared" si="164"/>
        <v/>
      </c>
      <c r="Y1293" s="41" t="str">
        <f>IF($B1293="", "", IF($B1293&gt;'Annual Report'!$AZ$41, 'Annual Report'!$BA$40, TEXT($B1293, "mmm yyyy")))</f>
        <v/>
      </c>
      <c r="AA1293" s="13" t="str">
        <f t="shared" si="165"/>
        <v/>
      </c>
      <c r="AC1293" s="13" t="str">
        <f t="shared" si="166"/>
        <v xml:space="preserve"> - </v>
      </c>
      <c r="AE1293" s="13" t="str">
        <f t="shared" si="167"/>
        <v/>
      </c>
    </row>
    <row r="1294" spans="1:31" x14ac:dyDescent="0.25">
      <c r="A1294" s="30"/>
      <c r="B1294" s="74"/>
      <c r="C1294" s="82"/>
      <c r="D1294" s="92"/>
      <c r="E1294" s="75"/>
      <c r="F1294" s="76"/>
      <c r="G1294" s="83"/>
      <c r="H1294" s="77"/>
      <c r="I1294" s="84"/>
      <c r="J1294" s="30"/>
      <c r="K1294" s="25" t="str">
        <f t="shared" si="160"/>
        <v/>
      </c>
      <c r="L1294" s="30"/>
      <c r="O1294" s="13" t="str">
        <f t="shared" si="161"/>
        <v/>
      </c>
      <c r="P1294" s="13">
        <f>SUM($E$11:$E1294)</f>
        <v>30</v>
      </c>
      <c r="T1294" s="22">
        <f t="shared" si="162"/>
        <v>0</v>
      </c>
      <c r="U1294" s="22">
        <f t="shared" si="163"/>
        <v>0</v>
      </c>
      <c r="W1294" s="13" t="str">
        <f t="shared" si="164"/>
        <v/>
      </c>
      <c r="Y1294" s="41" t="str">
        <f>IF($B1294="", "", IF($B1294&gt;'Annual Report'!$AZ$41, 'Annual Report'!$BA$40, TEXT($B1294, "mmm yyyy")))</f>
        <v/>
      </c>
      <c r="AA1294" s="13" t="str">
        <f t="shared" si="165"/>
        <v/>
      </c>
      <c r="AC1294" s="13" t="str">
        <f t="shared" si="166"/>
        <v xml:space="preserve"> - </v>
      </c>
      <c r="AE1294" s="13" t="str">
        <f t="shared" si="167"/>
        <v/>
      </c>
    </row>
    <row r="1295" spans="1:31" x14ac:dyDescent="0.25">
      <c r="A1295" s="30"/>
      <c r="B1295" s="74"/>
      <c r="C1295" s="82"/>
      <c r="D1295" s="92"/>
      <c r="E1295" s="75"/>
      <c r="F1295" s="76"/>
      <c r="G1295" s="83"/>
      <c r="H1295" s="77"/>
      <c r="I1295" s="84"/>
      <c r="J1295" s="30"/>
      <c r="K1295" s="25" t="str">
        <f t="shared" si="160"/>
        <v/>
      </c>
      <c r="L1295" s="30"/>
      <c r="O1295" s="13" t="str">
        <f t="shared" si="161"/>
        <v/>
      </c>
      <c r="P1295" s="13">
        <f>SUM($E$11:$E1295)</f>
        <v>30</v>
      </c>
      <c r="T1295" s="22">
        <f t="shared" si="162"/>
        <v>0</v>
      </c>
      <c r="U1295" s="22">
        <f t="shared" si="163"/>
        <v>0</v>
      </c>
      <c r="W1295" s="13" t="str">
        <f t="shared" si="164"/>
        <v/>
      </c>
      <c r="Y1295" s="41" t="str">
        <f>IF($B1295="", "", IF($B1295&gt;'Annual Report'!$AZ$41, 'Annual Report'!$BA$40, TEXT($B1295, "mmm yyyy")))</f>
        <v/>
      </c>
      <c r="AA1295" s="13" t="str">
        <f t="shared" si="165"/>
        <v/>
      </c>
      <c r="AC1295" s="13" t="str">
        <f t="shared" si="166"/>
        <v xml:space="preserve"> - </v>
      </c>
      <c r="AE1295" s="13" t="str">
        <f t="shared" si="167"/>
        <v/>
      </c>
    </row>
    <row r="1296" spans="1:31" x14ac:dyDescent="0.25">
      <c r="A1296" s="30"/>
      <c r="B1296" s="74"/>
      <c r="C1296" s="82"/>
      <c r="D1296" s="92"/>
      <c r="E1296" s="75"/>
      <c r="F1296" s="76"/>
      <c r="G1296" s="83"/>
      <c r="H1296" s="77"/>
      <c r="I1296" s="84"/>
      <c r="J1296" s="30"/>
      <c r="K1296" s="25" t="str">
        <f t="shared" si="160"/>
        <v/>
      </c>
      <c r="L1296" s="30"/>
      <c r="O1296" s="13" t="str">
        <f t="shared" si="161"/>
        <v/>
      </c>
      <c r="P1296" s="13">
        <f>SUM($E$11:$E1296)</f>
        <v>30</v>
      </c>
      <c r="T1296" s="22">
        <f t="shared" si="162"/>
        <v>0</v>
      </c>
      <c r="U1296" s="22">
        <f t="shared" si="163"/>
        <v>0</v>
      </c>
      <c r="W1296" s="13" t="str">
        <f t="shared" si="164"/>
        <v/>
      </c>
      <c r="Y1296" s="41" t="str">
        <f>IF($B1296="", "", IF($B1296&gt;'Annual Report'!$AZ$41, 'Annual Report'!$BA$40, TEXT($B1296, "mmm yyyy")))</f>
        <v/>
      </c>
      <c r="AA1296" s="13" t="str">
        <f t="shared" si="165"/>
        <v/>
      </c>
      <c r="AC1296" s="13" t="str">
        <f t="shared" si="166"/>
        <v xml:space="preserve"> - </v>
      </c>
      <c r="AE1296" s="13" t="str">
        <f t="shared" si="167"/>
        <v/>
      </c>
    </row>
    <row r="1297" spans="1:31" x14ac:dyDescent="0.25">
      <c r="A1297" s="30"/>
      <c r="B1297" s="74"/>
      <c r="C1297" s="82"/>
      <c r="D1297" s="92"/>
      <c r="E1297" s="75"/>
      <c r="F1297" s="76"/>
      <c r="G1297" s="83"/>
      <c r="H1297" s="77"/>
      <c r="I1297" s="84"/>
      <c r="J1297" s="30"/>
      <c r="K1297" s="25" t="str">
        <f t="shared" si="160"/>
        <v/>
      </c>
      <c r="L1297" s="30"/>
      <c r="O1297" s="13" t="str">
        <f t="shared" si="161"/>
        <v/>
      </c>
      <c r="P1297" s="13">
        <f>SUM($E$11:$E1297)</f>
        <v>30</v>
      </c>
      <c r="T1297" s="22">
        <f t="shared" si="162"/>
        <v>0</v>
      </c>
      <c r="U1297" s="22">
        <f t="shared" si="163"/>
        <v>0</v>
      </c>
      <c r="W1297" s="13" t="str">
        <f t="shared" si="164"/>
        <v/>
      </c>
      <c r="Y1297" s="41" t="str">
        <f>IF($B1297="", "", IF($B1297&gt;'Annual Report'!$AZ$41, 'Annual Report'!$BA$40, TEXT($B1297, "mmm yyyy")))</f>
        <v/>
      </c>
      <c r="AA1297" s="13" t="str">
        <f t="shared" si="165"/>
        <v/>
      </c>
      <c r="AC1297" s="13" t="str">
        <f t="shared" si="166"/>
        <v xml:space="preserve"> - </v>
      </c>
      <c r="AE1297" s="13" t="str">
        <f t="shared" si="167"/>
        <v/>
      </c>
    </row>
    <row r="1298" spans="1:31" x14ac:dyDescent="0.25">
      <c r="A1298" s="30"/>
      <c r="B1298" s="74"/>
      <c r="C1298" s="82"/>
      <c r="D1298" s="92"/>
      <c r="E1298" s="75"/>
      <c r="F1298" s="76"/>
      <c r="G1298" s="83"/>
      <c r="H1298" s="77"/>
      <c r="I1298" s="84"/>
      <c r="J1298" s="30"/>
      <c r="K1298" s="25" t="str">
        <f t="shared" si="160"/>
        <v/>
      </c>
      <c r="L1298" s="30"/>
      <c r="O1298" s="13" t="str">
        <f t="shared" si="161"/>
        <v/>
      </c>
      <c r="P1298" s="13">
        <f>SUM($E$11:$E1298)</f>
        <v>30</v>
      </c>
      <c r="T1298" s="22">
        <f t="shared" si="162"/>
        <v>0</v>
      </c>
      <c r="U1298" s="22">
        <f t="shared" si="163"/>
        <v>0</v>
      </c>
      <c r="W1298" s="13" t="str">
        <f t="shared" si="164"/>
        <v/>
      </c>
      <c r="Y1298" s="41" t="str">
        <f>IF($B1298="", "", IF($B1298&gt;'Annual Report'!$AZ$41, 'Annual Report'!$BA$40, TEXT($B1298, "mmm yyyy")))</f>
        <v/>
      </c>
      <c r="AA1298" s="13" t="str">
        <f t="shared" si="165"/>
        <v/>
      </c>
      <c r="AC1298" s="13" t="str">
        <f t="shared" si="166"/>
        <v xml:space="preserve"> - </v>
      </c>
      <c r="AE1298" s="13" t="str">
        <f t="shared" si="167"/>
        <v/>
      </c>
    </row>
    <row r="1299" spans="1:31" x14ac:dyDescent="0.25">
      <c r="A1299" s="30"/>
      <c r="B1299" s="74"/>
      <c r="C1299" s="82"/>
      <c r="D1299" s="92"/>
      <c r="E1299" s="75"/>
      <c r="F1299" s="76"/>
      <c r="G1299" s="83"/>
      <c r="H1299" s="77"/>
      <c r="I1299" s="84"/>
      <c r="J1299" s="30"/>
      <c r="K1299" s="25" t="str">
        <f t="shared" si="160"/>
        <v/>
      </c>
      <c r="L1299" s="30"/>
      <c r="O1299" s="13" t="str">
        <f t="shared" si="161"/>
        <v/>
      </c>
      <c r="P1299" s="13">
        <f>SUM($E$11:$E1299)</f>
        <v>30</v>
      </c>
      <c r="T1299" s="22">
        <f t="shared" si="162"/>
        <v>0</v>
      </c>
      <c r="U1299" s="22">
        <f t="shared" si="163"/>
        <v>0</v>
      </c>
      <c r="W1299" s="13" t="str">
        <f t="shared" si="164"/>
        <v/>
      </c>
      <c r="Y1299" s="41" t="str">
        <f>IF($B1299="", "", IF($B1299&gt;'Annual Report'!$AZ$41, 'Annual Report'!$BA$40, TEXT($B1299, "mmm yyyy")))</f>
        <v/>
      </c>
      <c r="AA1299" s="13" t="str">
        <f t="shared" si="165"/>
        <v/>
      </c>
      <c r="AC1299" s="13" t="str">
        <f t="shared" si="166"/>
        <v xml:space="preserve"> - </v>
      </c>
      <c r="AE1299" s="13" t="str">
        <f t="shared" si="167"/>
        <v/>
      </c>
    </row>
    <row r="1300" spans="1:31" x14ac:dyDescent="0.25">
      <c r="A1300" s="30"/>
      <c r="B1300" s="74"/>
      <c r="C1300" s="82"/>
      <c r="D1300" s="92"/>
      <c r="E1300" s="75"/>
      <c r="F1300" s="76"/>
      <c r="G1300" s="83"/>
      <c r="H1300" s="77"/>
      <c r="I1300" s="84"/>
      <c r="J1300" s="30"/>
      <c r="K1300" s="25" t="str">
        <f t="shared" si="160"/>
        <v/>
      </c>
      <c r="L1300" s="30"/>
      <c r="O1300" s="13" t="str">
        <f t="shared" si="161"/>
        <v/>
      </c>
      <c r="P1300" s="13">
        <f>SUM($E$11:$E1300)</f>
        <v>30</v>
      </c>
      <c r="T1300" s="22">
        <f t="shared" si="162"/>
        <v>0</v>
      </c>
      <c r="U1300" s="22">
        <f t="shared" si="163"/>
        <v>0</v>
      </c>
      <c r="W1300" s="13" t="str">
        <f t="shared" si="164"/>
        <v/>
      </c>
      <c r="Y1300" s="41" t="str">
        <f>IF($B1300="", "", IF($B1300&gt;'Annual Report'!$AZ$41, 'Annual Report'!$BA$40, TEXT($B1300, "mmm yyyy")))</f>
        <v/>
      </c>
      <c r="AA1300" s="13" t="str">
        <f t="shared" si="165"/>
        <v/>
      </c>
      <c r="AC1300" s="13" t="str">
        <f t="shared" si="166"/>
        <v xml:space="preserve"> - </v>
      </c>
      <c r="AE1300" s="13" t="str">
        <f t="shared" si="167"/>
        <v/>
      </c>
    </row>
    <row r="1301" spans="1:31" x14ac:dyDescent="0.25">
      <c r="A1301" s="30"/>
      <c r="B1301" s="74"/>
      <c r="C1301" s="82"/>
      <c r="D1301" s="92"/>
      <c r="E1301" s="75"/>
      <c r="F1301" s="76"/>
      <c r="G1301" s="83"/>
      <c r="H1301" s="77"/>
      <c r="I1301" s="84"/>
      <c r="J1301" s="30"/>
      <c r="K1301" s="25" t="str">
        <f t="shared" si="160"/>
        <v/>
      </c>
      <c r="L1301" s="30"/>
      <c r="O1301" s="13" t="str">
        <f t="shared" si="161"/>
        <v/>
      </c>
      <c r="P1301" s="13">
        <f>SUM($E$11:$E1301)</f>
        <v>30</v>
      </c>
      <c r="T1301" s="22">
        <f t="shared" si="162"/>
        <v>0</v>
      </c>
      <c r="U1301" s="22">
        <f t="shared" si="163"/>
        <v>0</v>
      </c>
      <c r="W1301" s="13" t="str">
        <f t="shared" si="164"/>
        <v/>
      </c>
      <c r="Y1301" s="41" t="str">
        <f>IF($B1301="", "", IF($B1301&gt;'Annual Report'!$AZ$41, 'Annual Report'!$BA$40, TEXT($B1301, "mmm yyyy")))</f>
        <v/>
      </c>
      <c r="AA1301" s="13" t="str">
        <f t="shared" si="165"/>
        <v/>
      </c>
      <c r="AC1301" s="13" t="str">
        <f t="shared" si="166"/>
        <v xml:space="preserve"> - </v>
      </c>
      <c r="AE1301" s="13" t="str">
        <f t="shared" si="167"/>
        <v/>
      </c>
    </row>
    <row r="1302" spans="1:31" x14ac:dyDescent="0.25">
      <c r="A1302" s="30"/>
      <c r="B1302" s="74"/>
      <c r="C1302" s="82"/>
      <c r="D1302" s="92"/>
      <c r="E1302" s="75"/>
      <c r="F1302" s="76"/>
      <c r="G1302" s="83"/>
      <c r="H1302" s="77"/>
      <c r="I1302" s="84"/>
      <c r="J1302" s="30"/>
      <c r="K1302" s="25" t="str">
        <f t="shared" si="160"/>
        <v/>
      </c>
      <c r="L1302" s="30"/>
      <c r="O1302" s="13" t="str">
        <f t="shared" si="161"/>
        <v/>
      </c>
      <c r="P1302" s="13">
        <f>SUM($E$11:$E1302)</f>
        <v>30</v>
      </c>
      <c r="T1302" s="22">
        <f t="shared" si="162"/>
        <v>0</v>
      </c>
      <c r="U1302" s="22">
        <f t="shared" si="163"/>
        <v>0</v>
      </c>
      <c r="W1302" s="13" t="str">
        <f t="shared" si="164"/>
        <v/>
      </c>
      <c r="Y1302" s="41" t="str">
        <f>IF($B1302="", "", IF($B1302&gt;'Annual Report'!$AZ$41, 'Annual Report'!$BA$40, TEXT($B1302, "mmm yyyy")))</f>
        <v/>
      </c>
      <c r="AA1302" s="13" t="str">
        <f t="shared" si="165"/>
        <v/>
      </c>
      <c r="AC1302" s="13" t="str">
        <f t="shared" si="166"/>
        <v xml:space="preserve"> - </v>
      </c>
      <c r="AE1302" s="13" t="str">
        <f t="shared" si="167"/>
        <v/>
      </c>
    </row>
    <row r="1303" spans="1:31" x14ac:dyDescent="0.25">
      <c r="A1303" s="30"/>
      <c r="B1303" s="74"/>
      <c r="C1303" s="82"/>
      <c r="D1303" s="92"/>
      <c r="E1303" s="75"/>
      <c r="F1303" s="76"/>
      <c r="G1303" s="83"/>
      <c r="H1303" s="77"/>
      <c r="I1303" s="84"/>
      <c r="J1303" s="30"/>
      <c r="K1303" s="25" t="str">
        <f t="shared" si="160"/>
        <v/>
      </c>
      <c r="L1303" s="30"/>
      <c r="O1303" s="13" t="str">
        <f t="shared" si="161"/>
        <v/>
      </c>
      <c r="P1303" s="13">
        <f>SUM($E$11:$E1303)</f>
        <v>30</v>
      </c>
      <c r="T1303" s="22">
        <f t="shared" si="162"/>
        <v>0</v>
      </c>
      <c r="U1303" s="22">
        <f t="shared" si="163"/>
        <v>0</v>
      </c>
      <c r="W1303" s="13" t="str">
        <f t="shared" si="164"/>
        <v/>
      </c>
      <c r="Y1303" s="41" t="str">
        <f>IF($B1303="", "", IF($B1303&gt;'Annual Report'!$AZ$41, 'Annual Report'!$BA$40, TEXT($B1303, "mmm yyyy")))</f>
        <v/>
      </c>
      <c r="AA1303" s="13" t="str">
        <f t="shared" si="165"/>
        <v/>
      </c>
      <c r="AC1303" s="13" t="str">
        <f t="shared" si="166"/>
        <v xml:space="preserve"> - </v>
      </c>
      <c r="AE1303" s="13" t="str">
        <f t="shared" si="167"/>
        <v/>
      </c>
    </row>
    <row r="1304" spans="1:31" x14ac:dyDescent="0.25">
      <c r="A1304" s="30"/>
      <c r="B1304" s="74"/>
      <c r="C1304" s="82"/>
      <c r="D1304" s="92"/>
      <c r="E1304" s="75"/>
      <c r="F1304" s="76"/>
      <c r="G1304" s="83"/>
      <c r="H1304" s="77"/>
      <c r="I1304" s="84"/>
      <c r="J1304" s="30"/>
      <c r="K1304" s="25" t="str">
        <f t="shared" si="160"/>
        <v/>
      </c>
      <c r="L1304" s="30"/>
      <c r="O1304" s="13" t="str">
        <f t="shared" si="161"/>
        <v/>
      </c>
      <c r="P1304" s="13">
        <f>SUM($E$11:$E1304)</f>
        <v>30</v>
      </c>
      <c r="T1304" s="22">
        <f t="shared" si="162"/>
        <v>0</v>
      </c>
      <c r="U1304" s="22">
        <f t="shared" si="163"/>
        <v>0</v>
      </c>
      <c r="W1304" s="13" t="str">
        <f t="shared" si="164"/>
        <v/>
      </c>
      <c r="Y1304" s="41" t="str">
        <f>IF($B1304="", "", IF($B1304&gt;'Annual Report'!$AZ$41, 'Annual Report'!$BA$40, TEXT($B1304, "mmm yyyy")))</f>
        <v/>
      </c>
      <c r="AA1304" s="13" t="str">
        <f t="shared" si="165"/>
        <v/>
      </c>
      <c r="AC1304" s="13" t="str">
        <f t="shared" si="166"/>
        <v xml:space="preserve"> - </v>
      </c>
      <c r="AE1304" s="13" t="str">
        <f t="shared" si="167"/>
        <v/>
      </c>
    </row>
    <row r="1305" spans="1:31" x14ac:dyDescent="0.25">
      <c r="A1305" s="30"/>
      <c r="B1305" s="74"/>
      <c r="C1305" s="82"/>
      <c r="D1305" s="92"/>
      <c r="E1305" s="75"/>
      <c r="F1305" s="76"/>
      <c r="G1305" s="83"/>
      <c r="H1305" s="77"/>
      <c r="I1305" s="84"/>
      <c r="J1305" s="30"/>
      <c r="K1305" s="25" t="str">
        <f t="shared" si="160"/>
        <v/>
      </c>
      <c r="L1305" s="30"/>
      <c r="O1305" s="13" t="str">
        <f t="shared" si="161"/>
        <v/>
      </c>
      <c r="P1305" s="13">
        <f>SUM($E$11:$E1305)</f>
        <v>30</v>
      </c>
      <c r="T1305" s="22">
        <f t="shared" si="162"/>
        <v>0</v>
      </c>
      <c r="U1305" s="22">
        <f t="shared" si="163"/>
        <v>0</v>
      </c>
      <c r="W1305" s="13" t="str">
        <f t="shared" si="164"/>
        <v/>
      </c>
      <c r="Y1305" s="41" t="str">
        <f>IF($B1305="", "", IF($B1305&gt;'Annual Report'!$AZ$41, 'Annual Report'!$BA$40, TEXT($B1305, "mmm yyyy")))</f>
        <v/>
      </c>
      <c r="AA1305" s="13" t="str">
        <f t="shared" si="165"/>
        <v/>
      </c>
      <c r="AC1305" s="13" t="str">
        <f t="shared" si="166"/>
        <v xml:space="preserve"> - </v>
      </c>
      <c r="AE1305" s="13" t="str">
        <f t="shared" si="167"/>
        <v/>
      </c>
    </row>
    <row r="1306" spans="1:31" x14ac:dyDescent="0.25">
      <c r="A1306" s="30"/>
      <c r="B1306" s="74"/>
      <c r="C1306" s="82"/>
      <c r="D1306" s="92"/>
      <c r="E1306" s="75"/>
      <c r="F1306" s="76"/>
      <c r="G1306" s="83"/>
      <c r="H1306" s="77"/>
      <c r="I1306" s="84"/>
      <c r="J1306" s="30"/>
      <c r="K1306" s="25" t="str">
        <f t="shared" si="160"/>
        <v/>
      </c>
      <c r="L1306" s="30"/>
      <c r="O1306" s="13" t="str">
        <f t="shared" si="161"/>
        <v/>
      </c>
      <c r="P1306" s="13">
        <f>SUM($E$11:$E1306)</f>
        <v>30</v>
      </c>
      <c r="T1306" s="22">
        <f t="shared" si="162"/>
        <v>0</v>
      </c>
      <c r="U1306" s="22">
        <f t="shared" si="163"/>
        <v>0</v>
      </c>
      <c r="W1306" s="13" t="str">
        <f t="shared" si="164"/>
        <v/>
      </c>
      <c r="Y1306" s="41" t="str">
        <f>IF($B1306="", "", IF($B1306&gt;'Annual Report'!$AZ$41, 'Annual Report'!$BA$40, TEXT($B1306, "mmm yyyy")))</f>
        <v/>
      </c>
      <c r="AA1306" s="13" t="str">
        <f t="shared" si="165"/>
        <v/>
      </c>
      <c r="AC1306" s="13" t="str">
        <f t="shared" si="166"/>
        <v xml:space="preserve"> - </v>
      </c>
      <c r="AE1306" s="13" t="str">
        <f t="shared" si="167"/>
        <v/>
      </c>
    </row>
    <row r="1307" spans="1:31" x14ac:dyDescent="0.25">
      <c r="A1307" s="30"/>
      <c r="B1307" s="74"/>
      <c r="C1307" s="82"/>
      <c r="D1307" s="92"/>
      <c r="E1307" s="75"/>
      <c r="F1307" s="76"/>
      <c r="G1307" s="83"/>
      <c r="H1307" s="77"/>
      <c r="I1307" s="84"/>
      <c r="J1307" s="30"/>
      <c r="K1307" s="25" t="str">
        <f t="shared" si="160"/>
        <v/>
      </c>
      <c r="L1307" s="30"/>
      <c r="O1307" s="13" t="str">
        <f t="shared" si="161"/>
        <v/>
      </c>
      <c r="P1307" s="13">
        <f>SUM($E$11:$E1307)</f>
        <v>30</v>
      </c>
      <c r="T1307" s="22">
        <f t="shared" si="162"/>
        <v>0</v>
      </c>
      <c r="U1307" s="22">
        <f t="shared" si="163"/>
        <v>0</v>
      </c>
      <c r="W1307" s="13" t="str">
        <f t="shared" si="164"/>
        <v/>
      </c>
      <c r="Y1307" s="41" t="str">
        <f>IF($B1307="", "", IF($B1307&gt;'Annual Report'!$AZ$41, 'Annual Report'!$BA$40, TEXT($B1307, "mmm yyyy")))</f>
        <v/>
      </c>
      <c r="AA1307" s="13" t="str">
        <f t="shared" si="165"/>
        <v/>
      </c>
      <c r="AC1307" s="13" t="str">
        <f t="shared" si="166"/>
        <v xml:space="preserve"> - </v>
      </c>
      <c r="AE1307" s="13" t="str">
        <f t="shared" si="167"/>
        <v/>
      </c>
    </row>
    <row r="1308" spans="1:31" x14ac:dyDescent="0.25">
      <c r="A1308" s="30"/>
      <c r="B1308" s="74"/>
      <c r="C1308" s="82"/>
      <c r="D1308" s="92"/>
      <c r="E1308" s="75"/>
      <c r="F1308" s="76"/>
      <c r="G1308" s="83"/>
      <c r="H1308" s="77"/>
      <c r="I1308" s="84"/>
      <c r="J1308" s="30"/>
      <c r="K1308" s="25" t="str">
        <f t="shared" si="160"/>
        <v/>
      </c>
      <c r="L1308" s="30"/>
      <c r="O1308" s="13" t="str">
        <f t="shared" si="161"/>
        <v/>
      </c>
      <c r="P1308" s="13">
        <f>SUM($E$11:$E1308)</f>
        <v>30</v>
      </c>
      <c r="T1308" s="22">
        <f t="shared" si="162"/>
        <v>0</v>
      </c>
      <c r="U1308" s="22">
        <f t="shared" si="163"/>
        <v>0</v>
      </c>
      <c r="W1308" s="13" t="str">
        <f t="shared" si="164"/>
        <v/>
      </c>
      <c r="Y1308" s="41" t="str">
        <f>IF($B1308="", "", IF($B1308&gt;'Annual Report'!$AZ$41, 'Annual Report'!$BA$40, TEXT($B1308, "mmm yyyy")))</f>
        <v/>
      </c>
      <c r="AA1308" s="13" t="str">
        <f t="shared" si="165"/>
        <v/>
      </c>
      <c r="AC1308" s="13" t="str">
        <f t="shared" si="166"/>
        <v xml:space="preserve"> - </v>
      </c>
      <c r="AE1308" s="13" t="str">
        <f t="shared" si="167"/>
        <v/>
      </c>
    </row>
    <row r="1309" spans="1:31" x14ac:dyDescent="0.25">
      <c r="A1309" s="30"/>
      <c r="B1309" s="74"/>
      <c r="C1309" s="82"/>
      <c r="D1309" s="92"/>
      <c r="E1309" s="75"/>
      <c r="F1309" s="76"/>
      <c r="G1309" s="83"/>
      <c r="H1309" s="77"/>
      <c r="I1309" s="84"/>
      <c r="J1309" s="30"/>
      <c r="K1309" s="25" t="str">
        <f t="shared" si="160"/>
        <v/>
      </c>
      <c r="L1309" s="30"/>
      <c r="O1309" s="13" t="str">
        <f t="shared" si="161"/>
        <v/>
      </c>
      <c r="P1309" s="13">
        <f>SUM($E$11:$E1309)</f>
        <v>30</v>
      </c>
      <c r="T1309" s="22">
        <f t="shared" si="162"/>
        <v>0</v>
      </c>
      <c r="U1309" s="22">
        <f t="shared" si="163"/>
        <v>0</v>
      </c>
      <c r="W1309" s="13" t="str">
        <f t="shared" si="164"/>
        <v/>
      </c>
      <c r="Y1309" s="41" t="str">
        <f>IF($B1309="", "", IF($B1309&gt;'Annual Report'!$AZ$41, 'Annual Report'!$BA$40, TEXT($B1309, "mmm yyyy")))</f>
        <v/>
      </c>
      <c r="AA1309" s="13" t="str">
        <f t="shared" si="165"/>
        <v/>
      </c>
      <c r="AC1309" s="13" t="str">
        <f t="shared" si="166"/>
        <v xml:space="preserve"> - </v>
      </c>
      <c r="AE1309" s="13" t="str">
        <f t="shared" si="167"/>
        <v/>
      </c>
    </row>
    <row r="1310" spans="1:31" x14ac:dyDescent="0.25">
      <c r="A1310" s="30"/>
      <c r="B1310" s="74"/>
      <c r="C1310" s="82"/>
      <c r="D1310" s="92"/>
      <c r="E1310" s="75"/>
      <c r="F1310" s="76"/>
      <c r="G1310" s="83"/>
      <c r="H1310" s="77"/>
      <c r="I1310" s="84"/>
      <c r="J1310" s="30"/>
      <c r="K1310" s="25" t="str">
        <f t="shared" si="160"/>
        <v/>
      </c>
      <c r="L1310" s="30"/>
      <c r="O1310" s="13" t="str">
        <f t="shared" si="161"/>
        <v/>
      </c>
      <c r="P1310" s="13">
        <f>SUM($E$11:$E1310)</f>
        <v>30</v>
      </c>
      <c r="T1310" s="22">
        <f t="shared" si="162"/>
        <v>0</v>
      </c>
      <c r="U1310" s="22">
        <f t="shared" si="163"/>
        <v>0</v>
      </c>
      <c r="W1310" s="13" t="str">
        <f t="shared" si="164"/>
        <v/>
      </c>
      <c r="Y1310" s="41" t="str">
        <f>IF($B1310="", "", IF($B1310&gt;'Annual Report'!$AZ$41, 'Annual Report'!$BA$40, TEXT($B1310, "mmm yyyy")))</f>
        <v/>
      </c>
      <c r="AA1310" s="13" t="str">
        <f t="shared" si="165"/>
        <v/>
      </c>
      <c r="AC1310" s="13" t="str">
        <f t="shared" si="166"/>
        <v xml:space="preserve"> - </v>
      </c>
      <c r="AE1310" s="13" t="str">
        <f t="shared" si="167"/>
        <v/>
      </c>
    </row>
    <row r="1311" spans="1:31" x14ac:dyDescent="0.25">
      <c r="A1311" s="30"/>
      <c r="B1311" s="74"/>
      <c r="C1311" s="82"/>
      <c r="D1311" s="92"/>
      <c r="E1311" s="75"/>
      <c r="F1311" s="76"/>
      <c r="G1311" s="83"/>
      <c r="H1311" s="77"/>
      <c r="I1311" s="84"/>
      <c r="J1311" s="30"/>
      <c r="K1311" s="25" t="str">
        <f t="shared" si="160"/>
        <v/>
      </c>
      <c r="L1311" s="30"/>
      <c r="O1311" s="13" t="str">
        <f t="shared" si="161"/>
        <v/>
      </c>
      <c r="P1311" s="13">
        <f>SUM($E$11:$E1311)</f>
        <v>30</v>
      </c>
      <c r="T1311" s="22">
        <f t="shared" si="162"/>
        <v>0</v>
      </c>
      <c r="U1311" s="22">
        <f t="shared" si="163"/>
        <v>0</v>
      </c>
      <c r="W1311" s="13" t="str">
        <f t="shared" si="164"/>
        <v/>
      </c>
      <c r="Y1311" s="41" t="str">
        <f>IF($B1311="", "", IF($B1311&gt;'Annual Report'!$AZ$41, 'Annual Report'!$BA$40, TEXT($B1311, "mmm yyyy")))</f>
        <v/>
      </c>
      <c r="AA1311" s="13" t="str">
        <f t="shared" si="165"/>
        <v/>
      </c>
      <c r="AC1311" s="13" t="str">
        <f t="shared" si="166"/>
        <v xml:space="preserve"> - </v>
      </c>
      <c r="AE1311" s="13" t="str">
        <f t="shared" si="167"/>
        <v/>
      </c>
    </row>
    <row r="1312" spans="1:31" x14ac:dyDescent="0.25">
      <c r="A1312" s="30"/>
      <c r="B1312" s="74"/>
      <c r="C1312" s="82"/>
      <c r="D1312" s="92"/>
      <c r="E1312" s="75"/>
      <c r="F1312" s="76"/>
      <c r="G1312" s="83"/>
      <c r="H1312" s="77"/>
      <c r="I1312" s="84"/>
      <c r="J1312" s="30"/>
      <c r="K1312" s="25" t="str">
        <f t="shared" si="160"/>
        <v/>
      </c>
      <c r="L1312" s="30"/>
      <c r="O1312" s="13" t="str">
        <f t="shared" si="161"/>
        <v/>
      </c>
      <c r="P1312" s="13">
        <f>SUM($E$11:$E1312)</f>
        <v>30</v>
      </c>
      <c r="T1312" s="22">
        <f t="shared" si="162"/>
        <v>0</v>
      </c>
      <c r="U1312" s="22">
        <f t="shared" si="163"/>
        <v>0</v>
      </c>
      <c r="W1312" s="13" t="str">
        <f t="shared" si="164"/>
        <v/>
      </c>
      <c r="Y1312" s="41" t="str">
        <f>IF($B1312="", "", IF($B1312&gt;'Annual Report'!$AZ$41, 'Annual Report'!$BA$40, TEXT($B1312, "mmm yyyy")))</f>
        <v/>
      </c>
      <c r="AA1312" s="13" t="str">
        <f t="shared" si="165"/>
        <v/>
      </c>
      <c r="AC1312" s="13" t="str">
        <f t="shared" si="166"/>
        <v xml:space="preserve"> - </v>
      </c>
      <c r="AE1312" s="13" t="str">
        <f t="shared" si="167"/>
        <v/>
      </c>
    </row>
    <row r="1313" spans="1:31" x14ac:dyDescent="0.25">
      <c r="A1313" s="30"/>
      <c r="B1313" s="74"/>
      <c r="C1313" s="82"/>
      <c r="D1313" s="92"/>
      <c r="E1313" s="75"/>
      <c r="F1313" s="76"/>
      <c r="G1313" s="83"/>
      <c r="H1313" s="77"/>
      <c r="I1313" s="84"/>
      <c r="J1313" s="30"/>
      <c r="K1313" s="25" t="str">
        <f t="shared" si="160"/>
        <v/>
      </c>
      <c r="L1313" s="30"/>
      <c r="O1313" s="13" t="str">
        <f t="shared" si="161"/>
        <v/>
      </c>
      <c r="P1313" s="13">
        <f>SUM($E$11:$E1313)</f>
        <v>30</v>
      </c>
      <c r="T1313" s="22">
        <f t="shared" si="162"/>
        <v>0</v>
      </c>
      <c r="U1313" s="22">
        <f t="shared" si="163"/>
        <v>0</v>
      </c>
      <c r="W1313" s="13" t="str">
        <f t="shared" si="164"/>
        <v/>
      </c>
      <c r="Y1313" s="41" t="str">
        <f>IF($B1313="", "", IF($B1313&gt;'Annual Report'!$AZ$41, 'Annual Report'!$BA$40, TEXT($B1313, "mmm yyyy")))</f>
        <v/>
      </c>
      <c r="AA1313" s="13" t="str">
        <f t="shared" si="165"/>
        <v/>
      </c>
      <c r="AC1313" s="13" t="str">
        <f t="shared" si="166"/>
        <v xml:space="preserve"> - </v>
      </c>
      <c r="AE1313" s="13" t="str">
        <f t="shared" si="167"/>
        <v/>
      </c>
    </row>
    <row r="1314" spans="1:31" x14ac:dyDescent="0.25">
      <c r="A1314" s="30"/>
      <c r="B1314" s="74"/>
      <c r="C1314" s="82"/>
      <c r="D1314" s="92"/>
      <c r="E1314" s="75"/>
      <c r="F1314" s="76"/>
      <c r="G1314" s="83"/>
      <c r="H1314" s="77"/>
      <c r="I1314" s="84"/>
      <c r="J1314" s="30"/>
      <c r="K1314" s="25" t="str">
        <f t="shared" si="160"/>
        <v/>
      </c>
      <c r="L1314" s="30"/>
      <c r="O1314" s="13" t="str">
        <f t="shared" si="161"/>
        <v/>
      </c>
      <c r="P1314" s="13">
        <f>SUM($E$11:$E1314)</f>
        <v>30</v>
      </c>
      <c r="T1314" s="22">
        <f t="shared" si="162"/>
        <v>0</v>
      </c>
      <c r="U1314" s="22">
        <f t="shared" si="163"/>
        <v>0</v>
      </c>
      <c r="W1314" s="13" t="str">
        <f t="shared" si="164"/>
        <v/>
      </c>
      <c r="Y1314" s="41" t="str">
        <f>IF($B1314="", "", IF($B1314&gt;'Annual Report'!$AZ$41, 'Annual Report'!$BA$40, TEXT($B1314, "mmm yyyy")))</f>
        <v/>
      </c>
      <c r="AA1314" s="13" t="str">
        <f t="shared" si="165"/>
        <v/>
      </c>
      <c r="AC1314" s="13" t="str">
        <f t="shared" si="166"/>
        <v xml:space="preserve"> - </v>
      </c>
      <c r="AE1314" s="13" t="str">
        <f t="shared" si="167"/>
        <v/>
      </c>
    </row>
    <row r="1315" spans="1:31" x14ac:dyDescent="0.25">
      <c r="A1315" s="30"/>
      <c r="B1315" s="74"/>
      <c r="C1315" s="82"/>
      <c r="D1315" s="92"/>
      <c r="E1315" s="75"/>
      <c r="F1315" s="76"/>
      <c r="G1315" s="83"/>
      <c r="H1315" s="77"/>
      <c r="I1315" s="84"/>
      <c r="J1315" s="30"/>
      <c r="K1315" s="25" t="str">
        <f t="shared" si="160"/>
        <v/>
      </c>
      <c r="L1315" s="30"/>
      <c r="O1315" s="13" t="str">
        <f t="shared" si="161"/>
        <v/>
      </c>
      <c r="P1315" s="13">
        <f>SUM($E$11:$E1315)</f>
        <v>30</v>
      </c>
      <c r="T1315" s="22">
        <f t="shared" si="162"/>
        <v>0</v>
      </c>
      <c r="U1315" s="22">
        <f t="shared" si="163"/>
        <v>0</v>
      </c>
      <c r="W1315" s="13" t="str">
        <f t="shared" si="164"/>
        <v/>
      </c>
      <c r="Y1315" s="41" t="str">
        <f>IF($B1315="", "", IF($B1315&gt;'Annual Report'!$AZ$41, 'Annual Report'!$BA$40, TEXT($B1315, "mmm yyyy")))</f>
        <v/>
      </c>
      <c r="AA1315" s="13" t="str">
        <f t="shared" si="165"/>
        <v/>
      </c>
      <c r="AC1315" s="13" t="str">
        <f t="shared" si="166"/>
        <v xml:space="preserve"> - </v>
      </c>
      <c r="AE1315" s="13" t="str">
        <f t="shared" si="167"/>
        <v/>
      </c>
    </row>
    <row r="1316" spans="1:31" x14ac:dyDescent="0.25">
      <c r="A1316" s="30"/>
      <c r="B1316" s="74"/>
      <c r="C1316" s="82"/>
      <c r="D1316" s="92"/>
      <c r="E1316" s="75"/>
      <c r="F1316" s="76"/>
      <c r="G1316" s="83"/>
      <c r="H1316" s="77"/>
      <c r="I1316" s="84"/>
      <c r="J1316" s="30"/>
      <c r="K1316" s="25" t="str">
        <f t="shared" si="160"/>
        <v/>
      </c>
      <c r="L1316" s="30"/>
      <c r="O1316" s="13" t="str">
        <f t="shared" si="161"/>
        <v/>
      </c>
      <c r="P1316" s="13">
        <f>SUM($E$11:$E1316)</f>
        <v>30</v>
      </c>
      <c r="T1316" s="22">
        <f t="shared" si="162"/>
        <v>0</v>
      </c>
      <c r="U1316" s="22">
        <f t="shared" si="163"/>
        <v>0</v>
      </c>
      <c r="W1316" s="13" t="str">
        <f t="shared" si="164"/>
        <v/>
      </c>
      <c r="Y1316" s="41" t="str">
        <f>IF($B1316="", "", IF($B1316&gt;'Annual Report'!$AZ$41, 'Annual Report'!$BA$40, TEXT($B1316, "mmm yyyy")))</f>
        <v/>
      </c>
      <c r="AA1316" s="13" t="str">
        <f t="shared" si="165"/>
        <v/>
      </c>
      <c r="AC1316" s="13" t="str">
        <f t="shared" si="166"/>
        <v xml:space="preserve"> - </v>
      </c>
      <c r="AE1316" s="13" t="str">
        <f t="shared" si="167"/>
        <v/>
      </c>
    </row>
    <row r="1317" spans="1:31" x14ac:dyDescent="0.25">
      <c r="A1317" s="30"/>
      <c r="B1317" s="74"/>
      <c r="C1317" s="82"/>
      <c r="D1317" s="92"/>
      <c r="E1317" s="75"/>
      <c r="F1317" s="76"/>
      <c r="G1317" s="83"/>
      <c r="H1317" s="77"/>
      <c r="I1317" s="84"/>
      <c r="J1317" s="30"/>
      <c r="K1317" s="25" t="str">
        <f t="shared" si="160"/>
        <v/>
      </c>
      <c r="L1317" s="30"/>
      <c r="O1317" s="13" t="str">
        <f t="shared" si="161"/>
        <v/>
      </c>
      <c r="P1317" s="13">
        <f>SUM($E$11:$E1317)</f>
        <v>30</v>
      </c>
      <c r="T1317" s="22">
        <f t="shared" si="162"/>
        <v>0</v>
      </c>
      <c r="U1317" s="22">
        <f t="shared" si="163"/>
        <v>0</v>
      </c>
      <c r="W1317" s="13" t="str">
        <f t="shared" si="164"/>
        <v/>
      </c>
      <c r="Y1317" s="41" t="str">
        <f>IF($B1317="", "", IF($B1317&gt;'Annual Report'!$AZ$41, 'Annual Report'!$BA$40, TEXT($B1317, "mmm yyyy")))</f>
        <v/>
      </c>
      <c r="AA1317" s="13" t="str">
        <f t="shared" si="165"/>
        <v/>
      </c>
      <c r="AC1317" s="13" t="str">
        <f t="shared" si="166"/>
        <v xml:space="preserve"> - </v>
      </c>
      <c r="AE1317" s="13" t="str">
        <f t="shared" si="167"/>
        <v/>
      </c>
    </row>
    <row r="1318" spans="1:31" x14ac:dyDescent="0.25">
      <c r="A1318" s="30"/>
      <c r="B1318" s="74"/>
      <c r="C1318" s="82"/>
      <c r="D1318" s="92"/>
      <c r="E1318" s="75"/>
      <c r="F1318" s="76"/>
      <c r="G1318" s="83"/>
      <c r="H1318" s="77"/>
      <c r="I1318" s="84"/>
      <c r="J1318" s="30"/>
      <c r="K1318" s="25" t="str">
        <f t="shared" si="160"/>
        <v/>
      </c>
      <c r="L1318" s="30"/>
      <c r="O1318" s="13" t="str">
        <f t="shared" si="161"/>
        <v/>
      </c>
      <c r="P1318" s="13">
        <f>SUM($E$11:$E1318)</f>
        <v>30</v>
      </c>
      <c r="T1318" s="22">
        <f t="shared" si="162"/>
        <v>0</v>
      </c>
      <c r="U1318" s="22">
        <f t="shared" si="163"/>
        <v>0</v>
      </c>
      <c r="W1318" s="13" t="str">
        <f t="shared" si="164"/>
        <v/>
      </c>
      <c r="Y1318" s="41" t="str">
        <f>IF($B1318="", "", IF($B1318&gt;'Annual Report'!$AZ$41, 'Annual Report'!$BA$40, TEXT($B1318, "mmm yyyy")))</f>
        <v/>
      </c>
      <c r="AA1318" s="13" t="str">
        <f t="shared" si="165"/>
        <v/>
      </c>
      <c r="AC1318" s="13" t="str">
        <f t="shared" si="166"/>
        <v xml:space="preserve"> - </v>
      </c>
      <c r="AE1318" s="13" t="str">
        <f t="shared" si="167"/>
        <v/>
      </c>
    </row>
    <row r="1319" spans="1:31" x14ac:dyDescent="0.25">
      <c r="A1319" s="30"/>
      <c r="B1319" s="74"/>
      <c r="C1319" s="82"/>
      <c r="D1319" s="92"/>
      <c r="E1319" s="75"/>
      <c r="F1319" s="76"/>
      <c r="G1319" s="83"/>
      <c r="H1319" s="77"/>
      <c r="I1319" s="84"/>
      <c r="J1319" s="30"/>
      <c r="K1319" s="25" t="str">
        <f t="shared" si="160"/>
        <v/>
      </c>
      <c r="L1319" s="30"/>
      <c r="O1319" s="13" t="str">
        <f t="shared" si="161"/>
        <v/>
      </c>
      <c r="P1319" s="13">
        <f>SUM($E$11:$E1319)</f>
        <v>30</v>
      </c>
      <c r="T1319" s="22">
        <f t="shared" si="162"/>
        <v>0</v>
      </c>
      <c r="U1319" s="22">
        <f t="shared" si="163"/>
        <v>0</v>
      </c>
      <c r="W1319" s="13" t="str">
        <f t="shared" si="164"/>
        <v/>
      </c>
      <c r="Y1319" s="41" t="str">
        <f>IF($B1319="", "", IF($B1319&gt;'Annual Report'!$AZ$41, 'Annual Report'!$BA$40, TEXT($B1319, "mmm yyyy")))</f>
        <v/>
      </c>
      <c r="AA1319" s="13" t="str">
        <f t="shared" si="165"/>
        <v/>
      </c>
      <c r="AC1319" s="13" t="str">
        <f t="shared" si="166"/>
        <v xml:space="preserve"> - </v>
      </c>
      <c r="AE1319" s="13" t="str">
        <f t="shared" si="167"/>
        <v/>
      </c>
    </row>
    <row r="1320" spans="1:31" x14ac:dyDescent="0.25">
      <c r="A1320" s="30"/>
      <c r="B1320" s="74"/>
      <c r="C1320" s="82"/>
      <c r="D1320" s="92"/>
      <c r="E1320" s="75"/>
      <c r="F1320" s="76"/>
      <c r="G1320" s="83"/>
      <c r="H1320" s="77"/>
      <c r="I1320" s="84"/>
      <c r="J1320" s="30"/>
      <c r="K1320" s="25" t="str">
        <f t="shared" si="160"/>
        <v/>
      </c>
      <c r="L1320" s="30"/>
      <c r="O1320" s="13" t="str">
        <f t="shared" si="161"/>
        <v/>
      </c>
      <c r="P1320" s="13">
        <f>SUM($E$11:$E1320)</f>
        <v>30</v>
      </c>
      <c r="T1320" s="22">
        <f t="shared" si="162"/>
        <v>0</v>
      </c>
      <c r="U1320" s="22">
        <f t="shared" si="163"/>
        <v>0</v>
      </c>
      <c r="W1320" s="13" t="str">
        <f t="shared" si="164"/>
        <v/>
      </c>
      <c r="Y1320" s="41" t="str">
        <f>IF($B1320="", "", IF($B1320&gt;'Annual Report'!$AZ$41, 'Annual Report'!$BA$40, TEXT($B1320, "mmm yyyy")))</f>
        <v/>
      </c>
      <c r="AA1320" s="13" t="str">
        <f t="shared" si="165"/>
        <v/>
      </c>
      <c r="AC1320" s="13" t="str">
        <f t="shared" si="166"/>
        <v xml:space="preserve"> - </v>
      </c>
      <c r="AE1320" s="13" t="str">
        <f t="shared" si="167"/>
        <v/>
      </c>
    </row>
    <row r="1321" spans="1:31" x14ac:dyDescent="0.25">
      <c r="A1321" s="30"/>
      <c r="B1321" s="74"/>
      <c r="C1321" s="82"/>
      <c r="D1321" s="92"/>
      <c r="E1321" s="75"/>
      <c r="F1321" s="76"/>
      <c r="G1321" s="83"/>
      <c r="H1321" s="77"/>
      <c r="I1321" s="84"/>
      <c r="J1321" s="30"/>
      <c r="K1321" s="25" t="str">
        <f t="shared" si="160"/>
        <v/>
      </c>
      <c r="L1321" s="30"/>
      <c r="O1321" s="13" t="str">
        <f t="shared" si="161"/>
        <v/>
      </c>
      <c r="P1321" s="13">
        <f>SUM($E$11:$E1321)</f>
        <v>30</v>
      </c>
      <c r="T1321" s="22">
        <f t="shared" si="162"/>
        <v>0</v>
      </c>
      <c r="U1321" s="22">
        <f t="shared" si="163"/>
        <v>0</v>
      </c>
      <c r="W1321" s="13" t="str">
        <f t="shared" si="164"/>
        <v/>
      </c>
      <c r="Y1321" s="41" t="str">
        <f>IF($B1321="", "", IF($B1321&gt;'Annual Report'!$AZ$41, 'Annual Report'!$BA$40, TEXT($B1321, "mmm yyyy")))</f>
        <v/>
      </c>
      <c r="AA1321" s="13" t="str">
        <f t="shared" si="165"/>
        <v/>
      </c>
      <c r="AC1321" s="13" t="str">
        <f t="shared" si="166"/>
        <v xml:space="preserve"> - </v>
      </c>
      <c r="AE1321" s="13" t="str">
        <f t="shared" si="167"/>
        <v/>
      </c>
    </row>
    <row r="1322" spans="1:31" x14ac:dyDescent="0.25">
      <c r="A1322" s="30"/>
      <c r="B1322" s="74"/>
      <c r="C1322" s="82"/>
      <c r="D1322" s="92"/>
      <c r="E1322" s="75"/>
      <c r="F1322" s="76"/>
      <c r="G1322" s="83"/>
      <c r="H1322" s="77"/>
      <c r="I1322" s="84"/>
      <c r="J1322" s="30"/>
      <c r="K1322" s="25" t="str">
        <f t="shared" si="160"/>
        <v/>
      </c>
      <c r="L1322" s="30"/>
      <c r="O1322" s="13" t="str">
        <f t="shared" si="161"/>
        <v/>
      </c>
      <c r="P1322" s="13">
        <f>SUM($E$11:$E1322)</f>
        <v>30</v>
      </c>
      <c r="T1322" s="22">
        <f t="shared" si="162"/>
        <v>0</v>
      </c>
      <c r="U1322" s="22">
        <f t="shared" si="163"/>
        <v>0</v>
      </c>
      <c r="W1322" s="13" t="str">
        <f t="shared" si="164"/>
        <v/>
      </c>
      <c r="Y1322" s="41" t="str">
        <f>IF($B1322="", "", IF($B1322&gt;'Annual Report'!$AZ$41, 'Annual Report'!$BA$40, TEXT($B1322, "mmm yyyy")))</f>
        <v/>
      </c>
      <c r="AA1322" s="13" t="str">
        <f t="shared" si="165"/>
        <v/>
      </c>
      <c r="AC1322" s="13" t="str">
        <f t="shared" si="166"/>
        <v xml:space="preserve"> - </v>
      </c>
      <c r="AE1322" s="13" t="str">
        <f t="shared" si="167"/>
        <v/>
      </c>
    </row>
    <row r="1323" spans="1:31" x14ac:dyDescent="0.25">
      <c r="A1323" s="30"/>
      <c r="B1323" s="74"/>
      <c r="C1323" s="82"/>
      <c r="D1323" s="92"/>
      <c r="E1323" s="75"/>
      <c r="F1323" s="76"/>
      <c r="G1323" s="83"/>
      <c r="H1323" s="77"/>
      <c r="I1323" s="84"/>
      <c r="J1323" s="30"/>
      <c r="K1323" s="25" t="str">
        <f t="shared" si="160"/>
        <v/>
      </c>
      <c r="L1323" s="30"/>
      <c r="O1323" s="13" t="str">
        <f t="shared" si="161"/>
        <v/>
      </c>
      <c r="P1323" s="13">
        <f>SUM($E$11:$E1323)</f>
        <v>30</v>
      </c>
      <c r="T1323" s="22">
        <f t="shared" si="162"/>
        <v>0</v>
      </c>
      <c r="U1323" s="22">
        <f t="shared" si="163"/>
        <v>0</v>
      </c>
      <c r="W1323" s="13" t="str">
        <f t="shared" si="164"/>
        <v/>
      </c>
      <c r="Y1323" s="41" t="str">
        <f>IF($B1323="", "", IF($B1323&gt;'Annual Report'!$AZ$41, 'Annual Report'!$BA$40, TEXT($B1323, "mmm yyyy")))</f>
        <v/>
      </c>
      <c r="AA1323" s="13" t="str">
        <f t="shared" si="165"/>
        <v/>
      </c>
      <c r="AC1323" s="13" t="str">
        <f t="shared" si="166"/>
        <v xml:space="preserve"> - </v>
      </c>
      <c r="AE1323" s="13" t="str">
        <f t="shared" si="167"/>
        <v/>
      </c>
    </row>
    <row r="1324" spans="1:31" x14ac:dyDescent="0.25">
      <c r="A1324" s="30"/>
      <c r="B1324" s="74"/>
      <c r="C1324" s="82"/>
      <c r="D1324" s="92"/>
      <c r="E1324" s="75"/>
      <c r="F1324" s="76"/>
      <c r="G1324" s="83"/>
      <c r="H1324" s="77"/>
      <c r="I1324" s="84"/>
      <c r="J1324" s="30"/>
      <c r="K1324" s="25" t="str">
        <f t="shared" si="160"/>
        <v/>
      </c>
      <c r="L1324" s="30"/>
      <c r="O1324" s="13" t="str">
        <f t="shared" si="161"/>
        <v/>
      </c>
      <c r="P1324" s="13">
        <f>SUM($E$11:$E1324)</f>
        <v>30</v>
      </c>
      <c r="T1324" s="22">
        <f t="shared" si="162"/>
        <v>0</v>
      </c>
      <c r="U1324" s="22">
        <f t="shared" si="163"/>
        <v>0</v>
      </c>
      <c r="W1324" s="13" t="str">
        <f t="shared" si="164"/>
        <v/>
      </c>
      <c r="Y1324" s="41" t="str">
        <f>IF($B1324="", "", IF($B1324&gt;'Annual Report'!$AZ$41, 'Annual Report'!$BA$40, TEXT($B1324, "mmm yyyy")))</f>
        <v/>
      </c>
      <c r="AA1324" s="13" t="str">
        <f t="shared" si="165"/>
        <v/>
      </c>
      <c r="AC1324" s="13" t="str">
        <f t="shared" si="166"/>
        <v xml:space="preserve"> - </v>
      </c>
      <c r="AE1324" s="13" t="str">
        <f t="shared" si="167"/>
        <v/>
      </c>
    </row>
    <row r="1325" spans="1:31" x14ac:dyDescent="0.25">
      <c r="A1325" s="30"/>
      <c r="B1325" s="74"/>
      <c r="C1325" s="82"/>
      <c r="D1325" s="92"/>
      <c r="E1325" s="75"/>
      <c r="F1325" s="76"/>
      <c r="G1325" s="83"/>
      <c r="H1325" s="77"/>
      <c r="I1325" s="84"/>
      <c r="J1325" s="30"/>
      <c r="K1325" s="25" t="str">
        <f t="shared" si="160"/>
        <v/>
      </c>
      <c r="L1325" s="30"/>
      <c r="O1325" s="13" t="str">
        <f t="shared" si="161"/>
        <v/>
      </c>
      <c r="P1325" s="13">
        <f>SUM($E$11:$E1325)</f>
        <v>30</v>
      </c>
      <c r="T1325" s="22">
        <f t="shared" si="162"/>
        <v>0</v>
      </c>
      <c r="U1325" s="22">
        <f t="shared" si="163"/>
        <v>0</v>
      </c>
      <c r="W1325" s="13" t="str">
        <f t="shared" si="164"/>
        <v/>
      </c>
      <c r="Y1325" s="41" t="str">
        <f>IF($B1325="", "", IF($B1325&gt;'Annual Report'!$AZ$41, 'Annual Report'!$BA$40, TEXT($B1325, "mmm yyyy")))</f>
        <v/>
      </c>
      <c r="AA1325" s="13" t="str">
        <f t="shared" si="165"/>
        <v/>
      </c>
      <c r="AC1325" s="13" t="str">
        <f t="shared" si="166"/>
        <v xml:space="preserve"> - </v>
      </c>
      <c r="AE1325" s="13" t="str">
        <f t="shared" si="167"/>
        <v/>
      </c>
    </row>
    <row r="1326" spans="1:31" x14ac:dyDescent="0.25">
      <c r="A1326" s="30"/>
      <c r="B1326" s="74"/>
      <c r="C1326" s="82"/>
      <c r="D1326" s="92"/>
      <c r="E1326" s="75"/>
      <c r="F1326" s="76"/>
      <c r="G1326" s="83"/>
      <c r="H1326" s="77"/>
      <c r="I1326" s="84"/>
      <c r="J1326" s="30"/>
      <c r="K1326" s="25" t="str">
        <f t="shared" si="160"/>
        <v/>
      </c>
      <c r="L1326" s="30"/>
      <c r="O1326" s="13" t="str">
        <f t="shared" si="161"/>
        <v/>
      </c>
      <c r="P1326" s="13">
        <f>SUM($E$11:$E1326)</f>
        <v>30</v>
      </c>
      <c r="T1326" s="22">
        <f t="shared" si="162"/>
        <v>0</v>
      </c>
      <c r="U1326" s="22">
        <f t="shared" si="163"/>
        <v>0</v>
      </c>
      <c r="W1326" s="13" t="str">
        <f t="shared" si="164"/>
        <v/>
      </c>
      <c r="Y1326" s="41" t="str">
        <f>IF($B1326="", "", IF($B1326&gt;'Annual Report'!$AZ$41, 'Annual Report'!$BA$40, TEXT($B1326, "mmm yyyy")))</f>
        <v/>
      </c>
      <c r="AA1326" s="13" t="str">
        <f t="shared" si="165"/>
        <v/>
      </c>
      <c r="AC1326" s="13" t="str">
        <f t="shared" si="166"/>
        <v xml:space="preserve"> - </v>
      </c>
      <c r="AE1326" s="13" t="str">
        <f t="shared" si="167"/>
        <v/>
      </c>
    </row>
    <row r="1327" spans="1:31" x14ac:dyDescent="0.25">
      <c r="A1327" s="30"/>
      <c r="B1327" s="74"/>
      <c r="C1327" s="82"/>
      <c r="D1327" s="92"/>
      <c r="E1327" s="75"/>
      <c r="F1327" s="76"/>
      <c r="G1327" s="83"/>
      <c r="H1327" s="77"/>
      <c r="I1327" s="84"/>
      <c r="J1327" s="30"/>
      <c r="K1327" s="25" t="str">
        <f t="shared" si="160"/>
        <v/>
      </c>
      <c r="L1327" s="30"/>
      <c r="O1327" s="13" t="str">
        <f t="shared" si="161"/>
        <v/>
      </c>
      <c r="P1327" s="13">
        <f>SUM($E$11:$E1327)</f>
        <v>30</v>
      </c>
      <c r="T1327" s="22">
        <f t="shared" si="162"/>
        <v>0</v>
      </c>
      <c r="U1327" s="22">
        <f t="shared" si="163"/>
        <v>0</v>
      </c>
      <c r="W1327" s="13" t="str">
        <f t="shared" si="164"/>
        <v/>
      </c>
      <c r="Y1327" s="41" t="str">
        <f>IF($B1327="", "", IF($B1327&gt;'Annual Report'!$AZ$41, 'Annual Report'!$BA$40, TEXT($B1327, "mmm yyyy")))</f>
        <v/>
      </c>
      <c r="AA1327" s="13" t="str">
        <f t="shared" si="165"/>
        <v/>
      </c>
      <c r="AC1327" s="13" t="str">
        <f t="shared" si="166"/>
        <v xml:space="preserve"> - </v>
      </c>
      <c r="AE1327" s="13" t="str">
        <f t="shared" si="167"/>
        <v/>
      </c>
    </row>
    <row r="1328" spans="1:31" x14ac:dyDescent="0.25">
      <c r="A1328" s="30"/>
      <c r="B1328" s="74"/>
      <c r="C1328" s="82"/>
      <c r="D1328" s="92"/>
      <c r="E1328" s="75"/>
      <c r="F1328" s="76"/>
      <c r="G1328" s="83"/>
      <c r="H1328" s="77"/>
      <c r="I1328" s="84"/>
      <c r="J1328" s="30"/>
      <c r="K1328" s="25" t="str">
        <f t="shared" si="160"/>
        <v/>
      </c>
      <c r="L1328" s="30"/>
      <c r="O1328" s="13" t="str">
        <f t="shared" si="161"/>
        <v/>
      </c>
      <c r="P1328" s="13">
        <f>SUM($E$11:$E1328)</f>
        <v>30</v>
      </c>
      <c r="T1328" s="22">
        <f t="shared" si="162"/>
        <v>0</v>
      </c>
      <c r="U1328" s="22">
        <f t="shared" si="163"/>
        <v>0</v>
      </c>
      <c r="W1328" s="13" t="str">
        <f t="shared" si="164"/>
        <v/>
      </c>
      <c r="Y1328" s="41" t="str">
        <f>IF($B1328="", "", IF($B1328&gt;'Annual Report'!$AZ$41, 'Annual Report'!$BA$40, TEXT($B1328, "mmm yyyy")))</f>
        <v/>
      </c>
      <c r="AA1328" s="13" t="str">
        <f t="shared" si="165"/>
        <v/>
      </c>
      <c r="AC1328" s="13" t="str">
        <f t="shared" si="166"/>
        <v xml:space="preserve"> - </v>
      </c>
      <c r="AE1328" s="13" t="str">
        <f t="shared" si="167"/>
        <v/>
      </c>
    </row>
    <row r="1329" spans="1:31" x14ac:dyDescent="0.25">
      <c r="A1329" s="30"/>
      <c r="B1329" s="74"/>
      <c r="C1329" s="82"/>
      <c r="D1329" s="92"/>
      <c r="E1329" s="75"/>
      <c r="F1329" s="76"/>
      <c r="G1329" s="83"/>
      <c r="H1329" s="77"/>
      <c r="I1329" s="84"/>
      <c r="J1329" s="30"/>
      <c r="K1329" s="25" t="str">
        <f t="shared" si="160"/>
        <v/>
      </c>
      <c r="L1329" s="30"/>
      <c r="O1329" s="13" t="str">
        <f t="shared" si="161"/>
        <v/>
      </c>
      <c r="P1329" s="13">
        <f>SUM($E$11:$E1329)</f>
        <v>30</v>
      </c>
      <c r="T1329" s="22">
        <f t="shared" si="162"/>
        <v>0</v>
      </c>
      <c r="U1329" s="22">
        <f t="shared" si="163"/>
        <v>0</v>
      </c>
      <c r="W1329" s="13" t="str">
        <f t="shared" si="164"/>
        <v/>
      </c>
      <c r="Y1329" s="41" t="str">
        <f>IF($B1329="", "", IF($B1329&gt;'Annual Report'!$AZ$41, 'Annual Report'!$BA$40, TEXT($B1329, "mmm yyyy")))</f>
        <v/>
      </c>
      <c r="AA1329" s="13" t="str">
        <f t="shared" si="165"/>
        <v/>
      </c>
      <c r="AC1329" s="13" t="str">
        <f t="shared" si="166"/>
        <v xml:space="preserve"> - </v>
      </c>
      <c r="AE1329" s="13" t="str">
        <f t="shared" si="167"/>
        <v/>
      </c>
    </row>
    <row r="1330" spans="1:31" x14ac:dyDescent="0.25">
      <c r="A1330" s="30"/>
      <c r="B1330" s="74"/>
      <c r="C1330" s="82"/>
      <c r="D1330" s="92"/>
      <c r="E1330" s="75"/>
      <c r="F1330" s="76"/>
      <c r="G1330" s="83"/>
      <c r="H1330" s="77"/>
      <c r="I1330" s="84"/>
      <c r="J1330" s="30"/>
      <c r="K1330" s="25" t="str">
        <f t="shared" si="160"/>
        <v/>
      </c>
      <c r="L1330" s="30"/>
      <c r="O1330" s="13" t="str">
        <f t="shared" si="161"/>
        <v/>
      </c>
      <c r="P1330" s="13">
        <f>SUM($E$11:$E1330)</f>
        <v>30</v>
      </c>
      <c r="T1330" s="22">
        <f t="shared" si="162"/>
        <v>0</v>
      </c>
      <c r="U1330" s="22">
        <f t="shared" si="163"/>
        <v>0</v>
      </c>
      <c r="W1330" s="13" t="str">
        <f t="shared" si="164"/>
        <v/>
      </c>
      <c r="Y1330" s="41" t="str">
        <f>IF($B1330="", "", IF($B1330&gt;'Annual Report'!$AZ$41, 'Annual Report'!$BA$40, TEXT($B1330, "mmm yyyy")))</f>
        <v/>
      </c>
      <c r="AA1330" s="13" t="str">
        <f t="shared" si="165"/>
        <v/>
      </c>
      <c r="AC1330" s="13" t="str">
        <f t="shared" si="166"/>
        <v xml:space="preserve"> - </v>
      </c>
      <c r="AE1330" s="13" t="str">
        <f t="shared" si="167"/>
        <v/>
      </c>
    </row>
    <row r="1331" spans="1:31" x14ac:dyDescent="0.25">
      <c r="A1331" s="30"/>
      <c r="B1331" s="74"/>
      <c r="C1331" s="82"/>
      <c r="D1331" s="92"/>
      <c r="E1331" s="75"/>
      <c r="F1331" s="76"/>
      <c r="G1331" s="83"/>
      <c r="H1331" s="77"/>
      <c r="I1331" s="84"/>
      <c r="J1331" s="30"/>
      <c r="K1331" s="25" t="str">
        <f t="shared" si="160"/>
        <v/>
      </c>
      <c r="L1331" s="30"/>
      <c r="O1331" s="13" t="str">
        <f t="shared" si="161"/>
        <v/>
      </c>
      <c r="P1331" s="13">
        <f>SUM($E$11:$E1331)</f>
        <v>30</v>
      </c>
      <c r="T1331" s="22">
        <f t="shared" si="162"/>
        <v>0</v>
      </c>
      <c r="U1331" s="22">
        <f t="shared" si="163"/>
        <v>0</v>
      </c>
      <c r="W1331" s="13" t="str">
        <f t="shared" si="164"/>
        <v/>
      </c>
      <c r="Y1331" s="41" t="str">
        <f>IF($B1331="", "", IF($B1331&gt;'Annual Report'!$AZ$41, 'Annual Report'!$BA$40, TEXT($B1331, "mmm yyyy")))</f>
        <v/>
      </c>
      <c r="AA1331" s="13" t="str">
        <f t="shared" si="165"/>
        <v/>
      </c>
      <c r="AC1331" s="13" t="str">
        <f t="shared" si="166"/>
        <v xml:space="preserve"> - </v>
      </c>
      <c r="AE1331" s="13" t="str">
        <f t="shared" si="167"/>
        <v/>
      </c>
    </row>
    <row r="1332" spans="1:31" x14ac:dyDescent="0.25">
      <c r="A1332" s="30"/>
      <c r="B1332" s="74"/>
      <c r="C1332" s="82"/>
      <c r="D1332" s="92"/>
      <c r="E1332" s="75"/>
      <c r="F1332" s="76"/>
      <c r="G1332" s="83"/>
      <c r="H1332" s="77"/>
      <c r="I1332" s="84"/>
      <c r="J1332" s="30"/>
      <c r="K1332" s="25" t="str">
        <f t="shared" si="160"/>
        <v/>
      </c>
      <c r="L1332" s="30"/>
      <c r="O1332" s="13" t="str">
        <f t="shared" si="161"/>
        <v/>
      </c>
      <c r="P1332" s="13">
        <f>SUM($E$11:$E1332)</f>
        <v>30</v>
      </c>
      <c r="T1332" s="22">
        <f t="shared" si="162"/>
        <v>0</v>
      </c>
      <c r="U1332" s="22">
        <f t="shared" si="163"/>
        <v>0</v>
      </c>
      <c r="W1332" s="13" t="str">
        <f t="shared" si="164"/>
        <v/>
      </c>
      <c r="Y1332" s="41" t="str">
        <f>IF($B1332="", "", IF($B1332&gt;'Annual Report'!$AZ$41, 'Annual Report'!$BA$40, TEXT($B1332, "mmm yyyy")))</f>
        <v/>
      </c>
      <c r="AA1332" s="13" t="str">
        <f t="shared" si="165"/>
        <v/>
      </c>
      <c r="AC1332" s="13" t="str">
        <f t="shared" si="166"/>
        <v xml:space="preserve"> - </v>
      </c>
      <c r="AE1332" s="13" t="str">
        <f t="shared" si="167"/>
        <v/>
      </c>
    </row>
    <row r="1333" spans="1:31" x14ac:dyDescent="0.25">
      <c r="A1333" s="30"/>
      <c r="B1333" s="74"/>
      <c r="C1333" s="82"/>
      <c r="D1333" s="92"/>
      <c r="E1333" s="75"/>
      <c r="F1333" s="76"/>
      <c r="G1333" s="83"/>
      <c r="H1333" s="77"/>
      <c r="I1333" s="84"/>
      <c r="J1333" s="30"/>
      <c r="K1333" s="25" t="str">
        <f t="shared" si="160"/>
        <v/>
      </c>
      <c r="L1333" s="30"/>
      <c r="O1333" s="13" t="str">
        <f t="shared" si="161"/>
        <v/>
      </c>
      <c r="P1333" s="13">
        <f>SUM($E$11:$E1333)</f>
        <v>30</v>
      </c>
      <c r="T1333" s="22">
        <f t="shared" si="162"/>
        <v>0</v>
      </c>
      <c r="U1333" s="22">
        <f t="shared" si="163"/>
        <v>0</v>
      </c>
      <c r="W1333" s="13" t="str">
        <f t="shared" si="164"/>
        <v/>
      </c>
      <c r="Y1333" s="41" t="str">
        <f>IF($B1333="", "", IF($B1333&gt;'Annual Report'!$AZ$41, 'Annual Report'!$BA$40, TEXT($B1333, "mmm yyyy")))</f>
        <v/>
      </c>
      <c r="AA1333" s="13" t="str">
        <f t="shared" si="165"/>
        <v/>
      </c>
      <c r="AC1333" s="13" t="str">
        <f t="shared" si="166"/>
        <v xml:space="preserve"> - </v>
      </c>
      <c r="AE1333" s="13" t="str">
        <f t="shared" si="167"/>
        <v/>
      </c>
    </row>
    <row r="1334" spans="1:31" x14ac:dyDescent="0.25">
      <c r="A1334" s="30"/>
      <c r="B1334" s="74"/>
      <c r="C1334" s="82"/>
      <c r="D1334" s="92"/>
      <c r="E1334" s="75"/>
      <c r="F1334" s="76"/>
      <c r="G1334" s="83"/>
      <c r="H1334" s="77"/>
      <c r="I1334" s="84"/>
      <c r="J1334" s="30"/>
      <c r="K1334" s="25" t="str">
        <f t="shared" si="160"/>
        <v/>
      </c>
      <c r="L1334" s="30"/>
      <c r="O1334" s="13" t="str">
        <f t="shared" si="161"/>
        <v/>
      </c>
      <c r="P1334" s="13">
        <f>SUM($E$11:$E1334)</f>
        <v>30</v>
      </c>
      <c r="T1334" s="22">
        <f t="shared" si="162"/>
        <v>0</v>
      </c>
      <c r="U1334" s="22">
        <f t="shared" si="163"/>
        <v>0</v>
      </c>
      <c r="W1334" s="13" t="str">
        <f t="shared" si="164"/>
        <v/>
      </c>
      <c r="Y1334" s="41" t="str">
        <f>IF($B1334="", "", IF($B1334&gt;'Annual Report'!$AZ$41, 'Annual Report'!$BA$40, TEXT($B1334, "mmm yyyy")))</f>
        <v/>
      </c>
      <c r="AA1334" s="13" t="str">
        <f t="shared" si="165"/>
        <v/>
      </c>
      <c r="AC1334" s="13" t="str">
        <f t="shared" si="166"/>
        <v xml:space="preserve"> - </v>
      </c>
      <c r="AE1334" s="13" t="str">
        <f t="shared" si="167"/>
        <v/>
      </c>
    </row>
    <row r="1335" spans="1:31" x14ac:dyDescent="0.25">
      <c r="A1335" s="30"/>
      <c r="B1335" s="74"/>
      <c r="C1335" s="82"/>
      <c r="D1335" s="92"/>
      <c r="E1335" s="75"/>
      <c r="F1335" s="76"/>
      <c r="G1335" s="83"/>
      <c r="H1335" s="77"/>
      <c r="I1335" s="84"/>
      <c r="J1335" s="30"/>
      <c r="K1335" s="25" t="str">
        <f t="shared" si="160"/>
        <v/>
      </c>
      <c r="L1335" s="30"/>
      <c r="O1335" s="13" t="str">
        <f t="shared" si="161"/>
        <v/>
      </c>
      <c r="P1335" s="13">
        <f>SUM($E$11:$E1335)</f>
        <v>30</v>
      </c>
      <c r="T1335" s="22">
        <f t="shared" si="162"/>
        <v>0</v>
      </c>
      <c r="U1335" s="22">
        <f t="shared" si="163"/>
        <v>0</v>
      </c>
      <c r="W1335" s="13" t="str">
        <f t="shared" si="164"/>
        <v/>
      </c>
      <c r="Y1335" s="41" t="str">
        <f>IF($B1335="", "", IF($B1335&gt;'Annual Report'!$AZ$41, 'Annual Report'!$BA$40, TEXT($B1335, "mmm yyyy")))</f>
        <v/>
      </c>
      <c r="AA1335" s="13" t="str">
        <f t="shared" si="165"/>
        <v/>
      </c>
      <c r="AC1335" s="13" t="str">
        <f t="shared" si="166"/>
        <v xml:space="preserve"> - </v>
      </c>
      <c r="AE1335" s="13" t="str">
        <f t="shared" si="167"/>
        <v/>
      </c>
    </row>
    <row r="1336" spans="1:31" x14ac:dyDescent="0.25">
      <c r="A1336" s="30"/>
      <c r="B1336" s="74"/>
      <c r="C1336" s="82"/>
      <c r="D1336" s="92"/>
      <c r="E1336" s="75"/>
      <c r="F1336" s="76"/>
      <c r="G1336" s="83"/>
      <c r="H1336" s="77"/>
      <c r="I1336" s="84"/>
      <c r="J1336" s="30"/>
      <c r="K1336" s="25" t="str">
        <f t="shared" si="160"/>
        <v/>
      </c>
      <c r="L1336" s="30"/>
      <c r="O1336" s="13" t="str">
        <f t="shared" si="161"/>
        <v/>
      </c>
      <c r="P1336" s="13">
        <f>SUM($E$11:$E1336)</f>
        <v>30</v>
      </c>
      <c r="T1336" s="22">
        <f t="shared" si="162"/>
        <v>0</v>
      </c>
      <c r="U1336" s="22">
        <f t="shared" si="163"/>
        <v>0</v>
      </c>
      <c r="W1336" s="13" t="str">
        <f t="shared" si="164"/>
        <v/>
      </c>
      <c r="Y1336" s="41" t="str">
        <f>IF($B1336="", "", IF($B1336&gt;'Annual Report'!$AZ$41, 'Annual Report'!$BA$40, TEXT($B1336, "mmm yyyy")))</f>
        <v/>
      </c>
      <c r="AA1336" s="13" t="str">
        <f t="shared" si="165"/>
        <v/>
      </c>
      <c r="AC1336" s="13" t="str">
        <f t="shared" si="166"/>
        <v xml:space="preserve"> - </v>
      </c>
      <c r="AE1336" s="13" t="str">
        <f t="shared" si="167"/>
        <v/>
      </c>
    </row>
    <row r="1337" spans="1:31" x14ac:dyDescent="0.25">
      <c r="A1337" s="30"/>
      <c r="B1337" s="74"/>
      <c r="C1337" s="82"/>
      <c r="D1337" s="92"/>
      <c r="E1337" s="75"/>
      <c r="F1337" s="76"/>
      <c r="G1337" s="83"/>
      <c r="H1337" s="77"/>
      <c r="I1337" s="84"/>
      <c r="J1337" s="30"/>
      <c r="K1337" s="25" t="str">
        <f t="shared" si="160"/>
        <v/>
      </c>
      <c r="L1337" s="30"/>
      <c r="O1337" s="13" t="str">
        <f t="shared" si="161"/>
        <v/>
      </c>
      <c r="P1337" s="13">
        <f>SUM($E$11:$E1337)</f>
        <v>30</v>
      </c>
      <c r="T1337" s="22">
        <f t="shared" si="162"/>
        <v>0</v>
      </c>
      <c r="U1337" s="22">
        <f t="shared" si="163"/>
        <v>0</v>
      </c>
      <c r="W1337" s="13" t="str">
        <f t="shared" si="164"/>
        <v/>
      </c>
      <c r="Y1337" s="41" t="str">
        <f>IF($B1337="", "", IF($B1337&gt;'Annual Report'!$AZ$41, 'Annual Report'!$BA$40, TEXT($B1337, "mmm yyyy")))</f>
        <v/>
      </c>
      <c r="AA1337" s="13" t="str">
        <f t="shared" si="165"/>
        <v/>
      </c>
      <c r="AC1337" s="13" t="str">
        <f t="shared" si="166"/>
        <v xml:space="preserve"> - </v>
      </c>
      <c r="AE1337" s="13" t="str">
        <f t="shared" si="167"/>
        <v/>
      </c>
    </row>
    <row r="1338" spans="1:31" x14ac:dyDescent="0.25">
      <c r="A1338" s="30"/>
      <c r="B1338" s="74"/>
      <c r="C1338" s="82"/>
      <c r="D1338" s="92"/>
      <c r="E1338" s="75"/>
      <c r="F1338" s="76"/>
      <c r="G1338" s="83"/>
      <c r="H1338" s="77"/>
      <c r="I1338" s="84"/>
      <c r="J1338" s="30"/>
      <c r="K1338" s="25" t="str">
        <f t="shared" si="160"/>
        <v/>
      </c>
      <c r="L1338" s="30"/>
      <c r="O1338" s="13" t="str">
        <f t="shared" si="161"/>
        <v/>
      </c>
      <c r="P1338" s="13">
        <f>SUM($E$11:$E1338)</f>
        <v>30</v>
      </c>
      <c r="T1338" s="22">
        <f t="shared" si="162"/>
        <v>0</v>
      </c>
      <c r="U1338" s="22">
        <f t="shared" si="163"/>
        <v>0</v>
      </c>
      <c r="W1338" s="13" t="str">
        <f t="shared" si="164"/>
        <v/>
      </c>
      <c r="Y1338" s="41" t="str">
        <f>IF($B1338="", "", IF($B1338&gt;'Annual Report'!$AZ$41, 'Annual Report'!$BA$40, TEXT($B1338, "mmm yyyy")))</f>
        <v/>
      </c>
      <c r="AA1338" s="13" t="str">
        <f t="shared" si="165"/>
        <v/>
      </c>
      <c r="AC1338" s="13" t="str">
        <f t="shared" si="166"/>
        <v xml:space="preserve"> - </v>
      </c>
      <c r="AE1338" s="13" t="str">
        <f t="shared" si="167"/>
        <v/>
      </c>
    </row>
    <row r="1339" spans="1:31" x14ac:dyDescent="0.25">
      <c r="A1339" s="30"/>
      <c r="B1339" s="74"/>
      <c r="C1339" s="82"/>
      <c r="D1339" s="92"/>
      <c r="E1339" s="75"/>
      <c r="F1339" s="76"/>
      <c r="G1339" s="83"/>
      <c r="H1339" s="77"/>
      <c r="I1339" s="84"/>
      <c r="J1339" s="30"/>
      <c r="K1339" s="25" t="str">
        <f t="shared" si="160"/>
        <v/>
      </c>
      <c r="L1339" s="30"/>
      <c r="O1339" s="13" t="str">
        <f t="shared" si="161"/>
        <v/>
      </c>
      <c r="P1339" s="13">
        <f>SUM($E$11:$E1339)</f>
        <v>30</v>
      </c>
      <c r="T1339" s="22">
        <f t="shared" si="162"/>
        <v>0</v>
      </c>
      <c r="U1339" s="22">
        <f t="shared" si="163"/>
        <v>0</v>
      </c>
      <c r="W1339" s="13" t="str">
        <f t="shared" si="164"/>
        <v/>
      </c>
      <c r="Y1339" s="41" t="str">
        <f>IF($B1339="", "", IF($B1339&gt;'Annual Report'!$AZ$41, 'Annual Report'!$BA$40, TEXT($B1339, "mmm yyyy")))</f>
        <v/>
      </c>
      <c r="AA1339" s="13" t="str">
        <f t="shared" si="165"/>
        <v/>
      </c>
      <c r="AC1339" s="13" t="str">
        <f t="shared" si="166"/>
        <v xml:space="preserve"> - </v>
      </c>
      <c r="AE1339" s="13" t="str">
        <f t="shared" si="167"/>
        <v/>
      </c>
    </row>
    <row r="1340" spans="1:31" x14ac:dyDescent="0.25">
      <c r="A1340" s="30"/>
      <c r="B1340" s="74"/>
      <c r="C1340" s="82"/>
      <c r="D1340" s="92"/>
      <c r="E1340" s="75"/>
      <c r="F1340" s="76"/>
      <c r="G1340" s="83"/>
      <c r="H1340" s="77"/>
      <c r="I1340" s="84"/>
      <c r="J1340" s="30"/>
      <c r="K1340" s="25" t="str">
        <f t="shared" si="160"/>
        <v/>
      </c>
      <c r="L1340" s="30"/>
      <c r="O1340" s="13" t="str">
        <f t="shared" si="161"/>
        <v/>
      </c>
      <c r="P1340" s="13">
        <f>SUM($E$11:$E1340)</f>
        <v>30</v>
      </c>
      <c r="T1340" s="22">
        <f t="shared" si="162"/>
        <v>0</v>
      </c>
      <c r="U1340" s="22">
        <f t="shared" si="163"/>
        <v>0</v>
      </c>
      <c r="W1340" s="13" t="str">
        <f t="shared" si="164"/>
        <v/>
      </c>
      <c r="Y1340" s="41" t="str">
        <f>IF($B1340="", "", IF($B1340&gt;'Annual Report'!$AZ$41, 'Annual Report'!$BA$40, TEXT($B1340, "mmm yyyy")))</f>
        <v/>
      </c>
      <c r="AA1340" s="13" t="str">
        <f t="shared" si="165"/>
        <v/>
      </c>
      <c r="AC1340" s="13" t="str">
        <f t="shared" si="166"/>
        <v xml:space="preserve"> - </v>
      </c>
      <c r="AE1340" s="13" t="str">
        <f t="shared" si="167"/>
        <v/>
      </c>
    </row>
    <row r="1341" spans="1:31" x14ac:dyDescent="0.25">
      <c r="A1341" s="30"/>
      <c r="B1341" s="74"/>
      <c r="C1341" s="82"/>
      <c r="D1341" s="92"/>
      <c r="E1341" s="75"/>
      <c r="F1341" s="76"/>
      <c r="G1341" s="83"/>
      <c r="H1341" s="77"/>
      <c r="I1341" s="84"/>
      <c r="J1341" s="30"/>
      <c r="K1341" s="25" t="str">
        <f t="shared" si="160"/>
        <v/>
      </c>
      <c r="L1341" s="30"/>
      <c r="O1341" s="13" t="str">
        <f t="shared" si="161"/>
        <v/>
      </c>
      <c r="P1341" s="13">
        <f>SUM($E$11:$E1341)</f>
        <v>30</v>
      </c>
      <c r="T1341" s="22">
        <f t="shared" si="162"/>
        <v>0</v>
      </c>
      <c r="U1341" s="22">
        <f t="shared" si="163"/>
        <v>0</v>
      </c>
      <c r="W1341" s="13" t="str">
        <f t="shared" si="164"/>
        <v/>
      </c>
      <c r="Y1341" s="41" t="str">
        <f>IF($B1341="", "", IF($B1341&gt;'Annual Report'!$AZ$41, 'Annual Report'!$BA$40, TEXT($B1341, "mmm yyyy")))</f>
        <v/>
      </c>
      <c r="AA1341" s="13" t="str">
        <f t="shared" si="165"/>
        <v/>
      </c>
      <c r="AC1341" s="13" t="str">
        <f t="shared" si="166"/>
        <v xml:space="preserve"> - </v>
      </c>
      <c r="AE1341" s="13" t="str">
        <f t="shared" si="167"/>
        <v/>
      </c>
    </row>
    <row r="1342" spans="1:31" x14ac:dyDescent="0.25">
      <c r="A1342" s="30"/>
      <c r="B1342" s="74"/>
      <c r="C1342" s="82"/>
      <c r="D1342" s="92"/>
      <c r="E1342" s="75"/>
      <c r="F1342" s="76"/>
      <c r="G1342" s="83"/>
      <c r="H1342" s="77"/>
      <c r="I1342" s="84"/>
      <c r="J1342" s="30"/>
      <c r="K1342" s="25" t="str">
        <f t="shared" si="160"/>
        <v/>
      </c>
      <c r="L1342" s="30"/>
      <c r="O1342" s="13" t="str">
        <f t="shared" si="161"/>
        <v/>
      </c>
      <c r="P1342" s="13">
        <f>SUM($E$11:$E1342)</f>
        <v>30</v>
      </c>
      <c r="T1342" s="22">
        <f t="shared" si="162"/>
        <v>0</v>
      </c>
      <c r="U1342" s="22">
        <f t="shared" si="163"/>
        <v>0</v>
      </c>
      <c r="W1342" s="13" t="str">
        <f t="shared" si="164"/>
        <v/>
      </c>
      <c r="Y1342" s="41" t="str">
        <f>IF($B1342="", "", IF($B1342&gt;'Annual Report'!$AZ$41, 'Annual Report'!$BA$40, TEXT($B1342, "mmm yyyy")))</f>
        <v/>
      </c>
      <c r="AA1342" s="13" t="str">
        <f t="shared" si="165"/>
        <v/>
      </c>
      <c r="AC1342" s="13" t="str">
        <f t="shared" si="166"/>
        <v xml:space="preserve"> - </v>
      </c>
      <c r="AE1342" s="13" t="str">
        <f t="shared" si="167"/>
        <v/>
      </c>
    </row>
    <row r="1343" spans="1:31" x14ac:dyDescent="0.25">
      <c r="A1343" s="30"/>
      <c r="B1343" s="74"/>
      <c r="C1343" s="82"/>
      <c r="D1343" s="92"/>
      <c r="E1343" s="75"/>
      <c r="F1343" s="76"/>
      <c r="G1343" s="83"/>
      <c r="H1343" s="77"/>
      <c r="I1343" s="84"/>
      <c r="J1343" s="30"/>
      <c r="K1343" s="25" t="str">
        <f t="shared" si="160"/>
        <v/>
      </c>
      <c r="L1343" s="30"/>
      <c r="O1343" s="13" t="str">
        <f t="shared" si="161"/>
        <v/>
      </c>
      <c r="P1343" s="13">
        <f>SUM($E$11:$E1343)</f>
        <v>30</v>
      </c>
      <c r="T1343" s="22">
        <f t="shared" si="162"/>
        <v>0</v>
      </c>
      <c r="U1343" s="22">
        <f t="shared" si="163"/>
        <v>0</v>
      </c>
      <c r="W1343" s="13" t="str">
        <f t="shared" si="164"/>
        <v/>
      </c>
      <c r="Y1343" s="41" t="str">
        <f>IF($B1343="", "", IF($B1343&gt;'Annual Report'!$AZ$41, 'Annual Report'!$BA$40, TEXT($B1343, "mmm yyyy")))</f>
        <v/>
      </c>
      <c r="AA1343" s="13" t="str">
        <f t="shared" si="165"/>
        <v/>
      </c>
      <c r="AC1343" s="13" t="str">
        <f t="shared" si="166"/>
        <v xml:space="preserve"> - </v>
      </c>
      <c r="AE1343" s="13" t="str">
        <f t="shared" si="167"/>
        <v/>
      </c>
    </row>
    <row r="1344" spans="1:31" x14ac:dyDescent="0.25">
      <c r="A1344" s="30"/>
      <c r="B1344" s="74"/>
      <c r="C1344" s="82"/>
      <c r="D1344" s="92"/>
      <c r="E1344" s="75"/>
      <c r="F1344" s="76"/>
      <c r="G1344" s="83"/>
      <c r="H1344" s="77"/>
      <c r="I1344" s="84"/>
      <c r="J1344" s="30"/>
      <c r="K1344" s="25" t="str">
        <f t="shared" si="160"/>
        <v/>
      </c>
      <c r="L1344" s="30"/>
      <c r="O1344" s="13" t="str">
        <f t="shared" si="161"/>
        <v/>
      </c>
      <c r="P1344" s="13">
        <f>SUM($E$11:$E1344)</f>
        <v>30</v>
      </c>
      <c r="T1344" s="22">
        <f t="shared" si="162"/>
        <v>0</v>
      </c>
      <c r="U1344" s="22">
        <f t="shared" si="163"/>
        <v>0</v>
      </c>
      <c r="W1344" s="13" t="str">
        <f t="shared" si="164"/>
        <v/>
      </c>
      <c r="Y1344" s="41" t="str">
        <f>IF($B1344="", "", IF($B1344&gt;'Annual Report'!$AZ$41, 'Annual Report'!$BA$40, TEXT($B1344, "mmm yyyy")))</f>
        <v/>
      </c>
      <c r="AA1344" s="13" t="str">
        <f t="shared" si="165"/>
        <v/>
      </c>
      <c r="AC1344" s="13" t="str">
        <f t="shared" si="166"/>
        <v xml:space="preserve"> - </v>
      </c>
      <c r="AE1344" s="13" t="str">
        <f t="shared" si="167"/>
        <v/>
      </c>
    </row>
    <row r="1345" spans="1:31" x14ac:dyDescent="0.25">
      <c r="A1345" s="30"/>
      <c r="B1345" s="74"/>
      <c r="C1345" s="82"/>
      <c r="D1345" s="92"/>
      <c r="E1345" s="75"/>
      <c r="F1345" s="76"/>
      <c r="G1345" s="83"/>
      <c r="H1345" s="77"/>
      <c r="I1345" s="84"/>
      <c r="J1345" s="30"/>
      <c r="K1345" s="25" t="str">
        <f t="shared" si="160"/>
        <v/>
      </c>
      <c r="L1345" s="30"/>
      <c r="O1345" s="13" t="str">
        <f t="shared" si="161"/>
        <v/>
      </c>
      <c r="P1345" s="13">
        <f>SUM($E$11:$E1345)</f>
        <v>30</v>
      </c>
      <c r="T1345" s="22">
        <f t="shared" si="162"/>
        <v>0</v>
      </c>
      <c r="U1345" s="22">
        <f t="shared" si="163"/>
        <v>0</v>
      </c>
      <c r="W1345" s="13" t="str">
        <f t="shared" si="164"/>
        <v/>
      </c>
      <c r="Y1345" s="41" t="str">
        <f>IF($B1345="", "", IF($B1345&gt;'Annual Report'!$AZ$41, 'Annual Report'!$BA$40, TEXT($B1345, "mmm yyyy")))</f>
        <v/>
      </c>
      <c r="AA1345" s="13" t="str">
        <f t="shared" si="165"/>
        <v/>
      </c>
      <c r="AC1345" s="13" t="str">
        <f t="shared" si="166"/>
        <v xml:space="preserve"> - </v>
      </c>
      <c r="AE1345" s="13" t="str">
        <f t="shared" si="167"/>
        <v/>
      </c>
    </row>
    <row r="1346" spans="1:31" x14ac:dyDescent="0.25">
      <c r="A1346" s="30"/>
      <c r="B1346" s="74"/>
      <c r="C1346" s="82"/>
      <c r="D1346" s="92"/>
      <c r="E1346" s="75"/>
      <c r="F1346" s="76"/>
      <c r="G1346" s="83"/>
      <c r="H1346" s="77"/>
      <c r="I1346" s="84"/>
      <c r="J1346" s="30"/>
      <c r="K1346" s="25" t="str">
        <f t="shared" si="160"/>
        <v/>
      </c>
      <c r="L1346" s="30"/>
      <c r="O1346" s="13" t="str">
        <f t="shared" si="161"/>
        <v/>
      </c>
      <c r="P1346" s="13">
        <f>SUM($E$11:$E1346)</f>
        <v>30</v>
      </c>
      <c r="T1346" s="22">
        <f t="shared" si="162"/>
        <v>0</v>
      </c>
      <c r="U1346" s="22">
        <f t="shared" si="163"/>
        <v>0</v>
      </c>
      <c r="W1346" s="13" t="str">
        <f t="shared" si="164"/>
        <v/>
      </c>
      <c r="Y1346" s="41" t="str">
        <f>IF($B1346="", "", IF($B1346&gt;'Annual Report'!$AZ$41, 'Annual Report'!$BA$40, TEXT($B1346, "mmm yyyy")))</f>
        <v/>
      </c>
      <c r="AA1346" s="13" t="str">
        <f t="shared" si="165"/>
        <v/>
      </c>
      <c r="AC1346" s="13" t="str">
        <f t="shared" si="166"/>
        <v xml:space="preserve"> - </v>
      </c>
      <c r="AE1346" s="13" t="str">
        <f t="shared" si="167"/>
        <v/>
      </c>
    </row>
    <row r="1347" spans="1:31" x14ac:dyDescent="0.25">
      <c r="A1347" s="30"/>
      <c r="B1347" s="74"/>
      <c r="C1347" s="82"/>
      <c r="D1347" s="92"/>
      <c r="E1347" s="75"/>
      <c r="F1347" s="76"/>
      <c r="G1347" s="83"/>
      <c r="H1347" s="77"/>
      <c r="I1347" s="84"/>
      <c r="J1347" s="30"/>
      <c r="K1347" s="25" t="str">
        <f t="shared" si="160"/>
        <v/>
      </c>
      <c r="L1347" s="30"/>
      <c r="O1347" s="13" t="str">
        <f t="shared" si="161"/>
        <v/>
      </c>
      <c r="P1347" s="13">
        <f>SUM($E$11:$E1347)</f>
        <v>30</v>
      </c>
      <c r="T1347" s="22">
        <f t="shared" si="162"/>
        <v>0</v>
      </c>
      <c r="U1347" s="22">
        <f t="shared" si="163"/>
        <v>0</v>
      </c>
      <c r="W1347" s="13" t="str">
        <f t="shared" si="164"/>
        <v/>
      </c>
      <c r="Y1347" s="41" t="str">
        <f>IF($B1347="", "", IF($B1347&gt;'Annual Report'!$AZ$41, 'Annual Report'!$BA$40, TEXT($B1347, "mmm yyyy")))</f>
        <v/>
      </c>
      <c r="AA1347" s="13" t="str">
        <f t="shared" si="165"/>
        <v/>
      </c>
      <c r="AC1347" s="13" t="str">
        <f t="shared" si="166"/>
        <v xml:space="preserve"> - </v>
      </c>
      <c r="AE1347" s="13" t="str">
        <f t="shared" si="167"/>
        <v/>
      </c>
    </row>
    <row r="1348" spans="1:31" x14ac:dyDescent="0.25">
      <c r="A1348" s="30"/>
      <c r="B1348" s="74"/>
      <c r="C1348" s="82"/>
      <c r="D1348" s="92"/>
      <c r="E1348" s="75"/>
      <c r="F1348" s="76"/>
      <c r="G1348" s="83"/>
      <c r="H1348" s="77"/>
      <c r="I1348" s="84"/>
      <c r="J1348" s="30"/>
      <c r="K1348" s="25" t="str">
        <f t="shared" si="160"/>
        <v/>
      </c>
      <c r="L1348" s="30"/>
      <c r="O1348" s="13" t="str">
        <f t="shared" si="161"/>
        <v/>
      </c>
      <c r="P1348" s="13">
        <f>SUM($E$11:$E1348)</f>
        <v>30</v>
      </c>
      <c r="T1348" s="22">
        <f t="shared" si="162"/>
        <v>0</v>
      </c>
      <c r="U1348" s="22">
        <f t="shared" si="163"/>
        <v>0</v>
      </c>
      <c r="W1348" s="13" t="str">
        <f t="shared" si="164"/>
        <v/>
      </c>
      <c r="Y1348" s="41" t="str">
        <f>IF($B1348="", "", IF($B1348&gt;'Annual Report'!$AZ$41, 'Annual Report'!$BA$40, TEXT($B1348, "mmm yyyy")))</f>
        <v/>
      </c>
      <c r="AA1348" s="13" t="str">
        <f t="shared" si="165"/>
        <v/>
      </c>
      <c r="AC1348" s="13" t="str">
        <f t="shared" si="166"/>
        <v xml:space="preserve"> - </v>
      </c>
      <c r="AE1348" s="13" t="str">
        <f t="shared" si="167"/>
        <v/>
      </c>
    </row>
    <row r="1349" spans="1:31" x14ac:dyDescent="0.25">
      <c r="A1349" s="30"/>
      <c r="B1349" s="74"/>
      <c r="C1349" s="82"/>
      <c r="D1349" s="92"/>
      <c r="E1349" s="75"/>
      <c r="F1349" s="76"/>
      <c r="G1349" s="83"/>
      <c r="H1349" s="77"/>
      <c r="I1349" s="84"/>
      <c r="J1349" s="30"/>
      <c r="K1349" s="25" t="str">
        <f t="shared" si="160"/>
        <v/>
      </c>
      <c r="L1349" s="30"/>
      <c r="O1349" s="13" t="str">
        <f t="shared" si="161"/>
        <v/>
      </c>
      <c r="P1349" s="13">
        <f>SUM($E$11:$E1349)</f>
        <v>30</v>
      </c>
      <c r="T1349" s="22">
        <f t="shared" si="162"/>
        <v>0</v>
      </c>
      <c r="U1349" s="22">
        <f t="shared" si="163"/>
        <v>0</v>
      </c>
      <c r="W1349" s="13" t="str">
        <f t="shared" si="164"/>
        <v/>
      </c>
      <c r="Y1349" s="41" t="str">
        <f>IF($B1349="", "", IF($B1349&gt;'Annual Report'!$AZ$41, 'Annual Report'!$BA$40, TEXT($B1349, "mmm yyyy")))</f>
        <v/>
      </c>
      <c r="AA1349" s="13" t="str">
        <f t="shared" si="165"/>
        <v/>
      </c>
      <c r="AC1349" s="13" t="str">
        <f t="shared" si="166"/>
        <v xml:space="preserve"> - </v>
      </c>
      <c r="AE1349" s="13" t="str">
        <f t="shared" si="167"/>
        <v/>
      </c>
    </row>
    <row r="1350" spans="1:31" x14ac:dyDescent="0.25">
      <c r="A1350" s="30"/>
      <c r="B1350" s="74"/>
      <c r="C1350" s="82"/>
      <c r="D1350" s="92"/>
      <c r="E1350" s="75"/>
      <c r="F1350" s="76"/>
      <c r="G1350" s="83"/>
      <c r="H1350" s="77"/>
      <c r="I1350" s="84"/>
      <c r="J1350" s="30"/>
      <c r="K1350" s="25" t="str">
        <f t="shared" si="160"/>
        <v/>
      </c>
      <c r="L1350" s="30"/>
      <c r="O1350" s="13" t="str">
        <f t="shared" si="161"/>
        <v/>
      </c>
      <c r="P1350" s="13">
        <f>SUM($E$11:$E1350)</f>
        <v>30</v>
      </c>
      <c r="T1350" s="22">
        <f t="shared" si="162"/>
        <v>0</v>
      </c>
      <c r="U1350" s="22">
        <f t="shared" si="163"/>
        <v>0</v>
      </c>
      <c r="W1350" s="13" t="str">
        <f t="shared" si="164"/>
        <v/>
      </c>
      <c r="Y1350" s="41" t="str">
        <f>IF($B1350="", "", IF($B1350&gt;'Annual Report'!$AZ$41, 'Annual Report'!$BA$40, TEXT($B1350, "mmm yyyy")))</f>
        <v/>
      </c>
      <c r="AA1350" s="13" t="str">
        <f t="shared" si="165"/>
        <v/>
      </c>
      <c r="AC1350" s="13" t="str">
        <f t="shared" si="166"/>
        <v xml:space="preserve"> - </v>
      </c>
      <c r="AE1350" s="13" t="str">
        <f t="shared" si="167"/>
        <v/>
      </c>
    </row>
    <row r="1351" spans="1:31" x14ac:dyDescent="0.25">
      <c r="A1351" s="30"/>
      <c r="B1351" s="74"/>
      <c r="C1351" s="82"/>
      <c r="D1351" s="92"/>
      <c r="E1351" s="75"/>
      <c r="F1351" s="76"/>
      <c r="G1351" s="83"/>
      <c r="H1351" s="77"/>
      <c r="I1351" s="84"/>
      <c r="J1351" s="30"/>
      <c r="K1351" s="25" t="str">
        <f t="shared" si="160"/>
        <v/>
      </c>
      <c r="L1351" s="30"/>
      <c r="O1351" s="13" t="str">
        <f t="shared" si="161"/>
        <v/>
      </c>
      <c r="P1351" s="13">
        <f>SUM($E$11:$E1351)</f>
        <v>30</v>
      </c>
      <c r="T1351" s="22">
        <f t="shared" si="162"/>
        <v>0</v>
      </c>
      <c r="U1351" s="22">
        <f t="shared" si="163"/>
        <v>0</v>
      </c>
      <c r="W1351" s="13" t="str">
        <f t="shared" si="164"/>
        <v/>
      </c>
      <c r="Y1351" s="41" t="str">
        <f>IF($B1351="", "", IF($B1351&gt;'Annual Report'!$AZ$41, 'Annual Report'!$BA$40, TEXT($B1351, "mmm yyyy")))</f>
        <v/>
      </c>
      <c r="AA1351" s="13" t="str">
        <f t="shared" si="165"/>
        <v/>
      </c>
      <c r="AC1351" s="13" t="str">
        <f t="shared" si="166"/>
        <v xml:space="preserve"> - </v>
      </c>
      <c r="AE1351" s="13" t="str">
        <f t="shared" si="167"/>
        <v/>
      </c>
    </row>
    <row r="1352" spans="1:31" x14ac:dyDescent="0.25">
      <c r="A1352" s="30"/>
      <c r="B1352" s="74"/>
      <c r="C1352" s="82"/>
      <c r="D1352" s="92"/>
      <c r="E1352" s="75"/>
      <c r="F1352" s="76"/>
      <c r="G1352" s="83"/>
      <c r="H1352" s="77"/>
      <c r="I1352" s="84"/>
      <c r="J1352" s="30"/>
      <c r="K1352" s="25" t="str">
        <f t="shared" si="160"/>
        <v/>
      </c>
      <c r="L1352" s="30"/>
      <c r="O1352" s="13" t="str">
        <f t="shared" si="161"/>
        <v/>
      </c>
      <c r="P1352" s="13">
        <f>SUM($E$11:$E1352)</f>
        <v>30</v>
      </c>
      <c r="T1352" s="22">
        <f t="shared" si="162"/>
        <v>0</v>
      </c>
      <c r="U1352" s="22">
        <f t="shared" si="163"/>
        <v>0</v>
      </c>
      <c r="W1352" s="13" t="str">
        <f t="shared" si="164"/>
        <v/>
      </c>
      <c r="Y1352" s="41" t="str">
        <f>IF($B1352="", "", IF($B1352&gt;'Annual Report'!$AZ$41, 'Annual Report'!$BA$40, TEXT($B1352, "mmm yyyy")))</f>
        <v/>
      </c>
      <c r="AA1352" s="13" t="str">
        <f t="shared" si="165"/>
        <v/>
      </c>
      <c r="AC1352" s="13" t="str">
        <f t="shared" si="166"/>
        <v xml:space="preserve"> - </v>
      </c>
      <c r="AE1352" s="13" t="str">
        <f t="shared" si="167"/>
        <v/>
      </c>
    </row>
    <row r="1353" spans="1:31" x14ac:dyDescent="0.25">
      <c r="A1353" s="30"/>
      <c r="B1353" s="74"/>
      <c r="C1353" s="82"/>
      <c r="D1353" s="92"/>
      <c r="E1353" s="75"/>
      <c r="F1353" s="76"/>
      <c r="G1353" s="83"/>
      <c r="H1353" s="77"/>
      <c r="I1353" s="84"/>
      <c r="J1353" s="30"/>
      <c r="K1353" s="25" t="str">
        <f t="shared" si="160"/>
        <v/>
      </c>
      <c r="L1353" s="30"/>
      <c r="O1353" s="13" t="str">
        <f t="shared" si="161"/>
        <v/>
      </c>
      <c r="P1353" s="13">
        <f>SUM($E$11:$E1353)</f>
        <v>30</v>
      </c>
      <c r="T1353" s="22">
        <f t="shared" si="162"/>
        <v>0</v>
      </c>
      <c r="U1353" s="22">
        <f t="shared" si="163"/>
        <v>0</v>
      </c>
      <c r="W1353" s="13" t="str">
        <f t="shared" si="164"/>
        <v/>
      </c>
      <c r="Y1353" s="41" t="str">
        <f>IF($B1353="", "", IF($B1353&gt;'Annual Report'!$AZ$41, 'Annual Report'!$BA$40, TEXT($B1353, "mmm yyyy")))</f>
        <v/>
      </c>
      <c r="AA1353" s="13" t="str">
        <f t="shared" si="165"/>
        <v/>
      </c>
      <c r="AC1353" s="13" t="str">
        <f t="shared" si="166"/>
        <v xml:space="preserve"> - </v>
      </c>
      <c r="AE1353" s="13" t="str">
        <f t="shared" si="167"/>
        <v/>
      </c>
    </row>
    <row r="1354" spans="1:31" x14ac:dyDescent="0.25">
      <c r="A1354" s="30"/>
      <c r="B1354" s="74"/>
      <c r="C1354" s="82"/>
      <c r="D1354" s="92"/>
      <c r="E1354" s="75"/>
      <c r="F1354" s="76"/>
      <c r="G1354" s="83"/>
      <c r="H1354" s="77"/>
      <c r="I1354" s="84"/>
      <c r="J1354" s="30"/>
      <c r="K1354" s="25" t="str">
        <f t="shared" si="160"/>
        <v/>
      </c>
      <c r="L1354" s="30"/>
      <c r="O1354" s="13" t="str">
        <f t="shared" si="161"/>
        <v/>
      </c>
      <c r="P1354" s="13">
        <f>SUM($E$11:$E1354)</f>
        <v>30</v>
      </c>
      <c r="T1354" s="22">
        <f t="shared" si="162"/>
        <v>0</v>
      </c>
      <c r="U1354" s="22">
        <f t="shared" si="163"/>
        <v>0</v>
      </c>
      <c r="W1354" s="13" t="str">
        <f t="shared" si="164"/>
        <v/>
      </c>
      <c r="Y1354" s="41" t="str">
        <f>IF($B1354="", "", IF($B1354&gt;'Annual Report'!$AZ$41, 'Annual Report'!$BA$40, TEXT($B1354, "mmm yyyy")))</f>
        <v/>
      </c>
      <c r="AA1354" s="13" t="str">
        <f t="shared" si="165"/>
        <v/>
      </c>
      <c r="AC1354" s="13" t="str">
        <f t="shared" si="166"/>
        <v xml:space="preserve"> - </v>
      </c>
      <c r="AE1354" s="13" t="str">
        <f t="shared" si="167"/>
        <v/>
      </c>
    </row>
    <row r="1355" spans="1:31" x14ac:dyDescent="0.25">
      <c r="A1355" s="30"/>
      <c r="B1355" s="74"/>
      <c r="C1355" s="82"/>
      <c r="D1355" s="92"/>
      <c r="E1355" s="75"/>
      <c r="F1355" s="76"/>
      <c r="G1355" s="83"/>
      <c r="H1355" s="77"/>
      <c r="I1355" s="84"/>
      <c r="J1355" s="30"/>
      <c r="K1355" s="25" t="str">
        <f t="shared" si="160"/>
        <v/>
      </c>
      <c r="L1355" s="30"/>
      <c r="O1355" s="13" t="str">
        <f t="shared" si="161"/>
        <v/>
      </c>
      <c r="P1355" s="13">
        <f>SUM($E$11:$E1355)</f>
        <v>30</v>
      </c>
      <c r="T1355" s="22">
        <f t="shared" si="162"/>
        <v>0</v>
      </c>
      <c r="U1355" s="22">
        <f t="shared" si="163"/>
        <v>0</v>
      </c>
      <c r="W1355" s="13" t="str">
        <f t="shared" si="164"/>
        <v/>
      </c>
      <c r="Y1355" s="41" t="str">
        <f>IF($B1355="", "", IF($B1355&gt;'Annual Report'!$AZ$41, 'Annual Report'!$BA$40, TEXT($B1355, "mmm yyyy")))</f>
        <v/>
      </c>
      <c r="AA1355" s="13" t="str">
        <f t="shared" si="165"/>
        <v/>
      </c>
      <c r="AC1355" s="13" t="str">
        <f t="shared" si="166"/>
        <v xml:space="preserve"> - </v>
      </c>
      <c r="AE1355" s="13" t="str">
        <f t="shared" si="167"/>
        <v/>
      </c>
    </row>
    <row r="1356" spans="1:31" x14ac:dyDescent="0.25">
      <c r="A1356" s="30"/>
      <c r="B1356" s="74"/>
      <c r="C1356" s="82"/>
      <c r="D1356" s="92"/>
      <c r="E1356" s="75"/>
      <c r="F1356" s="76"/>
      <c r="G1356" s="83"/>
      <c r="H1356" s="77"/>
      <c r="I1356" s="84"/>
      <c r="J1356" s="30"/>
      <c r="K1356" s="25" t="str">
        <f t="shared" ref="K1356:K1419" si="168">IF($B1356="", "", $G1356+$H1356-$F1356-$U1356-$T1356)</f>
        <v/>
      </c>
      <c r="L1356" s="30"/>
      <c r="O1356" s="13" t="str">
        <f t="shared" ref="O1356:O1419" si="169">IF($B1356="", "", IF(OR($B1356&lt;$R$3, $B1356&gt;$R$4), "X", ""))</f>
        <v/>
      </c>
      <c r="P1356" s="13">
        <f>SUM($E$11:$E1356)</f>
        <v>30</v>
      </c>
      <c r="T1356" s="22">
        <f t="shared" ref="T1356:T1419" si="170">ROUND($D1356*$P$4*24, 2)</f>
        <v>0</v>
      </c>
      <c r="U1356" s="22">
        <f t="shared" ref="U1356:U1419" si="171">ROUND(IF(AND($P1356&gt;$O$6, $P1355&lt;$O$6), (($P1356-$O$6)*$P$7)+(($O$6-$P1355)*$P$6), IF($P1355&gt;$O$6, $E1356*$P$7, $E1356*$P$6)), 2)</f>
        <v>0</v>
      </c>
      <c r="W1356" s="13" t="str">
        <f t="shared" ref="W1356:W1419" si="172">IF($I1356="", "", IF(COUNTIF($R$11:$R$20, $I1356)&gt;0, "", "X"))</f>
        <v/>
      </c>
      <c r="Y1356" s="41" t="str">
        <f>IF($B1356="", "", IF($B1356&gt;'Annual Report'!$AZ$41, 'Annual Report'!$BA$40, TEXT($B1356, "mmm yyyy")))</f>
        <v/>
      </c>
      <c r="AA1356" s="13" t="str">
        <f t="shared" ref="AA1356:AA1419" si="173">IF(AND(NOT($F1356=""), $I1356=""), "X", "")</f>
        <v/>
      </c>
      <c r="AC1356" s="13" t="str">
        <f t="shared" ref="AC1356:AC1419" si="174">_xlfn.CONCAT(Y1356, " - ", $I1356)</f>
        <v xml:space="preserve"> - </v>
      </c>
      <c r="AE1356" s="13" t="str">
        <f t="shared" ref="AE1356:AE1419" si="175">IF($AA1356="", "", $Y1356)</f>
        <v/>
      </c>
    </row>
    <row r="1357" spans="1:31" x14ac:dyDescent="0.25">
      <c r="A1357" s="30"/>
      <c r="B1357" s="74"/>
      <c r="C1357" s="82"/>
      <c r="D1357" s="92"/>
      <c r="E1357" s="75"/>
      <c r="F1357" s="76"/>
      <c r="G1357" s="83"/>
      <c r="H1357" s="77"/>
      <c r="I1357" s="84"/>
      <c r="J1357" s="30"/>
      <c r="K1357" s="25" t="str">
        <f t="shared" si="168"/>
        <v/>
      </c>
      <c r="L1357" s="30"/>
      <c r="O1357" s="13" t="str">
        <f t="shared" si="169"/>
        <v/>
      </c>
      <c r="P1357" s="13">
        <f>SUM($E$11:$E1357)</f>
        <v>30</v>
      </c>
      <c r="T1357" s="22">
        <f t="shared" si="170"/>
        <v>0</v>
      </c>
      <c r="U1357" s="22">
        <f t="shared" si="171"/>
        <v>0</v>
      </c>
      <c r="W1357" s="13" t="str">
        <f t="shared" si="172"/>
        <v/>
      </c>
      <c r="Y1357" s="41" t="str">
        <f>IF($B1357="", "", IF($B1357&gt;'Annual Report'!$AZ$41, 'Annual Report'!$BA$40, TEXT($B1357, "mmm yyyy")))</f>
        <v/>
      </c>
      <c r="AA1357" s="13" t="str">
        <f t="shared" si="173"/>
        <v/>
      </c>
      <c r="AC1357" s="13" t="str">
        <f t="shared" si="174"/>
        <v xml:space="preserve"> - </v>
      </c>
      <c r="AE1357" s="13" t="str">
        <f t="shared" si="175"/>
        <v/>
      </c>
    </row>
    <row r="1358" spans="1:31" x14ac:dyDescent="0.25">
      <c r="A1358" s="30"/>
      <c r="B1358" s="74"/>
      <c r="C1358" s="82"/>
      <c r="D1358" s="92"/>
      <c r="E1358" s="75"/>
      <c r="F1358" s="76"/>
      <c r="G1358" s="83"/>
      <c r="H1358" s="77"/>
      <c r="I1358" s="84"/>
      <c r="J1358" s="30"/>
      <c r="K1358" s="25" t="str">
        <f t="shared" si="168"/>
        <v/>
      </c>
      <c r="L1358" s="30"/>
      <c r="O1358" s="13" t="str">
        <f t="shared" si="169"/>
        <v/>
      </c>
      <c r="P1358" s="13">
        <f>SUM($E$11:$E1358)</f>
        <v>30</v>
      </c>
      <c r="T1358" s="22">
        <f t="shared" si="170"/>
        <v>0</v>
      </c>
      <c r="U1358" s="22">
        <f t="shared" si="171"/>
        <v>0</v>
      </c>
      <c r="W1358" s="13" t="str">
        <f t="shared" si="172"/>
        <v/>
      </c>
      <c r="Y1358" s="41" t="str">
        <f>IF($B1358="", "", IF($B1358&gt;'Annual Report'!$AZ$41, 'Annual Report'!$BA$40, TEXT($B1358, "mmm yyyy")))</f>
        <v/>
      </c>
      <c r="AA1358" s="13" t="str">
        <f t="shared" si="173"/>
        <v/>
      </c>
      <c r="AC1358" s="13" t="str">
        <f t="shared" si="174"/>
        <v xml:space="preserve"> - </v>
      </c>
      <c r="AE1358" s="13" t="str">
        <f t="shared" si="175"/>
        <v/>
      </c>
    </row>
    <row r="1359" spans="1:31" x14ac:dyDescent="0.25">
      <c r="A1359" s="30"/>
      <c r="B1359" s="74"/>
      <c r="C1359" s="82"/>
      <c r="D1359" s="92"/>
      <c r="E1359" s="75"/>
      <c r="F1359" s="76"/>
      <c r="G1359" s="83"/>
      <c r="H1359" s="77"/>
      <c r="I1359" s="84"/>
      <c r="J1359" s="30"/>
      <c r="K1359" s="25" t="str">
        <f t="shared" si="168"/>
        <v/>
      </c>
      <c r="L1359" s="30"/>
      <c r="O1359" s="13" t="str">
        <f t="shared" si="169"/>
        <v/>
      </c>
      <c r="P1359" s="13">
        <f>SUM($E$11:$E1359)</f>
        <v>30</v>
      </c>
      <c r="T1359" s="22">
        <f t="shared" si="170"/>
        <v>0</v>
      </c>
      <c r="U1359" s="22">
        <f t="shared" si="171"/>
        <v>0</v>
      </c>
      <c r="W1359" s="13" t="str">
        <f t="shared" si="172"/>
        <v/>
      </c>
      <c r="Y1359" s="41" t="str">
        <f>IF($B1359="", "", IF($B1359&gt;'Annual Report'!$AZ$41, 'Annual Report'!$BA$40, TEXT($B1359, "mmm yyyy")))</f>
        <v/>
      </c>
      <c r="AA1359" s="13" t="str">
        <f t="shared" si="173"/>
        <v/>
      </c>
      <c r="AC1359" s="13" t="str">
        <f t="shared" si="174"/>
        <v xml:space="preserve"> - </v>
      </c>
      <c r="AE1359" s="13" t="str">
        <f t="shared" si="175"/>
        <v/>
      </c>
    </row>
    <row r="1360" spans="1:31" x14ac:dyDescent="0.25">
      <c r="A1360" s="30"/>
      <c r="B1360" s="74"/>
      <c r="C1360" s="82"/>
      <c r="D1360" s="92"/>
      <c r="E1360" s="75"/>
      <c r="F1360" s="76"/>
      <c r="G1360" s="83"/>
      <c r="H1360" s="77"/>
      <c r="I1360" s="84"/>
      <c r="J1360" s="30"/>
      <c r="K1360" s="25" t="str">
        <f t="shared" si="168"/>
        <v/>
      </c>
      <c r="L1360" s="30"/>
      <c r="O1360" s="13" t="str">
        <f t="shared" si="169"/>
        <v/>
      </c>
      <c r="P1360" s="13">
        <f>SUM($E$11:$E1360)</f>
        <v>30</v>
      </c>
      <c r="T1360" s="22">
        <f t="shared" si="170"/>
        <v>0</v>
      </c>
      <c r="U1360" s="22">
        <f t="shared" si="171"/>
        <v>0</v>
      </c>
      <c r="W1360" s="13" t="str">
        <f t="shared" si="172"/>
        <v/>
      </c>
      <c r="Y1360" s="41" t="str">
        <f>IF($B1360="", "", IF($B1360&gt;'Annual Report'!$AZ$41, 'Annual Report'!$BA$40, TEXT($B1360, "mmm yyyy")))</f>
        <v/>
      </c>
      <c r="AA1360" s="13" t="str">
        <f t="shared" si="173"/>
        <v/>
      </c>
      <c r="AC1360" s="13" t="str">
        <f t="shared" si="174"/>
        <v xml:space="preserve"> - </v>
      </c>
      <c r="AE1360" s="13" t="str">
        <f t="shared" si="175"/>
        <v/>
      </c>
    </row>
    <row r="1361" spans="1:31" x14ac:dyDescent="0.25">
      <c r="A1361" s="30"/>
      <c r="B1361" s="74"/>
      <c r="C1361" s="82"/>
      <c r="D1361" s="92"/>
      <c r="E1361" s="75"/>
      <c r="F1361" s="76"/>
      <c r="G1361" s="83"/>
      <c r="H1361" s="77"/>
      <c r="I1361" s="84"/>
      <c r="J1361" s="30"/>
      <c r="K1361" s="25" t="str">
        <f t="shared" si="168"/>
        <v/>
      </c>
      <c r="L1361" s="30"/>
      <c r="O1361" s="13" t="str">
        <f t="shared" si="169"/>
        <v/>
      </c>
      <c r="P1361" s="13">
        <f>SUM($E$11:$E1361)</f>
        <v>30</v>
      </c>
      <c r="T1361" s="22">
        <f t="shared" si="170"/>
        <v>0</v>
      </c>
      <c r="U1361" s="22">
        <f t="shared" si="171"/>
        <v>0</v>
      </c>
      <c r="W1361" s="13" t="str">
        <f t="shared" si="172"/>
        <v/>
      </c>
      <c r="Y1361" s="41" t="str">
        <f>IF($B1361="", "", IF($B1361&gt;'Annual Report'!$AZ$41, 'Annual Report'!$BA$40, TEXT($B1361, "mmm yyyy")))</f>
        <v/>
      </c>
      <c r="AA1361" s="13" t="str">
        <f t="shared" si="173"/>
        <v/>
      </c>
      <c r="AC1361" s="13" t="str">
        <f t="shared" si="174"/>
        <v xml:space="preserve"> - </v>
      </c>
      <c r="AE1361" s="13" t="str">
        <f t="shared" si="175"/>
        <v/>
      </c>
    </row>
    <row r="1362" spans="1:31" x14ac:dyDescent="0.25">
      <c r="A1362" s="30"/>
      <c r="B1362" s="74"/>
      <c r="C1362" s="82"/>
      <c r="D1362" s="92"/>
      <c r="E1362" s="75"/>
      <c r="F1362" s="76"/>
      <c r="G1362" s="83"/>
      <c r="H1362" s="77"/>
      <c r="I1362" s="84"/>
      <c r="J1362" s="30"/>
      <c r="K1362" s="25" t="str">
        <f t="shared" si="168"/>
        <v/>
      </c>
      <c r="L1362" s="30"/>
      <c r="O1362" s="13" t="str">
        <f t="shared" si="169"/>
        <v/>
      </c>
      <c r="P1362" s="13">
        <f>SUM($E$11:$E1362)</f>
        <v>30</v>
      </c>
      <c r="T1362" s="22">
        <f t="shared" si="170"/>
        <v>0</v>
      </c>
      <c r="U1362" s="22">
        <f t="shared" si="171"/>
        <v>0</v>
      </c>
      <c r="W1362" s="13" t="str">
        <f t="shared" si="172"/>
        <v/>
      </c>
      <c r="Y1362" s="41" t="str">
        <f>IF($B1362="", "", IF($B1362&gt;'Annual Report'!$AZ$41, 'Annual Report'!$BA$40, TEXT($B1362, "mmm yyyy")))</f>
        <v/>
      </c>
      <c r="AA1362" s="13" t="str">
        <f t="shared" si="173"/>
        <v/>
      </c>
      <c r="AC1362" s="13" t="str">
        <f t="shared" si="174"/>
        <v xml:space="preserve"> - </v>
      </c>
      <c r="AE1362" s="13" t="str">
        <f t="shared" si="175"/>
        <v/>
      </c>
    </row>
    <row r="1363" spans="1:31" x14ac:dyDescent="0.25">
      <c r="A1363" s="30"/>
      <c r="B1363" s="74"/>
      <c r="C1363" s="82"/>
      <c r="D1363" s="92"/>
      <c r="E1363" s="75"/>
      <c r="F1363" s="76"/>
      <c r="G1363" s="83"/>
      <c r="H1363" s="77"/>
      <c r="I1363" s="84"/>
      <c r="J1363" s="30"/>
      <c r="K1363" s="25" t="str">
        <f t="shared" si="168"/>
        <v/>
      </c>
      <c r="L1363" s="30"/>
      <c r="O1363" s="13" t="str">
        <f t="shared" si="169"/>
        <v/>
      </c>
      <c r="P1363" s="13">
        <f>SUM($E$11:$E1363)</f>
        <v>30</v>
      </c>
      <c r="T1363" s="22">
        <f t="shared" si="170"/>
        <v>0</v>
      </c>
      <c r="U1363" s="22">
        <f t="shared" si="171"/>
        <v>0</v>
      </c>
      <c r="W1363" s="13" t="str">
        <f t="shared" si="172"/>
        <v/>
      </c>
      <c r="Y1363" s="41" t="str">
        <f>IF($B1363="", "", IF($B1363&gt;'Annual Report'!$AZ$41, 'Annual Report'!$BA$40, TEXT($B1363, "mmm yyyy")))</f>
        <v/>
      </c>
      <c r="AA1363" s="13" t="str">
        <f t="shared" si="173"/>
        <v/>
      </c>
      <c r="AC1363" s="13" t="str">
        <f t="shared" si="174"/>
        <v xml:space="preserve"> - </v>
      </c>
      <c r="AE1363" s="13" t="str">
        <f t="shared" si="175"/>
        <v/>
      </c>
    </row>
    <row r="1364" spans="1:31" x14ac:dyDescent="0.25">
      <c r="A1364" s="30"/>
      <c r="B1364" s="74"/>
      <c r="C1364" s="82"/>
      <c r="D1364" s="92"/>
      <c r="E1364" s="75"/>
      <c r="F1364" s="76"/>
      <c r="G1364" s="83"/>
      <c r="H1364" s="77"/>
      <c r="I1364" s="84"/>
      <c r="J1364" s="30"/>
      <c r="K1364" s="25" t="str">
        <f t="shared" si="168"/>
        <v/>
      </c>
      <c r="L1364" s="30"/>
      <c r="O1364" s="13" t="str">
        <f t="shared" si="169"/>
        <v/>
      </c>
      <c r="P1364" s="13">
        <f>SUM($E$11:$E1364)</f>
        <v>30</v>
      </c>
      <c r="T1364" s="22">
        <f t="shared" si="170"/>
        <v>0</v>
      </c>
      <c r="U1364" s="22">
        <f t="shared" si="171"/>
        <v>0</v>
      </c>
      <c r="W1364" s="13" t="str">
        <f t="shared" si="172"/>
        <v/>
      </c>
      <c r="Y1364" s="41" t="str">
        <f>IF($B1364="", "", IF($B1364&gt;'Annual Report'!$AZ$41, 'Annual Report'!$BA$40, TEXT($B1364, "mmm yyyy")))</f>
        <v/>
      </c>
      <c r="AA1364" s="13" t="str">
        <f t="shared" si="173"/>
        <v/>
      </c>
      <c r="AC1364" s="13" t="str">
        <f t="shared" si="174"/>
        <v xml:space="preserve"> - </v>
      </c>
      <c r="AE1364" s="13" t="str">
        <f t="shared" si="175"/>
        <v/>
      </c>
    </row>
    <row r="1365" spans="1:31" x14ac:dyDescent="0.25">
      <c r="A1365" s="30"/>
      <c r="B1365" s="74"/>
      <c r="C1365" s="82"/>
      <c r="D1365" s="92"/>
      <c r="E1365" s="75"/>
      <c r="F1365" s="76"/>
      <c r="G1365" s="83"/>
      <c r="H1365" s="77"/>
      <c r="I1365" s="84"/>
      <c r="J1365" s="30"/>
      <c r="K1365" s="25" t="str">
        <f t="shared" si="168"/>
        <v/>
      </c>
      <c r="L1365" s="30"/>
      <c r="O1365" s="13" t="str">
        <f t="shared" si="169"/>
        <v/>
      </c>
      <c r="P1365" s="13">
        <f>SUM($E$11:$E1365)</f>
        <v>30</v>
      </c>
      <c r="T1365" s="22">
        <f t="shared" si="170"/>
        <v>0</v>
      </c>
      <c r="U1365" s="22">
        <f t="shared" si="171"/>
        <v>0</v>
      </c>
      <c r="W1365" s="13" t="str">
        <f t="shared" si="172"/>
        <v/>
      </c>
      <c r="Y1365" s="41" t="str">
        <f>IF($B1365="", "", IF($B1365&gt;'Annual Report'!$AZ$41, 'Annual Report'!$BA$40, TEXT($B1365, "mmm yyyy")))</f>
        <v/>
      </c>
      <c r="AA1365" s="13" t="str">
        <f t="shared" si="173"/>
        <v/>
      </c>
      <c r="AC1365" s="13" t="str">
        <f t="shared" si="174"/>
        <v xml:space="preserve"> - </v>
      </c>
      <c r="AE1365" s="13" t="str">
        <f t="shared" si="175"/>
        <v/>
      </c>
    </row>
    <row r="1366" spans="1:31" x14ac:dyDescent="0.25">
      <c r="A1366" s="30"/>
      <c r="B1366" s="74"/>
      <c r="C1366" s="82"/>
      <c r="D1366" s="92"/>
      <c r="E1366" s="75"/>
      <c r="F1366" s="76"/>
      <c r="G1366" s="83"/>
      <c r="H1366" s="77"/>
      <c r="I1366" s="84"/>
      <c r="J1366" s="30"/>
      <c r="K1366" s="25" t="str">
        <f t="shared" si="168"/>
        <v/>
      </c>
      <c r="L1366" s="30"/>
      <c r="O1366" s="13" t="str">
        <f t="shared" si="169"/>
        <v/>
      </c>
      <c r="P1366" s="13">
        <f>SUM($E$11:$E1366)</f>
        <v>30</v>
      </c>
      <c r="T1366" s="22">
        <f t="shared" si="170"/>
        <v>0</v>
      </c>
      <c r="U1366" s="22">
        <f t="shared" si="171"/>
        <v>0</v>
      </c>
      <c r="W1366" s="13" t="str">
        <f t="shared" si="172"/>
        <v/>
      </c>
      <c r="Y1366" s="41" t="str">
        <f>IF($B1366="", "", IF($B1366&gt;'Annual Report'!$AZ$41, 'Annual Report'!$BA$40, TEXT($B1366, "mmm yyyy")))</f>
        <v/>
      </c>
      <c r="AA1366" s="13" t="str">
        <f t="shared" si="173"/>
        <v/>
      </c>
      <c r="AC1366" s="13" t="str">
        <f t="shared" si="174"/>
        <v xml:space="preserve"> - </v>
      </c>
      <c r="AE1366" s="13" t="str">
        <f t="shared" si="175"/>
        <v/>
      </c>
    </row>
    <row r="1367" spans="1:31" x14ac:dyDescent="0.25">
      <c r="A1367" s="30"/>
      <c r="B1367" s="74"/>
      <c r="C1367" s="82"/>
      <c r="D1367" s="92"/>
      <c r="E1367" s="75"/>
      <c r="F1367" s="76"/>
      <c r="G1367" s="83"/>
      <c r="H1367" s="77"/>
      <c r="I1367" s="84"/>
      <c r="J1367" s="30"/>
      <c r="K1367" s="25" t="str">
        <f t="shared" si="168"/>
        <v/>
      </c>
      <c r="L1367" s="30"/>
      <c r="O1367" s="13" t="str">
        <f t="shared" si="169"/>
        <v/>
      </c>
      <c r="P1367" s="13">
        <f>SUM($E$11:$E1367)</f>
        <v>30</v>
      </c>
      <c r="T1367" s="22">
        <f t="shared" si="170"/>
        <v>0</v>
      </c>
      <c r="U1367" s="22">
        <f t="shared" si="171"/>
        <v>0</v>
      </c>
      <c r="W1367" s="13" t="str">
        <f t="shared" si="172"/>
        <v/>
      </c>
      <c r="Y1367" s="41" t="str">
        <f>IF($B1367="", "", IF($B1367&gt;'Annual Report'!$AZ$41, 'Annual Report'!$BA$40, TEXT($B1367, "mmm yyyy")))</f>
        <v/>
      </c>
      <c r="AA1367" s="13" t="str">
        <f t="shared" si="173"/>
        <v/>
      </c>
      <c r="AC1367" s="13" t="str">
        <f t="shared" si="174"/>
        <v xml:space="preserve"> - </v>
      </c>
      <c r="AE1367" s="13" t="str">
        <f t="shared" si="175"/>
        <v/>
      </c>
    </row>
    <row r="1368" spans="1:31" x14ac:dyDescent="0.25">
      <c r="A1368" s="30"/>
      <c r="B1368" s="74"/>
      <c r="C1368" s="82"/>
      <c r="D1368" s="92"/>
      <c r="E1368" s="75"/>
      <c r="F1368" s="76"/>
      <c r="G1368" s="83"/>
      <c r="H1368" s="77"/>
      <c r="I1368" s="84"/>
      <c r="J1368" s="30"/>
      <c r="K1368" s="25" t="str">
        <f t="shared" si="168"/>
        <v/>
      </c>
      <c r="L1368" s="30"/>
      <c r="O1368" s="13" t="str">
        <f t="shared" si="169"/>
        <v/>
      </c>
      <c r="P1368" s="13">
        <f>SUM($E$11:$E1368)</f>
        <v>30</v>
      </c>
      <c r="T1368" s="22">
        <f t="shared" si="170"/>
        <v>0</v>
      </c>
      <c r="U1368" s="22">
        <f t="shared" si="171"/>
        <v>0</v>
      </c>
      <c r="W1368" s="13" t="str">
        <f t="shared" si="172"/>
        <v/>
      </c>
      <c r="Y1368" s="41" t="str">
        <f>IF($B1368="", "", IF($B1368&gt;'Annual Report'!$AZ$41, 'Annual Report'!$BA$40, TEXT($B1368, "mmm yyyy")))</f>
        <v/>
      </c>
      <c r="AA1368" s="13" t="str">
        <f t="shared" si="173"/>
        <v/>
      </c>
      <c r="AC1368" s="13" t="str">
        <f t="shared" si="174"/>
        <v xml:space="preserve"> - </v>
      </c>
      <c r="AE1368" s="13" t="str">
        <f t="shared" si="175"/>
        <v/>
      </c>
    </row>
    <row r="1369" spans="1:31" x14ac:dyDescent="0.25">
      <c r="A1369" s="30"/>
      <c r="B1369" s="74"/>
      <c r="C1369" s="82"/>
      <c r="D1369" s="92"/>
      <c r="E1369" s="75"/>
      <c r="F1369" s="76"/>
      <c r="G1369" s="83"/>
      <c r="H1369" s="77"/>
      <c r="I1369" s="84"/>
      <c r="J1369" s="30"/>
      <c r="K1369" s="25" t="str">
        <f t="shared" si="168"/>
        <v/>
      </c>
      <c r="L1369" s="30"/>
      <c r="O1369" s="13" t="str">
        <f t="shared" si="169"/>
        <v/>
      </c>
      <c r="P1369" s="13">
        <f>SUM($E$11:$E1369)</f>
        <v>30</v>
      </c>
      <c r="T1369" s="22">
        <f t="shared" si="170"/>
        <v>0</v>
      </c>
      <c r="U1369" s="22">
        <f t="shared" si="171"/>
        <v>0</v>
      </c>
      <c r="W1369" s="13" t="str">
        <f t="shared" si="172"/>
        <v/>
      </c>
      <c r="Y1369" s="41" t="str">
        <f>IF($B1369="", "", IF($B1369&gt;'Annual Report'!$AZ$41, 'Annual Report'!$BA$40, TEXT($B1369, "mmm yyyy")))</f>
        <v/>
      </c>
      <c r="AA1369" s="13" t="str">
        <f t="shared" si="173"/>
        <v/>
      </c>
      <c r="AC1369" s="13" t="str">
        <f t="shared" si="174"/>
        <v xml:space="preserve"> - </v>
      </c>
      <c r="AE1369" s="13" t="str">
        <f t="shared" si="175"/>
        <v/>
      </c>
    </row>
    <row r="1370" spans="1:31" x14ac:dyDescent="0.25">
      <c r="A1370" s="30"/>
      <c r="B1370" s="74"/>
      <c r="C1370" s="82"/>
      <c r="D1370" s="92"/>
      <c r="E1370" s="75"/>
      <c r="F1370" s="76"/>
      <c r="G1370" s="83"/>
      <c r="H1370" s="77"/>
      <c r="I1370" s="84"/>
      <c r="J1370" s="30"/>
      <c r="K1370" s="25" t="str">
        <f t="shared" si="168"/>
        <v/>
      </c>
      <c r="L1370" s="30"/>
      <c r="O1370" s="13" t="str">
        <f t="shared" si="169"/>
        <v/>
      </c>
      <c r="P1370" s="13">
        <f>SUM($E$11:$E1370)</f>
        <v>30</v>
      </c>
      <c r="T1370" s="22">
        <f t="shared" si="170"/>
        <v>0</v>
      </c>
      <c r="U1370" s="22">
        <f t="shared" si="171"/>
        <v>0</v>
      </c>
      <c r="W1370" s="13" t="str">
        <f t="shared" si="172"/>
        <v/>
      </c>
      <c r="Y1370" s="41" t="str">
        <f>IF($B1370="", "", IF($B1370&gt;'Annual Report'!$AZ$41, 'Annual Report'!$BA$40, TEXT($B1370, "mmm yyyy")))</f>
        <v/>
      </c>
      <c r="AA1370" s="13" t="str">
        <f t="shared" si="173"/>
        <v/>
      </c>
      <c r="AC1370" s="13" t="str">
        <f t="shared" si="174"/>
        <v xml:space="preserve"> - </v>
      </c>
      <c r="AE1370" s="13" t="str">
        <f t="shared" si="175"/>
        <v/>
      </c>
    </row>
    <row r="1371" spans="1:31" x14ac:dyDescent="0.25">
      <c r="A1371" s="30"/>
      <c r="B1371" s="74"/>
      <c r="C1371" s="82"/>
      <c r="D1371" s="92"/>
      <c r="E1371" s="75"/>
      <c r="F1371" s="76"/>
      <c r="G1371" s="83"/>
      <c r="H1371" s="77"/>
      <c r="I1371" s="84"/>
      <c r="J1371" s="30"/>
      <c r="K1371" s="25" t="str">
        <f t="shared" si="168"/>
        <v/>
      </c>
      <c r="L1371" s="30"/>
      <c r="O1371" s="13" t="str">
        <f t="shared" si="169"/>
        <v/>
      </c>
      <c r="P1371" s="13">
        <f>SUM($E$11:$E1371)</f>
        <v>30</v>
      </c>
      <c r="T1371" s="22">
        <f t="shared" si="170"/>
        <v>0</v>
      </c>
      <c r="U1371" s="22">
        <f t="shared" si="171"/>
        <v>0</v>
      </c>
      <c r="W1371" s="13" t="str">
        <f t="shared" si="172"/>
        <v/>
      </c>
      <c r="Y1371" s="41" t="str">
        <f>IF($B1371="", "", IF($B1371&gt;'Annual Report'!$AZ$41, 'Annual Report'!$BA$40, TEXT($B1371, "mmm yyyy")))</f>
        <v/>
      </c>
      <c r="AA1371" s="13" t="str">
        <f t="shared" si="173"/>
        <v/>
      </c>
      <c r="AC1371" s="13" t="str">
        <f t="shared" si="174"/>
        <v xml:space="preserve"> - </v>
      </c>
      <c r="AE1371" s="13" t="str">
        <f t="shared" si="175"/>
        <v/>
      </c>
    </row>
    <row r="1372" spans="1:31" x14ac:dyDescent="0.25">
      <c r="A1372" s="30"/>
      <c r="B1372" s="74"/>
      <c r="C1372" s="82"/>
      <c r="D1372" s="92"/>
      <c r="E1372" s="75"/>
      <c r="F1372" s="76"/>
      <c r="G1372" s="83"/>
      <c r="H1372" s="77"/>
      <c r="I1372" s="84"/>
      <c r="J1372" s="30"/>
      <c r="K1372" s="25" t="str">
        <f t="shared" si="168"/>
        <v/>
      </c>
      <c r="L1372" s="30"/>
      <c r="O1372" s="13" t="str">
        <f t="shared" si="169"/>
        <v/>
      </c>
      <c r="P1372" s="13">
        <f>SUM($E$11:$E1372)</f>
        <v>30</v>
      </c>
      <c r="T1372" s="22">
        <f t="shared" si="170"/>
        <v>0</v>
      </c>
      <c r="U1372" s="22">
        <f t="shared" si="171"/>
        <v>0</v>
      </c>
      <c r="W1372" s="13" t="str">
        <f t="shared" si="172"/>
        <v/>
      </c>
      <c r="Y1372" s="41" t="str">
        <f>IF($B1372="", "", IF($B1372&gt;'Annual Report'!$AZ$41, 'Annual Report'!$BA$40, TEXT($B1372, "mmm yyyy")))</f>
        <v/>
      </c>
      <c r="AA1372" s="13" t="str">
        <f t="shared" si="173"/>
        <v/>
      </c>
      <c r="AC1372" s="13" t="str">
        <f t="shared" si="174"/>
        <v xml:space="preserve"> - </v>
      </c>
      <c r="AE1372" s="13" t="str">
        <f t="shared" si="175"/>
        <v/>
      </c>
    </row>
    <row r="1373" spans="1:31" x14ac:dyDescent="0.25">
      <c r="A1373" s="30"/>
      <c r="B1373" s="74"/>
      <c r="C1373" s="82"/>
      <c r="D1373" s="92"/>
      <c r="E1373" s="75"/>
      <c r="F1373" s="76"/>
      <c r="G1373" s="83"/>
      <c r="H1373" s="77"/>
      <c r="I1373" s="84"/>
      <c r="J1373" s="30"/>
      <c r="K1373" s="25" t="str">
        <f t="shared" si="168"/>
        <v/>
      </c>
      <c r="L1373" s="30"/>
      <c r="O1373" s="13" t="str">
        <f t="shared" si="169"/>
        <v/>
      </c>
      <c r="P1373" s="13">
        <f>SUM($E$11:$E1373)</f>
        <v>30</v>
      </c>
      <c r="T1373" s="22">
        <f t="shared" si="170"/>
        <v>0</v>
      </c>
      <c r="U1373" s="22">
        <f t="shared" si="171"/>
        <v>0</v>
      </c>
      <c r="W1373" s="13" t="str">
        <f t="shared" si="172"/>
        <v/>
      </c>
      <c r="Y1373" s="41" t="str">
        <f>IF($B1373="", "", IF($B1373&gt;'Annual Report'!$AZ$41, 'Annual Report'!$BA$40, TEXT($B1373, "mmm yyyy")))</f>
        <v/>
      </c>
      <c r="AA1373" s="13" t="str">
        <f t="shared" si="173"/>
        <v/>
      </c>
      <c r="AC1373" s="13" t="str">
        <f t="shared" si="174"/>
        <v xml:space="preserve"> - </v>
      </c>
      <c r="AE1373" s="13" t="str">
        <f t="shared" si="175"/>
        <v/>
      </c>
    </row>
    <row r="1374" spans="1:31" x14ac:dyDescent="0.25">
      <c r="A1374" s="30"/>
      <c r="B1374" s="74"/>
      <c r="C1374" s="82"/>
      <c r="D1374" s="92"/>
      <c r="E1374" s="75"/>
      <c r="F1374" s="76"/>
      <c r="G1374" s="83"/>
      <c r="H1374" s="77"/>
      <c r="I1374" s="84"/>
      <c r="J1374" s="30"/>
      <c r="K1374" s="25" t="str">
        <f t="shared" si="168"/>
        <v/>
      </c>
      <c r="L1374" s="30"/>
      <c r="O1374" s="13" t="str">
        <f t="shared" si="169"/>
        <v/>
      </c>
      <c r="P1374" s="13">
        <f>SUM($E$11:$E1374)</f>
        <v>30</v>
      </c>
      <c r="T1374" s="22">
        <f t="shared" si="170"/>
        <v>0</v>
      </c>
      <c r="U1374" s="22">
        <f t="shared" si="171"/>
        <v>0</v>
      </c>
      <c r="W1374" s="13" t="str">
        <f t="shared" si="172"/>
        <v/>
      </c>
      <c r="Y1374" s="41" t="str">
        <f>IF($B1374="", "", IF($B1374&gt;'Annual Report'!$AZ$41, 'Annual Report'!$BA$40, TEXT($B1374, "mmm yyyy")))</f>
        <v/>
      </c>
      <c r="AA1374" s="13" t="str">
        <f t="shared" si="173"/>
        <v/>
      </c>
      <c r="AC1374" s="13" t="str">
        <f t="shared" si="174"/>
        <v xml:space="preserve"> - </v>
      </c>
      <c r="AE1374" s="13" t="str">
        <f t="shared" si="175"/>
        <v/>
      </c>
    </row>
    <row r="1375" spans="1:31" x14ac:dyDescent="0.25">
      <c r="A1375" s="30"/>
      <c r="B1375" s="74"/>
      <c r="C1375" s="82"/>
      <c r="D1375" s="92"/>
      <c r="E1375" s="75"/>
      <c r="F1375" s="76"/>
      <c r="G1375" s="83"/>
      <c r="H1375" s="77"/>
      <c r="I1375" s="84"/>
      <c r="J1375" s="30"/>
      <c r="K1375" s="25" t="str">
        <f t="shared" si="168"/>
        <v/>
      </c>
      <c r="L1375" s="30"/>
      <c r="O1375" s="13" t="str">
        <f t="shared" si="169"/>
        <v/>
      </c>
      <c r="P1375" s="13">
        <f>SUM($E$11:$E1375)</f>
        <v>30</v>
      </c>
      <c r="T1375" s="22">
        <f t="shared" si="170"/>
        <v>0</v>
      </c>
      <c r="U1375" s="22">
        <f t="shared" si="171"/>
        <v>0</v>
      </c>
      <c r="W1375" s="13" t="str">
        <f t="shared" si="172"/>
        <v/>
      </c>
      <c r="Y1375" s="41" t="str">
        <f>IF($B1375="", "", IF($B1375&gt;'Annual Report'!$AZ$41, 'Annual Report'!$BA$40, TEXT($B1375, "mmm yyyy")))</f>
        <v/>
      </c>
      <c r="AA1375" s="13" t="str">
        <f t="shared" si="173"/>
        <v/>
      </c>
      <c r="AC1375" s="13" t="str">
        <f t="shared" si="174"/>
        <v xml:space="preserve"> - </v>
      </c>
      <c r="AE1375" s="13" t="str">
        <f t="shared" si="175"/>
        <v/>
      </c>
    </row>
    <row r="1376" spans="1:31" x14ac:dyDescent="0.25">
      <c r="A1376" s="30"/>
      <c r="B1376" s="74"/>
      <c r="C1376" s="82"/>
      <c r="D1376" s="92"/>
      <c r="E1376" s="75"/>
      <c r="F1376" s="76"/>
      <c r="G1376" s="83"/>
      <c r="H1376" s="77"/>
      <c r="I1376" s="84"/>
      <c r="J1376" s="30"/>
      <c r="K1376" s="25" t="str">
        <f t="shared" si="168"/>
        <v/>
      </c>
      <c r="L1376" s="30"/>
      <c r="O1376" s="13" t="str">
        <f t="shared" si="169"/>
        <v/>
      </c>
      <c r="P1376" s="13">
        <f>SUM($E$11:$E1376)</f>
        <v>30</v>
      </c>
      <c r="T1376" s="22">
        <f t="shared" si="170"/>
        <v>0</v>
      </c>
      <c r="U1376" s="22">
        <f t="shared" si="171"/>
        <v>0</v>
      </c>
      <c r="W1376" s="13" t="str">
        <f t="shared" si="172"/>
        <v/>
      </c>
      <c r="Y1376" s="41" t="str">
        <f>IF($B1376="", "", IF($B1376&gt;'Annual Report'!$AZ$41, 'Annual Report'!$BA$40, TEXT($B1376, "mmm yyyy")))</f>
        <v/>
      </c>
      <c r="AA1376" s="13" t="str">
        <f t="shared" si="173"/>
        <v/>
      </c>
      <c r="AC1376" s="13" t="str">
        <f t="shared" si="174"/>
        <v xml:space="preserve"> - </v>
      </c>
      <c r="AE1376" s="13" t="str">
        <f t="shared" si="175"/>
        <v/>
      </c>
    </row>
    <row r="1377" spans="1:31" x14ac:dyDescent="0.25">
      <c r="A1377" s="30"/>
      <c r="B1377" s="74"/>
      <c r="C1377" s="82"/>
      <c r="D1377" s="92"/>
      <c r="E1377" s="75"/>
      <c r="F1377" s="76"/>
      <c r="G1377" s="83"/>
      <c r="H1377" s="77"/>
      <c r="I1377" s="84"/>
      <c r="J1377" s="30"/>
      <c r="K1377" s="25" t="str">
        <f t="shared" si="168"/>
        <v/>
      </c>
      <c r="L1377" s="30"/>
      <c r="O1377" s="13" t="str">
        <f t="shared" si="169"/>
        <v/>
      </c>
      <c r="P1377" s="13">
        <f>SUM($E$11:$E1377)</f>
        <v>30</v>
      </c>
      <c r="T1377" s="22">
        <f t="shared" si="170"/>
        <v>0</v>
      </c>
      <c r="U1377" s="22">
        <f t="shared" si="171"/>
        <v>0</v>
      </c>
      <c r="W1377" s="13" t="str">
        <f t="shared" si="172"/>
        <v/>
      </c>
      <c r="Y1377" s="41" t="str">
        <f>IF($B1377="", "", IF($B1377&gt;'Annual Report'!$AZ$41, 'Annual Report'!$BA$40, TEXT($B1377, "mmm yyyy")))</f>
        <v/>
      </c>
      <c r="AA1377" s="13" t="str">
        <f t="shared" si="173"/>
        <v/>
      </c>
      <c r="AC1377" s="13" t="str">
        <f t="shared" si="174"/>
        <v xml:space="preserve"> - </v>
      </c>
      <c r="AE1377" s="13" t="str">
        <f t="shared" si="175"/>
        <v/>
      </c>
    </row>
    <row r="1378" spans="1:31" x14ac:dyDescent="0.25">
      <c r="A1378" s="30"/>
      <c r="B1378" s="74"/>
      <c r="C1378" s="82"/>
      <c r="D1378" s="92"/>
      <c r="E1378" s="75"/>
      <c r="F1378" s="76"/>
      <c r="G1378" s="83"/>
      <c r="H1378" s="77"/>
      <c r="I1378" s="84"/>
      <c r="J1378" s="30"/>
      <c r="K1378" s="25" t="str">
        <f t="shared" si="168"/>
        <v/>
      </c>
      <c r="L1378" s="30"/>
      <c r="O1378" s="13" t="str">
        <f t="shared" si="169"/>
        <v/>
      </c>
      <c r="P1378" s="13">
        <f>SUM($E$11:$E1378)</f>
        <v>30</v>
      </c>
      <c r="T1378" s="22">
        <f t="shared" si="170"/>
        <v>0</v>
      </c>
      <c r="U1378" s="22">
        <f t="shared" si="171"/>
        <v>0</v>
      </c>
      <c r="W1378" s="13" t="str">
        <f t="shared" si="172"/>
        <v/>
      </c>
      <c r="Y1378" s="41" t="str">
        <f>IF($B1378="", "", IF($B1378&gt;'Annual Report'!$AZ$41, 'Annual Report'!$BA$40, TEXT($B1378, "mmm yyyy")))</f>
        <v/>
      </c>
      <c r="AA1378" s="13" t="str">
        <f t="shared" si="173"/>
        <v/>
      </c>
      <c r="AC1378" s="13" t="str">
        <f t="shared" si="174"/>
        <v xml:space="preserve"> - </v>
      </c>
      <c r="AE1378" s="13" t="str">
        <f t="shared" si="175"/>
        <v/>
      </c>
    </row>
    <row r="1379" spans="1:31" x14ac:dyDescent="0.25">
      <c r="A1379" s="30"/>
      <c r="B1379" s="74"/>
      <c r="C1379" s="82"/>
      <c r="D1379" s="92"/>
      <c r="E1379" s="75"/>
      <c r="F1379" s="76"/>
      <c r="G1379" s="83"/>
      <c r="H1379" s="77"/>
      <c r="I1379" s="84"/>
      <c r="J1379" s="30"/>
      <c r="K1379" s="25" t="str">
        <f t="shared" si="168"/>
        <v/>
      </c>
      <c r="L1379" s="30"/>
      <c r="O1379" s="13" t="str">
        <f t="shared" si="169"/>
        <v/>
      </c>
      <c r="P1379" s="13">
        <f>SUM($E$11:$E1379)</f>
        <v>30</v>
      </c>
      <c r="T1379" s="22">
        <f t="shared" si="170"/>
        <v>0</v>
      </c>
      <c r="U1379" s="22">
        <f t="shared" si="171"/>
        <v>0</v>
      </c>
      <c r="W1379" s="13" t="str">
        <f t="shared" si="172"/>
        <v/>
      </c>
      <c r="Y1379" s="41" t="str">
        <f>IF($B1379="", "", IF($B1379&gt;'Annual Report'!$AZ$41, 'Annual Report'!$BA$40, TEXT($B1379, "mmm yyyy")))</f>
        <v/>
      </c>
      <c r="AA1379" s="13" t="str">
        <f t="shared" si="173"/>
        <v/>
      </c>
      <c r="AC1379" s="13" t="str">
        <f t="shared" si="174"/>
        <v xml:space="preserve"> - </v>
      </c>
      <c r="AE1379" s="13" t="str">
        <f t="shared" si="175"/>
        <v/>
      </c>
    </row>
    <row r="1380" spans="1:31" x14ac:dyDescent="0.25">
      <c r="A1380" s="30"/>
      <c r="B1380" s="74"/>
      <c r="C1380" s="82"/>
      <c r="D1380" s="92"/>
      <c r="E1380" s="75"/>
      <c r="F1380" s="76"/>
      <c r="G1380" s="83"/>
      <c r="H1380" s="77"/>
      <c r="I1380" s="84"/>
      <c r="J1380" s="30"/>
      <c r="K1380" s="25" t="str">
        <f t="shared" si="168"/>
        <v/>
      </c>
      <c r="L1380" s="30"/>
      <c r="O1380" s="13" t="str">
        <f t="shared" si="169"/>
        <v/>
      </c>
      <c r="P1380" s="13">
        <f>SUM($E$11:$E1380)</f>
        <v>30</v>
      </c>
      <c r="T1380" s="22">
        <f t="shared" si="170"/>
        <v>0</v>
      </c>
      <c r="U1380" s="22">
        <f t="shared" si="171"/>
        <v>0</v>
      </c>
      <c r="W1380" s="13" t="str">
        <f t="shared" si="172"/>
        <v/>
      </c>
      <c r="Y1380" s="41" t="str">
        <f>IF($B1380="", "", IF($B1380&gt;'Annual Report'!$AZ$41, 'Annual Report'!$BA$40, TEXT($B1380, "mmm yyyy")))</f>
        <v/>
      </c>
      <c r="AA1380" s="13" t="str">
        <f t="shared" si="173"/>
        <v/>
      </c>
      <c r="AC1380" s="13" t="str">
        <f t="shared" si="174"/>
        <v xml:space="preserve"> - </v>
      </c>
      <c r="AE1380" s="13" t="str">
        <f t="shared" si="175"/>
        <v/>
      </c>
    </row>
    <row r="1381" spans="1:31" x14ac:dyDescent="0.25">
      <c r="A1381" s="30"/>
      <c r="B1381" s="74"/>
      <c r="C1381" s="82"/>
      <c r="D1381" s="92"/>
      <c r="E1381" s="75"/>
      <c r="F1381" s="76"/>
      <c r="G1381" s="83"/>
      <c r="H1381" s="77"/>
      <c r="I1381" s="84"/>
      <c r="J1381" s="30"/>
      <c r="K1381" s="25" t="str">
        <f t="shared" si="168"/>
        <v/>
      </c>
      <c r="L1381" s="30"/>
      <c r="O1381" s="13" t="str">
        <f t="shared" si="169"/>
        <v/>
      </c>
      <c r="P1381" s="13">
        <f>SUM($E$11:$E1381)</f>
        <v>30</v>
      </c>
      <c r="T1381" s="22">
        <f t="shared" si="170"/>
        <v>0</v>
      </c>
      <c r="U1381" s="22">
        <f t="shared" si="171"/>
        <v>0</v>
      </c>
      <c r="W1381" s="13" t="str">
        <f t="shared" si="172"/>
        <v/>
      </c>
      <c r="Y1381" s="41" t="str">
        <f>IF($B1381="", "", IF($B1381&gt;'Annual Report'!$AZ$41, 'Annual Report'!$BA$40, TEXT($B1381, "mmm yyyy")))</f>
        <v/>
      </c>
      <c r="AA1381" s="13" t="str">
        <f t="shared" si="173"/>
        <v/>
      </c>
      <c r="AC1381" s="13" t="str">
        <f t="shared" si="174"/>
        <v xml:space="preserve"> - </v>
      </c>
      <c r="AE1381" s="13" t="str">
        <f t="shared" si="175"/>
        <v/>
      </c>
    </row>
    <row r="1382" spans="1:31" x14ac:dyDescent="0.25">
      <c r="A1382" s="30"/>
      <c r="B1382" s="74"/>
      <c r="C1382" s="82"/>
      <c r="D1382" s="92"/>
      <c r="E1382" s="75"/>
      <c r="F1382" s="76"/>
      <c r="G1382" s="83"/>
      <c r="H1382" s="77"/>
      <c r="I1382" s="84"/>
      <c r="J1382" s="30"/>
      <c r="K1382" s="25" t="str">
        <f t="shared" si="168"/>
        <v/>
      </c>
      <c r="L1382" s="30"/>
      <c r="O1382" s="13" t="str">
        <f t="shared" si="169"/>
        <v/>
      </c>
      <c r="P1382" s="13">
        <f>SUM($E$11:$E1382)</f>
        <v>30</v>
      </c>
      <c r="T1382" s="22">
        <f t="shared" si="170"/>
        <v>0</v>
      </c>
      <c r="U1382" s="22">
        <f t="shared" si="171"/>
        <v>0</v>
      </c>
      <c r="W1382" s="13" t="str">
        <f t="shared" si="172"/>
        <v/>
      </c>
      <c r="Y1382" s="41" t="str">
        <f>IF($B1382="", "", IF($B1382&gt;'Annual Report'!$AZ$41, 'Annual Report'!$BA$40, TEXT($B1382, "mmm yyyy")))</f>
        <v/>
      </c>
      <c r="AA1382" s="13" t="str">
        <f t="shared" si="173"/>
        <v/>
      </c>
      <c r="AC1382" s="13" t="str">
        <f t="shared" si="174"/>
        <v xml:space="preserve"> - </v>
      </c>
      <c r="AE1382" s="13" t="str">
        <f t="shared" si="175"/>
        <v/>
      </c>
    </row>
    <row r="1383" spans="1:31" x14ac:dyDescent="0.25">
      <c r="A1383" s="30"/>
      <c r="B1383" s="74"/>
      <c r="C1383" s="82"/>
      <c r="D1383" s="92"/>
      <c r="E1383" s="75"/>
      <c r="F1383" s="76"/>
      <c r="G1383" s="83"/>
      <c r="H1383" s="77"/>
      <c r="I1383" s="84"/>
      <c r="J1383" s="30"/>
      <c r="K1383" s="25" t="str">
        <f t="shared" si="168"/>
        <v/>
      </c>
      <c r="L1383" s="30"/>
      <c r="O1383" s="13" t="str">
        <f t="shared" si="169"/>
        <v/>
      </c>
      <c r="P1383" s="13">
        <f>SUM($E$11:$E1383)</f>
        <v>30</v>
      </c>
      <c r="T1383" s="22">
        <f t="shared" si="170"/>
        <v>0</v>
      </c>
      <c r="U1383" s="22">
        <f t="shared" si="171"/>
        <v>0</v>
      </c>
      <c r="W1383" s="13" t="str">
        <f t="shared" si="172"/>
        <v/>
      </c>
      <c r="Y1383" s="41" t="str">
        <f>IF($B1383="", "", IF($B1383&gt;'Annual Report'!$AZ$41, 'Annual Report'!$BA$40, TEXT($B1383, "mmm yyyy")))</f>
        <v/>
      </c>
      <c r="AA1383" s="13" t="str">
        <f t="shared" si="173"/>
        <v/>
      </c>
      <c r="AC1383" s="13" t="str">
        <f t="shared" si="174"/>
        <v xml:space="preserve"> - </v>
      </c>
      <c r="AE1383" s="13" t="str">
        <f t="shared" si="175"/>
        <v/>
      </c>
    </row>
    <row r="1384" spans="1:31" x14ac:dyDescent="0.25">
      <c r="A1384" s="30"/>
      <c r="B1384" s="74"/>
      <c r="C1384" s="82"/>
      <c r="D1384" s="92"/>
      <c r="E1384" s="75"/>
      <c r="F1384" s="76"/>
      <c r="G1384" s="83"/>
      <c r="H1384" s="77"/>
      <c r="I1384" s="84"/>
      <c r="J1384" s="30"/>
      <c r="K1384" s="25" t="str">
        <f t="shared" si="168"/>
        <v/>
      </c>
      <c r="L1384" s="30"/>
      <c r="O1384" s="13" t="str">
        <f t="shared" si="169"/>
        <v/>
      </c>
      <c r="P1384" s="13">
        <f>SUM($E$11:$E1384)</f>
        <v>30</v>
      </c>
      <c r="T1384" s="22">
        <f t="shared" si="170"/>
        <v>0</v>
      </c>
      <c r="U1384" s="22">
        <f t="shared" si="171"/>
        <v>0</v>
      </c>
      <c r="W1384" s="13" t="str">
        <f t="shared" si="172"/>
        <v/>
      </c>
      <c r="Y1384" s="41" t="str">
        <f>IF($B1384="", "", IF($B1384&gt;'Annual Report'!$AZ$41, 'Annual Report'!$BA$40, TEXT($B1384, "mmm yyyy")))</f>
        <v/>
      </c>
      <c r="AA1384" s="13" t="str">
        <f t="shared" si="173"/>
        <v/>
      </c>
      <c r="AC1384" s="13" t="str">
        <f t="shared" si="174"/>
        <v xml:space="preserve"> - </v>
      </c>
      <c r="AE1384" s="13" t="str">
        <f t="shared" si="175"/>
        <v/>
      </c>
    </row>
    <row r="1385" spans="1:31" x14ac:dyDescent="0.25">
      <c r="A1385" s="30"/>
      <c r="B1385" s="74"/>
      <c r="C1385" s="82"/>
      <c r="D1385" s="92"/>
      <c r="E1385" s="75"/>
      <c r="F1385" s="76"/>
      <c r="G1385" s="83"/>
      <c r="H1385" s="77"/>
      <c r="I1385" s="84"/>
      <c r="J1385" s="30"/>
      <c r="K1385" s="25" t="str">
        <f t="shared" si="168"/>
        <v/>
      </c>
      <c r="L1385" s="30"/>
      <c r="O1385" s="13" t="str">
        <f t="shared" si="169"/>
        <v/>
      </c>
      <c r="P1385" s="13">
        <f>SUM($E$11:$E1385)</f>
        <v>30</v>
      </c>
      <c r="T1385" s="22">
        <f t="shared" si="170"/>
        <v>0</v>
      </c>
      <c r="U1385" s="22">
        <f t="shared" si="171"/>
        <v>0</v>
      </c>
      <c r="W1385" s="13" t="str">
        <f t="shared" si="172"/>
        <v/>
      </c>
      <c r="Y1385" s="41" t="str">
        <f>IF($B1385="", "", IF($B1385&gt;'Annual Report'!$AZ$41, 'Annual Report'!$BA$40, TEXT($B1385, "mmm yyyy")))</f>
        <v/>
      </c>
      <c r="AA1385" s="13" t="str">
        <f t="shared" si="173"/>
        <v/>
      </c>
      <c r="AC1385" s="13" t="str">
        <f t="shared" si="174"/>
        <v xml:space="preserve"> - </v>
      </c>
      <c r="AE1385" s="13" t="str">
        <f t="shared" si="175"/>
        <v/>
      </c>
    </row>
    <row r="1386" spans="1:31" x14ac:dyDescent="0.25">
      <c r="A1386" s="30"/>
      <c r="B1386" s="74"/>
      <c r="C1386" s="82"/>
      <c r="D1386" s="92"/>
      <c r="E1386" s="75"/>
      <c r="F1386" s="76"/>
      <c r="G1386" s="83"/>
      <c r="H1386" s="77"/>
      <c r="I1386" s="84"/>
      <c r="J1386" s="30"/>
      <c r="K1386" s="25" t="str">
        <f t="shared" si="168"/>
        <v/>
      </c>
      <c r="L1386" s="30"/>
      <c r="O1386" s="13" t="str">
        <f t="shared" si="169"/>
        <v/>
      </c>
      <c r="P1386" s="13">
        <f>SUM($E$11:$E1386)</f>
        <v>30</v>
      </c>
      <c r="T1386" s="22">
        <f t="shared" si="170"/>
        <v>0</v>
      </c>
      <c r="U1386" s="22">
        <f t="shared" si="171"/>
        <v>0</v>
      </c>
      <c r="W1386" s="13" t="str">
        <f t="shared" si="172"/>
        <v/>
      </c>
      <c r="Y1386" s="41" t="str">
        <f>IF($B1386="", "", IF($B1386&gt;'Annual Report'!$AZ$41, 'Annual Report'!$BA$40, TEXT($B1386, "mmm yyyy")))</f>
        <v/>
      </c>
      <c r="AA1386" s="13" t="str">
        <f t="shared" si="173"/>
        <v/>
      </c>
      <c r="AC1386" s="13" t="str">
        <f t="shared" si="174"/>
        <v xml:space="preserve"> - </v>
      </c>
      <c r="AE1386" s="13" t="str">
        <f t="shared" si="175"/>
        <v/>
      </c>
    </row>
    <row r="1387" spans="1:31" x14ac:dyDescent="0.25">
      <c r="A1387" s="30"/>
      <c r="B1387" s="74"/>
      <c r="C1387" s="82"/>
      <c r="D1387" s="92"/>
      <c r="E1387" s="75"/>
      <c r="F1387" s="76"/>
      <c r="G1387" s="83"/>
      <c r="H1387" s="77"/>
      <c r="I1387" s="84"/>
      <c r="J1387" s="30"/>
      <c r="K1387" s="25" t="str">
        <f t="shared" si="168"/>
        <v/>
      </c>
      <c r="L1387" s="30"/>
      <c r="O1387" s="13" t="str">
        <f t="shared" si="169"/>
        <v/>
      </c>
      <c r="P1387" s="13">
        <f>SUM($E$11:$E1387)</f>
        <v>30</v>
      </c>
      <c r="T1387" s="22">
        <f t="shared" si="170"/>
        <v>0</v>
      </c>
      <c r="U1387" s="22">
        <f t="shared" si="171"/>
        <v>0</v>
      </c>
      <c r="W1387" s="13" t="str">
        <f t="shared" si="172"/>
        <v/>
      </c>
      <c r="Y1387" s="41" t="str">
        <f>IF($B1387="", "", IF($B1387&gt;'Annual Report'!$AZ$41, 'Annual Report'!$BA$40, TEXT($B1387, "mmm yyyy")))</f>
        <v/>
      </c>
      <c r="AA1387" s="13" t="str">
        <f t="shared" si="173"/>
        <v/>
      </c>
      <c r="AC1387" s="13" t="str">
        <f t="shared" si="174"/>
        <v xml:space="preserve"> - </v>
      </c>
      <c r="AE1387" s="13" t="str">
        <f t="shared" si="175"/>
        <v/>
      </c>
    </row>
    <row r="1388" spans="1:31" x14ac:dyDescent="0.25">
      <c r="A1388" s="30"/>
      <c r="B1388" s="74"/>
      <c r="C1388" s="82"/>
      <c r="D1388" s="92"/>
      <c r="E1388" s="75"/>
      <c r="F1388" s="76"/>
      <c r="G1388" s="83"/>
      <c r="H1388" s="77"/>
      <c r="I1388" s="84"/>
      <c r="J1388" s="30"/>
      <c r="K1388" s="25" t="str">
        <f t="shared" si="168"/>
        <v/>
      </c>
      <c r="L1388" s="30"/>
      <c r="O1388" s="13" t="str">
        <f t="shared" si="169"/>
        <v/>
      </c>
      <c r="P1388" s="13">
        <f>SUM($E$11:$E1388)</f>
        <v>30</v>
      </c>
      <c r="T1388" s="22">
        <f t="shared" si="170"/>
        <v>0</v>
      </c>
      <c r="U1388" s="22">
        <f t="shared" si="171"/>
        <v>0</v>
      </c>
      <c r="W1388" s="13" t="str">
        <f t="shared" si="172"/>
        <v/>
      </c>
      <c r="Y1388" s="41" t="str">
        <f>IF($B1388="", "", IF($B1388&gt;'Annual Report'!$AZ$41, 'Annual Report'!$BA$40, TEXT($B1388, "mmm yyyy")))</f>
        <v/>
      </c>
      <c r="AA1388" s="13" t="str">
        <f t="shared" si="173"/>
        <v/>
      </c>
      <c r="AC1388" s="13" t="str">
        <f t="shared" si="174"/>
        <v xml:space="preserve"> - </v>
      </c>
      <c r="AE1388" s="13" t="str">
        <f t="shared" si="175"/>
        <v/>
      </c>
    </row>
    <row r="1389" spans="1:31" x14ac:dyDescent="0.25">
      <c r="A1389" s="30"/>
      <c r="B1389" s="74"/>
      <c r="C1389" s="82"/>
      <c r="D1389" s="92"/>
      <c r="E1389" s="75"/>
      <c r="F1389" s="76"/>
      <c r="G1389" s="83"/>
      <c r="H1389" s="77"/>
      <c r="I1389" s="84"/>
      <c r="J1389" s="30"/>
      <c r="K1389" s="25" t="str">
        <f t="shared" si="168"/>
        <v/>
      </c>
      <c r="L1389" s="30"/>
      <c r="O1389" s="13" t="str">
        <f t="shared" si="169"/>
        <v/>
      </c>
      <c r="P1389" s="13">
        <f>SUM($E$11:$E1389)</f>
        <v>30</v>
      </c>
      <c r="T1389" s="22">
        <f t="shared" si="170"/>
        <v>0</v>
      </c>
      <c r="U1389" s="22">
        <f t="shared" si="171"/>
        <v>0</v>
      </c>
      <c r="W1389" s="13" t="str">
        <f t="shared" si="172"/>
        <v/>
      </c>
      <c r="Y1389" s="41" t="str">
        <f>IF($B1389="", "", IF($B1389&gt;'Annual Report'!$AZ$41, 'Annual Report'!$BA$40, TEXT($B1389, "mmm yyyy")))</f>
        <v/>
      </c>
      <c r="AA1389" s="13" t="str">
        <f t="shared" si="173"/>
        <v/>
      </c>
      <c r="AC1389" s="13" t="str">
        <f t="shared" si="174"/>
        <v xml:space="preserve"> - </v>
      </c>
      <c r="AE1389" s="13" t="str">
        <f t="shared" si="175"/>
        <v/>
      </c>
    </row>
    <row r="1390" spans="1:31" x14ac:dyDescent="0.25">
      <c r="A1390" s="30"/>
      <c r="B1390" s="74"/>
      <c r="C1390" s="82"/>
      <c r="D1390" s="92"/>
      <c r="E1390" s="75"/>
      <c r="F1390" s="76"/>
      <c r="G1390" s="83"/>
      <c r="H1390" s="77"/>
      <c r="I1390" s="84"/>
      <c r="J1390" s="30"/>
      <c r="K1390" s="25" t="str">
        <f t="shared" si="168"/>
        <v/>
      </c>
      <c r="L1390" s="30"/>
      <c r="O1390" s="13" t="str">
        <f t="shared" si="169"/>
        <v/>
      </c>
      <c r="P1390" s="13">
        <f>SUM($E$11:$E1390)</f>
        <v>30</v>
      </c>
      <c r="T1390" s="22">
        <f t="shared" si="170"/>
        <v>0</v>
      </c>
      <c r="U1390" s="22">
        <f t="shared" si="171"/>
        <v>0</v>
      </c>
      <c r="W1390" s="13" t="str">
        <f t="shared" si="172"/>
        <v/>
      </c>
      <c r="Y1390" s="41" t="str">
        <f>IF($B1390="", "", IF($B1390&gt;'Annual Report'!$AZ$41, 'Annual Report'!$BA$40, TEXT($B1390, "mmm yyyy")))</f>
        <v/>
      </c>
      <c r="AA1390" s="13" t="str">
        <f t="shared" si="173"/>
        <v/>
      </c>
      <c r="AC1390" s="13" t="str">
        <f t="shared" si="174"/>
        <v xml:space="preserve"> - </v>
      </c>
      <c r="AE1390" s="13" t="str">
        <f t="shared" si="175"/>
        <v/>
      </c>
    </row>
    <row r="1391" spans="1:31" x14ac:dyDescent="0.25">
      <c r="A1391" s="30"/>
      <c r="B1391" s="74"/>
      <c r="C1391" s="82"/>
      <c r="D1391" s="92"/>
      <c r="E1391" s="75"/>
      <c r="F1391" s="76"/>
      <c r="G1391" s="83"/>
      <c r="H1391" s="77"/>
      <c r="I1391" s="84"/>
      <c r="J1391" s="30"/>
      <c r="K1391" s="25" t="str">
        <f t="shared" si="168"/>
        <v/>
      </c>
      <c r="L1391" s="30"/>
      <c r="O1391" s="13" t="str">
        <f t="shared" si="169"/>
        <v/>
      </c>
      <c r="P1391" s="13">
        <f>SUM($E$11:$E1391)</f>
        <v>30</v>
      </c>
      <c r="T1391" s="22">
        <f t="shared" si="170"/>
        <v>0</v>
      </c>
      <c r="U1391" s="22">
        <f t="shared" si="171"/>
        <v>0</v>
      </c>
      <c r="W1391" s="13" t="str">
        <f t="shared" si="172"/>
        <v/>
      </c>
      <c r="Y1391" s="41" t="str">
        <f>IF($B1391="", "", IF($B1391&gt;'Annual Report'!$AZ$41, 'Annual Report'!$BA$40, TEXT($B1391, "mmm yyyy")))</f>
        <v/>
      </c>
      <c r="AA1391" s="13" t="str">
        <f t="shared" si="173"/>
        <v/>
      </c>
      <c r="AC1391" s="13" t="str">
        <f t="shared" si="174"/>
        <v xml:space="preserve"> - </v>
      </c>
      <c r="AE1391" s="13" t="str">
        <f t="shared" si="175"/>
        <v/>
      </c>
    </row>
    <row r="1392" spans="1:31" x14ac:dyDescent="0.25">
      <c r="A1392" s="30"/>
      <c r="B1392" s="74"/>
      <c r="C1392" s="82"/>
      <c r="D1392" s="92"/>
      <c r="E1392" s="75"/>
      <c r="F1392" s="76"/>
      <c r="G1392" s="83"/>
      <c r="H1392" s="77"/>
      <c r="I1392" s="84"/>
      <c r="J1392" s="30"/>
      <c r="K1392" s="25" t="str">
        <f t="shared" si="168"/>
        <v/>
      </c>
      <c r="L1392" s="30"/>
      <c r="O1392" s="13" t="str">
        <f t="shared" si="169"/>
        <v/>
      </c>
      <c r="P1392" s="13">
        <f>SUM($E$11:$E1392)</f>
        <v>30</v>
      </c>
      <c r="T1392" s="22">
        <f t="shared" si="170"/>
        <v>0</v>
      </c>
      <c r="U1392" s="22">
        <f t="shared" si="171"/>
        <v>0</v>
      </c>
      <c r="W1392" s="13" t="str">
        <f t="shared" si="172"/>
        <v/>
      </c>
      <c r="Y1392" s="41" t="str">
        <f>IF($B1392="", "", IF($B1392&gt;'Annual Report'!$AZ$41, 'Annual Report'!$BA$40, TEXT($B1392, "mmm yyyy")))</f>
        <v/>
      </c>
      <c r="AA1392" s="13" t="str">
        <f t="shared" si="173"/>
        <v/>
      </c>
      <c r="AC1392" s="13" t="str">
        <f t="shared" si="174"/>
        <v xml:space="preserve"> - </v>
      </c>
      <c r="AE1392" s="13" t="str">
        <f t="shared" si="175"/>
        <v/>
      </c>
    </row>
    <row r="1393" spans="1:31" x14ac:dyDescent="0.25">
      <c r="A1393" s="30"/>
      <c r="B1393" s="74"/>
      <c r="C1393" s="82"/>
      <c r="D1393" s="92"/>
      <c r="E1393" s="75"/>
      <c r="F1393" s="76"/>
      <c r="G1393" s="83"/>
      <c r="H1393" s="77"/>
      <c r="I1393" s="84"/>
      <c r="J1393" s="30"/>
      <c r="K1393" s="25" t="str">
        <f t="shared" si="168"/>
        <v/>
      </c>
      <c r="L1393" s="30"/>
      <c r="O1393" s="13" t="str">
        <f t="shared" si="169"/>
        <v/>
      </c>
      <c r="P1393" s="13">
        <f>SUM($E$11:$E1393)</f>
        <v>30</v>
      </c>
      <c r="T1393" s="22">
        <f t="shared" si="170"/>
        <v>0</v>
      </c>
      <c r="U1393" s="22">
        <f t="shared" si="171"/>
        <v>0</v>
      </c>
      <c r="W1393" s="13" t="str">
        <f t="shared" si="172"/>
        <v/>
      </c>
      <c r="Y1393" s="41" t="str">
        <f>IF($B1393="", "", IF($B1393&gt;'Annual Report'!$AZ$41, 'Annual Report'!$BA$40, TEXT($B1393, "mmm yyyy")))</f>
        <v/>
      </c>
      <c r="AA1393" s="13" t="str">
        <f t="shared" si="173"/>
        <v/>
      </c>
      <c r="AC1393" s="13" t="str">
        <f t="shared" si="174"/>
        <v xml:space="preserve"> - </v>
      </c>
      <c r="AE1393" s="13" t="str">
        <f t="shared" si="175"/>
        <v/>
      </c>
    </row>
    <row r="1394" spans="1:31" x14ac:dyDescent="0.25">
      <c r="A1394" s="30"/>
      <c r="B1394" s="74"/>
      <c r="C1394" s="82"/>
      <c r="D1394" s="92"/>
      <c r="E1394" s="75"/>
      <c r="F1394" s="76"/>
      <c r="G1394" s="83"/>
      <c r="H1394" s="77"/>
      <c r="I1394" s="84"/>
      <c r="J1394" s="30"/>
      <c r="K1394" s="25" t="str">
        <f t="shared" si="168"/>
        <v/>
      </c>
      <c r="L1394" s="30"/>
      <c r="O1394" s="13" t="str">
        <f t="shared" si="169"/>
        <v/>
      </c>
      <c r="P1394" s="13">
        <f>SUM($E$11:$E1394)</f>
        <v>30</v>
      </c>
      <c r="T1394" s="22">
        <f t="shared" si="170"/>
        <v>0</v>
      </c>
      <c r="U1394" s="22">
        <f t="shared" si="171"/>
        <v>0</v>
      </c>
      <c r="W1394" s="13" t="str">
        <f t="shared" si="172"/>
        <v/>
      </c>
      <c r="Y1394" s="41" t="str">
        <f>IF($B1394="", "", IF($B1394&gt;'Annual Report'!$AZ$41, 'Annual Report'!$BA$40, TEXT($B1394, "mmm yyyy")))</f>
        <v/>
      </c>
      <c r="AA1394" s="13" t="str">
        <f t="shared" si="173"/>
        <v/>
      </c>
      <c r="AC1394" s="13" t="str">
        <f t="shared" si="174"/>
        <v xml:space="preserve"> - </v>
      </c>
      <c r="AE1394" s="13" t="str">
        <f t="shared" si="175"/>
        <v/>
      </c>
    </row>
    <row r="1395" spans="1:31" x14ac:dyDescent="0.25">
      <c r="A1395" s="30"/>
      <c r="B1395" s="74"/>
      <c r="C1395" s="82"/>
      <c r="D1395" s="92"/>
      <c r="E1395" s="75"/>
      <c r="F1395" s="76"/>
      <c r="G1395" s="83"/>
      <c r="H1395" s="77"/>
      <c r="I1395" s="84"/>
      <c r="J1395" s="30"/>
      <c r="K1395" s="25" t="str">
        <f t="shared" si="168"/>
        <v/>
      </c>
      <c r="L1395" s="30"/>
      <c r="O1395" s="13" t="str">
        <f t="shared" si="169"/>
        <v/>
      </c>
      <c r="P1395" s="13">
        <f>SUM($E$11:$E1395)</f>
        <v>30</v>
      </c>
      <c r="T1395" s="22">
        <f t="shared" si="170"/>
        <v>0</v>
      </c>
      <c r="U1395" s="22">
        <f t="shared" si="171"/>
        <v>0</v>
      </c>
      <c r="W1395" s="13" t="str">
        <f t="shared" si="172"/>
        <v/>
      </c>
      <c r="Y1395" s="41" t="str">
        <f>IF($B1395="", "", IF($B1395&gt;'Annual Report'!$AZ$41, 'Annual Report'!$BA$40, TEXT($B1395, "mmm yyyy")))</f>
        <v/>
      </c>
      <c r="AA1395" s="13" t="str">
        <f t="shared" si="173"/>
        <v/>
      </c>
      <c r="AC1395" s="13" t="str">
        <f t="shared" si="174"/>
        <v xml:space="preserve"> - </v>
      </c>
      <c r="AE1395" s="13" t="str">
        <f t="shared" si="175"/>
        <v/>
      </c>
    </row>
    <row r="1396" spans="1:31" x14ac:dyDescent="0.25">
      <c r="A1396" s="30"/>
      <c r="B1396" s="74"/>
      <c r="C1396" s="82"/>
      <c r="D1396" s="92"/>
      <c r="E1396" s="75"/>
      <c r="F1396" s="76"/>
      <c r="G1396" s="83"/>
      <c r="H1396" s="77"/>
      <c r="I1396" s="84"/>
      <c r="J1396" s="30"/>
      <c r="K1396" s="25" t="str">
        <f t="shared" si="168"/>
        <v/>
      </c>
      <c r="L1396" s="30"/>
      <c r="O1396" s="13" t="str">
        <f t="shared" si="169"/>
        <v/>
      </c>
      <c r="P1396" s="13">
        <f>SUM($E$11:$E1396)</f>
        <v>30</v>
      </c>
      <c r="T1396" s="22">
        <f t="shared" si="170"/>
        <v>0</v>
      </c>
      <c r="U1396" s="22">
        <f t="shared" si="171"/>
        <v>0</v>
      </c>
      <c r="W1396" s="13" t="str">
        <f t="shared" si="172"/>
        <v/>
      </c>
      <c r="Y1396" s="41" t="str">
        <f>IF($B1396="", "", IF($B1396&gt;'Annual Report'!$AZ$41, 'Annual Report'!$BA$40, TEXT($B1396, "mmm yyyy")))</f>
        <v/>
      </c>
      <c r="AA1396" s="13" t="str">
        <f t="shared" si="173"/>
        <v/>
      </c>
      <c r="AC1396" s="13" t="str">
        <f t="shared" si="174"/>
        <v xml:space="preserve"> - </v>
      </c>
      <c r="AE1396" s="13" t="str">
        <f t="shared" si="175"/>
        <v/>
      </c>
    </row>
    <row r="1397" spans="1:31" x14ac:dyDescent="0.25">
      <c r="A1397" s="30"/>
      <c r="B1397" s="74"/>
      <c r="C1397" s="82"/>
      <c r="D1397" s="92"/>
      <c r="E1397" s="75"/>
      <c r="F1397" s="76"/>
      <c r="G1397" s="83"/>
      <c r="H1397" s="77"/>
      <c r="I1397" s="84"/>
      <c r="J1397" s="30"/>
      <c r="K1397" s="25" t="str">
        <f t="shared" si="168"/>
        <v/>
      </c>
      <c r="L1397" s="30"/>
      <c r="O1397" s="13" t="str">
        <f t="shared" si="169"/>
        <v/>
      </c>
      <c r="P1397" s="13">
        <f>SUM($E$11:$E1397)</f>
        <v>30</v>
      </c>
      <c r="T1397" s="22">
        <f t="shared" si="170"/>
        <v>0</v>
      </c>
      <c r="U1397" s="22">
        <f t="shared" si="171"/>
        <v>0</v>
      </c>
      <c r="W1397" s="13" t="str">
        <f t="shared" si="172"/>
        <v/>
      </c>
      <c r="Y1397" s="41" t="str">
        <f>IF($B1397="", "", IF($B1397&gt;'Annual Report'!$AZ$41, 'Annual Report'!$BA$40, TEXT($B1397, "mmm yyyy")))</f>
        <v/>
      </c>
      <c r="AA1397" s="13" t="str">
        <f t="shared" si="173"/>
        <v/>
      </c>
      <c r="AC1397" s="13" t="str">
        <f t="shared" si="174"/>
        <v xml:space="preserve"> - </v>
      </c>
      <c r="AE1397" s="13" t="str">
        <f t="shared" si="175"/>
        <v/>
      </c>
    </row>
    <row r="1398" spans="1:31" x14ac:dyDescent="0.25">
      <c r="A1398" s="30"/>
      <c r="B1398" s="74"/>
      <c r="C1398" s="82"/>
      <c r="D1398" s="92"/>
      <c r="E1398" s="75"/>
      <c r="F1398" s="76"/>
      <c r="G1398" s="83"/>
      <c r="H1398" s="77"/>
      <c r="I1398" s="84"/>
      <c r="J1398" s="30"/>
      <c r="K1398" s="25" t="str">
        <f t="shared" si="168"/>
        <v/>
      </c>
      <c r="L1398" s="30"/>
      <c r="O1398" s="13" t="str">
        <f t="shared" si="169"/>
        <v/>
      </c>
      <c r="P1398" s="13">
        <f>SUM($E$11:$E1398)</f>
        <v>30</v>
      </c>
      <c r="T1398" s="22">
        <f t="shared" si="170"/>
        <v>0</v>
      </c>
      <c r="U1398" s="22">
        <f t="shared" si="171"/>
        <v>0</v>
      </c>
      <c r="W1398" s="13" t="str">
        <f t="shared" si="172"/>
        <v/>
      </c>
      <c r="Y1398" s="41" t="str">
        <f>IF($B1398="", "", IF($B1398&gt;'Annual Report'!$AZ$41, 'Annual Report'!$BA$40, TEXT($B1398, "mmm yyyy")))</f>
        <v/>
      </c>
      <c r="AA1398" s="13" t="str">
        <f t="shared" si="173"/>
        <v/>
      </c>
      <c r="AC1398" s="13" t="str">
        <f t="shared" si="174"/>
        <v xml:space="preserve"> - </v>
      </c>
      <c r="AE1398" s="13" t="str">
        <f t="shared" si="175"/>
        <v/>
      </c>
    </row>
    <row r="1399" spans="1:31" x14ac:dyDescent="0.25">
      <c r="A1399" s="30"/>
      <c r="B1399" s="74"/>
      <c r="C1399" s="82"/>
      <c r="D1399" s="92"/>
      <c r="E1399" s="75"/>
      <c r="F1399" s="76"/>
      <c r="G1399" s="83"/>
      <c r="H1399" s="77"/>
      <c r="I1399" s="84"/>
      <c r="J1399" s="30"/>
      <c r="K1399" s="25" t="str">
        <f t="shared" si="168"/>
        <v/>
      </c>
      <c r="L1399" s="30"/>
      <c r="O1399" s="13" t="str">
        <f t="shared" si="169"/>
        <v/>
      </c>
      <c r="P1399" s="13">
        <f>SUM($E$11:$E1399)</f>
        <v>30</v>
      </c>
      <c r="T1399" s="22">
        <f t="shared" si="170"/>
        <v>0</v>
      </c>
      <c r="U1399" s="22">
        <f t="shared" si="171"/>
        <v>0</v>
      </c>
      <c r="W1399" s="13" t="str">
        <f t="shared" si="172"/>
        <v/>
      </c>
      <c r="Y1399" s="41" t="str">
        <f>IF($B1399="", "", IF($B1399&gt;'Annual Report'!$AZ$41, 'Annual Report'!$BA$40, TEXT($B1399, "mmm yyyy")))</f>
        <v/>
      </c>
      <c r="AA1399" s="13" t="str">
        <f t="shared" si="173"/>
        <v/>
      </c>
      <c r="AC1399" s="13" t="str">
        <f t="shared" si="174"/>
        <v xml:space="preserve"> - </v>
      </c>
      <c r="AE1399" s="13" t="str">
        <f t="shared" si="175"/>
        <v/>
      </c>
    </row>
    <row r="1400" spans="1:31" x14ac:dyDescent="0.25">
      <c r="A1400" s="30"/>
      <c r="B1400" s="74"/>
      <c r="C1400" s="82"/>
      <c r="D1400" s="92"/>
      <c r="E1400" s="75"/>
      <c r="F1400" s="76"/>
      <c r="G1400" s="83"/>
      <c r="H1400" s="77"/>
      <c r="I1400" s="84"/>
      <c r="J1400" s="30"/>
      <c r="K1400" s="25" t="str">
        <f t="shared" si="168"/>
        <v/>
      </c>
      <c r="L1400" s="30"/>
      <c r="O1400" s="13" t="str">
        <f t="shared" si="169"/>
        <v/>
      </c>
      <c r="P1400" s="13">
        <f>SUM($E$11:$E1400)</f>
        <v>30</v>
      </c>
      <c r="T1400" s="22">
        <f t="shared" si="170"/>
        <v>0</v>
      </c>
      <c r="U1400" s="22">
        <f t="shared" si="171"/>
        <v>0</v>
      </c>
      <c r="W1400" s="13" t="str">
        <f t="shared" si="172"/>
        <v/>
      </c>
      <c r="Y1400" s="41" t="str">
        <f>IF($B1400="", "", IF($B1400&gt;'Annual Report'!$AZ$41, 'Annual Report'!$BA$40, TEXT($B1400, "mmm yyyy")))</f>
        <v/>
      </c>
      <c r="AA1400" s="13" t="str">
        <f t="shared" si="173"/>
        <v/>
      </c>
      <c r="AC1400" s="13" t="str">
        <f t="shared" si="174"/>
        <v xml:space="preserve"> - </v>
      </c>
      <c r="AE1400" s="13" t="str">
        <f t="shared" si="175"/>
        <v/>
      </c>
    </row>
    <row r="1401" spans="1:31" x14ac:dyDescent="0.25">
      <c r="A1401" s="30"/>
      <c r="B1401" s="74"/>
      <c r="C1401" s="82"/>
      <c r="D1401" s="92"/>
      <c r="E1401" s="75"/>
      <c r="F1401" s="76"/>
      <c r="G1401" s="83"/>
      <c r="H1401" s="77"/>
      <c r="I1401" s="84"/>
      <c r="J1401" s="30"/>
      <c r="K1401" s="25" t="str">
        <f t="shared" si="168"/>
        <v/>
      </c>
      <c r="L1401" s="30"/>
      <c r="O1401" s="13" t="str">
        <f t="shared" si="169"/>
        <v/>
      </c>
      <c r="P1401" s="13">
        <f>SUM($E$11:$E1401)</f>
        <v>30</v>
      </c>
      <c r="T1401" s="22">
        <f t="shared" si="170"/>
        <v>0</v>
      </c>
      <c r="U1401" s="22">
        <f t="shared" si="171"/>
        <v>0</v>
      </c>
      <c r="W1401" s="13" t="str">
        <f t="shared" si="172"/>
        <v/>
      </c>
      <c r="Y1401" s="41" t="str">
        <f>IF($B1401="", "", IF($B1401&gt;'Annual Report'!$AZ$41, 'Annual Report'!$BA$40, TEXT($B1401, "mmm yyyy")))</f>
        <v/>
      </c>
      <c r="AA1401" s="13" t="str">
        <f t="shared" si="173"/>
        <v/>
      </c>
      <c r="AC1401" s="13" t="str">
        <f t="shared" si="174"/>
        <v xml:space="preserve"> - </v>
      </c>
      <c r="AE1401" s="13" t="str">
        <f t="shared" si="175"/>
        <v/>
      </c>
    </row>
    <row r="1402" spans="1:31" x14ac:dyDescent="0.25">
      <c r="A1402" s="30"/>
      <c r="B1402" s="74"/>
      <c r="C1402" s="82"/>
      <c r="D1402" s="92"/>
      <c r="E1402" s="75"/>
      <c r="F1402" s="76"/>
      <c r="G1402" s="83"/>
      <c r="H1402" s="77"/>
      <c r="I1402" s="84"/>
      <c r="J1402" s="30"/>
      <c r="K1402" s="25" t="str">
        <f t="shared" si="168"/>
        <v/>
      </c>
      <c r="L1402" s="30"/>
      <c r="O1402" s="13" t="str">
        <f t="shared" si="169"/>
        <v/>
      </c>
      <c r="P1402" s="13">
        <f>SUM($E$11:$E1402)</f>
        <v>30</v>
      </c>
      <c r="T1402" s="22">
        <f t="shared" si="170"/>
        <v>0</v>
      </c>
      <c r="U1402" s="22">
        <f t="shared" si="171"/>
        <v>0</v>
      </c>
      <c r="W1402" s="13" t="str">
        <f t="shared" si="172"/>
        <v/>
      </c>
      <c r="Y1402" s="41" t="str">
        <f>IF($B1402="", "", IF($B1402&gt;'Annual Report'!$AZ$41, 'Annual Report'!$BA$40, TEXT($B1402, "mmm yyyy")))</f>
        <v/>
      </c>
      <c r="AA1402" s="13" t="str">
        <f t="shared" si="173"/>
        <v/>
      </c>
      <c r="AC1402" s="13" t="str">
        <f t="shared" si="174"/>
        <v xml:space="preserve"> - </v>
      </c>
      <c r="AE1402" s="13" t="str">
        <f t="shared" si="175"/>
        <v/>
      </c>
    </row>
    <row r="1403" spans="1:31" x14ac:dyDescent="0.25">
      <c r="A1403" s="30"/>
      <c r="B1403" s="74"/>
      <c r="C1403" s="82"/>
      <c r="D1403" s="92"/>
      <c r="E1403" s="75"/>
      <c r="F1403" s="76"/>
      <c r="G1403" s="83"/>
      <c r="H1403" s="77"/>
      <c r="I1403" s="84"/>
      <c r="J1403" s="30"/>
      <c r="K1403" s="25" t="str">
        <f t="shared" si="168"/>
        <v/>
      </c>
      <c r="L1403" s="30"/>
      <c r="O1403" s="13" t="str">
        <f t="shared" si="169"/>
        <v/>
      </c>
      <c r="P1403" s="13">
        <f>SUM($E$11:$E1403)</f>
        <v>30</v>
      </c>
      <c r="T1403" s="22">
        <f t="shared" si="170"/>
        <v>0</v>
      </c>
      <c r="U1403" s="22">
        <f t="shared" si="171"/>
        <v>0</v>
      </c>
      <c r="W1403" s="13" t="str">
        <f t="shared" si="172"/>
        <v/>
      </c>
      <c r="Y1403" s="41" t="str">
        <f>IF($B1403="", "", IF($B1403&gt;'Annual Report'!$AZ$41, 'Annual Report'!$BA$40, TEXT($B1403, "mmm yyyy")))</f>
        <v/>
      </c>
      <c r="AA1403" s="13" t="str">
        <f t="shared" si="173"/>
        <v/>
      </c>
      <c r="AC1403" s="13" t="str">
        <f t="shared" si="174"/>
        <v xml:space="preserve"> - </v>
      </c>
      <c r="AE1403" s="13" t="str">
        <f t="shared" si="175"/>
        <v/>
      </c>
    </row>
    <row r="1404" spans="1:31" x14ac:dyDescent="0.25">
      <c r="A1404" s="30"/>
      <c r="B1404" s="74"/>
      <c r="C1404" s="82"/>
      <c r="D1404" s="92"/>
      <c r="E1404" s="75"/>
      <c r="F1404" s="76"/>
      <c r="G1404" s="83"/>
      <c r="H1404" s="77"/>
      <c r="I1404" s="84"/>
      <c r="J1404" s="30"/>
      <c r="K1404" s="25" t="str">
        <f t="shared" si="168"/>
        <v/>
      </c>
      <c r="L1404" s="30"/>
      <c r="O1404" s="13" t="str">
        <f t="shared" si="169"/>
        <v/>
      </c>
      <c r="P1404" s="13">
        <f>SUM($E$11:$E1404)</f>
        <v>30</v>
      </c>
      <c r="T1404" s="22">
        <f t="shared" si="170"/>
        <v>0</v>
      </c>
      <c r="U1404" s="22">
        <f t="shared" si="171"/>
        <v>0</v>
      </c>
      <c r="W1404" s="13" t="str">
        <f t="shared" si="172"/>
        <v/>
      </c>
      <c r="Y1404" s="41" t="str">
        <f>IF($B1404="", "", IF($B1404&gt;'Annual Report'!$AZ$41, 'Annual Report'!$BA$40, TEXT($B1404, "mmm yyyy")))</f>
        <v/>
      </c>
      <c r="AA1404" s="13" t="str">
        <f t="shared" si="173"/>
        <v/>
      </c>
      <c r="AC1404" s="13" t="str">
        <f t="shared" si="174"/>
        <v xml:space="preserve"> - </v>
      </c>
      <c r="AE1404" s="13" t="str">
        <f t="shared" si="175"/>
        <v/>
      </c>
    </row>
    <row r="1405" spans="1:31" x14ac:dyDescent="0.25">
      <c r="A1405" s="30"/>
      <c r="B1405" s="74"/>
      <c r="C1405" s="82"/>
      <c r="D1405" s="92"/>
      <c r="E1405" s="75"/>
      <c r="F1405" s="76"/>
      <c r="G1405" s="83"/>
      <c r="H1405" s="77"/>
      <c r="I1405" s="84"/>
      <c r="J1405" s="30"/>
      <c r="K1405" s="25" t="str">
        <f t="shared" si="168"/>
        <v/>
      </c>
      <c r="L1405" s="30"/>
      <c r="O1405" s="13" t="str">
        <f t="shared" si="169"/>
        <v/>
      </c>
      <c r="P1405" s="13">
        <f>SUM($E$11:$E1405)</f>
        <v>30</v>
      </c>
      <c r="T1405" s="22">
        <f t="shared" si="170"/>
        <v>0</v>
      </c>
      <c r="U1405" s="22">
        <f t="shared" si="171"/>
        <v>0</v>
      </c>
      <c r="W1405" s="13" t="str">
        <f t="shared" si="172"/>
        <v/>
      </c>
      <c r="Y1405" s="41" t="str">
        <f>IF($B1405="", "", IF($B1405&gt;'Annual Report'!$AZ$41, 'Annual Report'!$BA$40, TEXT($B1405, "mmm yyyy")))</f>
        <v/>
      </c>
      <c r="AA1405" s="13" t="str">
        <f t="shared" si="173"/>
        <v/>
      </c>
      <c r="AC1405" s="13" t="str">
        <f t="shared" si="174"/>
        <v xml:space="preserve"> - </v>
      </c>
      <c r="AE1405" s="13" t="str">
        <f t="shared" si="175"/>
        <v/>
      </c>
    </row>
    <row r="1406" spans="1:31" x14ac:dyDescent="0.25">
      <c r="A1406" s="30"/>
      <c r="B1406" s="74"/>
      <c r="C1406" s="82"/>
      <c r="D1406" s="92"/>
      <c r="E1406" s="75"/>
      <c r="F1406" s="76"/>
      <c r="G1406" s="83"/>
      <c r="H1406" s="77"/>
      <c r="I1406" s="84"/>
      <c r="J1406" s="30"/>
      <c r="K1406" s="25" t="str">
        <f t="shared" si="168"/>
        <v/>
      </c>
      <c r="L1406" s="30"/>
      <c r="O1406" s="13" t="str">
        <f t="shared" si="169"/>
        <v/>
      </c>
      <c r="P1406" s="13">
        <f>SUM($E$11:$E1406)</f>
        <v>30</v>
      </c>
      <c r="T1406" s="22">
        <f t="shared" si="170"/>
        <v>0</v>
      </c>
      <c r="U1406" s="22">
        <f t="shared" si="171"/>
        <v>0</v>
      </c>
      <c r="W1406" s="13" t="str">
        <f t="shared" si="172"/>
        <v/>
      </c>
      <c r="Y1406" s="41" t="str">
        <f>IF($B1406="", "", IF($B1406&gt;'Annual Report'!$AZ$41, 'Annual Report'!$BA$40, TEXT($B1406, "mmm yyyy")))</f>
        <v/>
      </c>
      <c r="AA1406" s="13" t="str">
        <f t="shared" si="173"/>
        <v/>
      </c>
      <c r="AC1406" s="13" t="str">
        <f t="shared" si="174"/>
        <v xml:space="preserve"> - </v>
      </c>
      <c r="AE1406" s="13" t="str">
        <f t="shared" si="175"/>
        <v/>
      </c>
    </row>
    <row r="1407" spans="1:31" x14ac:dyDescent="0.25">
      <c r="A1407" s="30"/>
      <c r="B1407" s="74"/>
      <c r="C1407" s="82"/>
      <c r="D1407" s="92"/>
      <c r="E1407" s="75"/>
      <c r="F1407" s="76"/>
      <c r="G1407" s="83"/>
      <c r="H1407" s="77"/>
      <c r="I1407" s="84"/>
      <c r="J1407" s="30"/>
      <c r="K1407" s="25" t="str">
        <f t="shared" si="168"/>
        <v/>
      </c>
      <c r="L1407" s="30"/>
      <c r="O1407" s="13" t="str">
        <f t="shared" si="169"/>
        <v/>
      </c>
      <c r="P1407" s="13">
        <f>SUM($E$11:$E1407)</f>
        <v>30</v>
      </c>
      <c r="T1407" s="22">
        <f t="shared" si="170"/>
        <v>0</v>
      </c>
      <c r="U1407" s="22">
        <f t="shared" si="171"/>
        <v>0</v>
      </c>
      <c r="W1407" s="13" t="str">
        <f t="shared" si="172"/>
        <v/>
      </c>
      <c r="Y1407" s="41" t="str">
        <f>IF($B1407="", "", IF($B1407&gt;'Annual Report'!$AZ$41, 'Annual Report'!$BA$40, TEXT($B1407, "mmm yyyy")))</f>
        <v/>
      </c>
      <c r="AA1407" s="13" t="str">
        <f t="shared" si="173"/>
        <v/>
      </c>
      <c r="AC1407" s="13" t="str">
        <f t="shared" si="174"/>
        <v xml:space="preserve"> - </v>
      </c>
      <c r="AE1407" s="13" t="str">
        <f t="shared" si="175"/>
        <v/>
      </c>
    </row>
    <row r="1408" spans="1:31" x14ac:dyDescent="0.25">
      <c r="A1408" s="30"/>
      <c r="B1408" s="74"/>
      <c r="C1408" s="82"/>
      <c r="D1408" s="92"/>
      <c r="E1408" s="75"/>
      <c r="F1408" s="76"/>
      <c r="G1408" s="83"/>
      <c r="H1408" s="77"/>
      <c r="I1408" s="84"/>
      <c r="J1408" s="30"/>
      <c r="K1408" s="25" t="str">
        <f t="shared" si="168"/>
        <v/>
      </c>
      <c r="L1408" s="30"/>
      <c r="O1408" s="13" t="str">
        <f t="shared" si="169"/>
        <v/>
      </c>
      <c r="P1408" s="13">
        <f>SUM($E$11:$E1408)</f>
        <v>30</v>
      </c>
      <c r="T1408" s="22">
        <f t="shared" si="170"/>
        <v>0</v>
      </c>
      <c r="U1408" s="22">
        <f t="shared" si="171"/>
        <v>0</v>
      </c>
      <c r="W1408" s="13" t="str">
        <f t="shared" si="172"/>
        <v/>
      </c>
      <c r="Y1408" s="41" t="str">
        <f>IF($B1408="", "", IF($B1408&gt;'Annual Report'!$AZ$41, 'Annual Report'!$BA$40, TEXT($B1408, "mmm yyyy")))</f>
        <v/>
      </c>
      <c r="AA1408" s="13" t="str">
        <f t="shared" si="173"/>
        <v/>
      </c>
      <c r="AC1408" s="13" t="str">
        <f t="shared" si="174"/>
        <v xml:space="preserve"> - </v>
      </c>
      <c r="AE1408" s="13" t="str">
        <f t="shared" si="175"/>
        <v/>
      </c>
    </row>
    <row r="1409" spans="1:31" x14ac:dyDescent="0.25">
      <c r="A1409" s="30"/>
      <c r="B1409" s="74"/>
      <c r="C1409" s="82"/>
      <c r="D1409" s="92"/>
      <c r="E1409" s="75"/>
      <c r="F1409" s="76"/>
      <c r="G1409" s="83"/>
      <c r="H1409" s="77"/>
      <c r="I1409" s="84"/>
      <c r="J1409" s="30"/>
      <c r="K1409" s="25" t="str">
        <f t="shared" si="168"/>
        <v/>
      </c>
      <c r="L1409" s="30"/>
      <c r="O1409" s="13" t="str">
        <f t="shared" si="169"/>
        <v/>
      </c>
      <c r="P1409" s="13">
        <f>SUM($E$11:$E1409)</f>
        <v>30</v>
      </c>
      <c r="T1409" s="22">
        <f t="shared" si="170"/>
        <v>0</v>
      </c>
      <c r="U1409" s="22">
        <f t="shared" si="171"/>
        <v>0</v>
      </c>
      <c r="W1409" s="13" t="str">
        <f t="shared" si="172"/>
        <v/>
      </c>
      <c r="Y1409" s="41" t="str">
        <f>IF($B1409="", "", IF($B1409&gt;'Annual Report'!$AZ$41, 'Annual Report'!$BA$40, TEXT($B1409, "mmm yyyy")))</f>
        <v/>
      </c>
      <c r="AA1409" s="13" t="str">
        <f t="shared" si="173"/>
        <v/>
      </c>
      <c r="AC1409" s="13" t="str">
        <f t="shared" si="174"/>
        <v xml:space="preserve"> - </v>
      </c>
      <c r="AE1409" s="13" t="str">
        <f t="shared" si="175"/>
        <v/>
      </c>
    </row>
    <row r="1410" spans="1:31" x14ac:dyDescent="0.25">
      <c r="A1410" s="30"/>
      <c r="B1410" s="74"/>
      <c r="C1410" s="82"/>
      <c r="D1410" s="92"/>
      <c r="E1410" s="75"/>
      <c r="F1410" s="76"/>
      <c r="G1410" s="83"/>
      <c r="H1410" s="77"/>
      <c r="I1410" s="84"/>
      <c r="J1410" s="30"/>
      <c r="K1410" s="25" t="str">
        <f t="shared" si="168"/>
        <v/>
      </c>
      <c r="L1410" s="30"/>
      <c r="O1410" s="13" t="str">
        <f t="shared" si="169"/>
        <v/>
      </c>
      <c r="P1410" s="13">
        <f>SUM($E$11:$E1410)</f>
        <v>30</v>
      </c>
      <c r="T1410" s="22">
        <f t="shared" si="170"/>
        <v>0</v>
      </c>
      <c r="U1410" s="22">
        <f t="shared" si="171"/>
        <v>0</v>
      </c>
      <c r="W1410" s="13" t="str">
        <f t="shared" si="172"/>
        <v/>
      </c>
      <c r="Y1410" s="41" t="str">
        <f>IF($B1410="", "", IF($B1410&gt;'Annual Report'!$AZ$41, 'Annual Report'!$BA$40, TEXT($B1410, "mmm yyyy")))</f>
        <v/>
      </c>
      <c r="AA1410" s="13" t="str">
        <f t="shared" si="173"/>
        <v/>
      </c>
      <c r="AC1410" s="13" t="str">
        <f t="shared" si="174"/>
        <v xml:space="preserve"> - </v>
      </c>
      <c r="AE1410" s="13" t="str">
        <f t="shared" si="175"/>
        <v/>
      </c>
    </row>
    <row r="1411" spans="1:31" x14ac:dyDescent="0.25">
      <c r="A1411" s="30"/>
      <c r="B1411" s="74"/>
      <c r="C1411" s="82"/>
      <c r="D1411" s="92"/>
      <c r="E1411" s="75"/>
      <c r="F1411" s="76"/>
      <c r="G1411" s="83"/>
      <c r="H1411" s="77"/>
      <c r="I1411" s="84"/>
      <c r="J1411" s="30"/>
      <c r="K1411" s="25" t="str">
        <f t="shared" si="168"/>
        <v/>
      </c>
      <c r="L1411" s="30"/>
      <c r="O1411" s="13" t="str">
        <f t="shared" si="169"/>
        <v/>
      </c>
      <c r="P1411" s="13">
        <f>SUM($E$11:$E1411)</f>
        <v>30</v>
      </c>
      <c r="T1411" s="22">
        <f t="shared" si="170"/>
        <v>0</v>
      </c>
      <c r="U1411" s="22">
        <f t="shared" si="171"/>
        <v>0</v>
      </c>
      <c r="W1411" s="13" t="str">
        <f t="shared" si="172"/>
        <v/>
      </c>
      <c r="Y1411" s="41" t="str">
        <f>IF($B1411="", "", IF($B1411&gt;'Annual Report'!$AZ$41, 'Annual Report'!$BA$40, TEXT($B1411, "mmm yyyy")))</f>
        <v/>
      </c>
      <c r="AA1411" s="13" t="str">
        <f t="shared" si="173"/>
        <v/>
      </c>
      <c r="AC1411" s="13" t="str">
        <f t="shared" si="174"/>
        <v xml:space="preserve"> - </v>
      </c>
      <c r="AE1411" s="13" t="str">
        <f t="shared" si="175"/>
        <v/>
      </c>
    </row>
    <row r="1412" spans="1:31" x14ac:dyDescent="0.25">
      <c r="A1412" s="30"/>
      <c r="B1412" s="74"/>
      <c r="C1412" s="82"/>
      <c r="D1412" s="92"/>
      <c r="E1412" s="75"/>
      <c r="F1412" s="76"/>
      <c r="G1412" s="83"/>
      <c r="H1412" s="77"/>
      <c r="I1412" s="84"/>
      <c r="J1412" s="30"/>
      <c r="K1412" s="25" t="str">
        <f t="shared" si="168"/>
        <v/>
      </c>
      <c r="L1412" s="30"/>
      <c r="O1412" s="13" t="str">
        <f t="shared" si="169"/>
        <v/>
      </c>
      <c r="P1412" s="13">
        <f>SUM($E$11:$E1412)</f>
        <v>30</v>
      </c>
      <c r="T1412" s="22">
        <f t="shared" si="170"/>
        <v>0</v>
      </c>
      <c r="U1412" s="22">
        <f t="shared" si="171"/>
        <v>0</v>
      </c>
      <c r="W1412" s="13" t="str">
        <f t="shared" si="172"/>
        <v/>
      </c>
      <c r="Y1412" s="41" t="str">
        <f>IF($B1412="", "", IF($B1412&gt;'Annual Report'!$AZ$41, 'Annual Report'!$BA$40, TEXT($B1412, "mmm yyyy")))</f>
        <v/>
      </c>
      <c r="AA1412" s="13" t="str">
        <f t="shared" si="173"/>
        <v/>
      </c>
      <c r="AC1412" s="13" t="str">
        <f t="shared" si="174"/>
        <v xml:space="preserve"> - </v>
      </c>
      <c r="AE1412" s="13" t="str">
        <f t="shared" si="175"/>
        <v/>
      </c>
    </row>
    <row r="1413" spans="1:31" x14ac:dyDescent="0.25">
      <c r="A1413" s="30"/>
      <c r="B1413" s="74"/>
      <c r="C1413" s="82"/>
      <c r="D1413" s="92"/>
      <c r="E1413" s="75"/>
      <c r="F1413" s="76"/>
      <c r="G1413" s="83"/>
      <c r="H1413" s="77"/>
      <c r="I1413" s="84"/>
      <c r="J1413" s="30"/>
      <c r="K1413" s="25" t="str">
        <f t="shared" si="168"/>
        <v/>
      </c>
      <c r="L1413" s="30"/>
      <c r="O1413" s="13" t="str">
        <f t="shared" si="169"/>
        <v/>
      </c>
      <c r="P1413" s="13">
        <f>SUM($E$11:$E1413)</f>
        <v>30</v>
      </c>
      <c r="T1413" s="22">
        <f t="shared" si="170"/>
        <v>0</v>
      </c>
      <c r="U1413" s="22">
        <f t="shared" si="171"/>
        <v>0</v>
      </c>
      <c r="W1413" s="13" t="str">
        <f t="shared" si="172"/>
        <v/>
      </c>
      <c r="Y1413" s="41" t="str">
        <f>IF($B1413="", "", IF($B1413&gt;'Annual Report'!$AZ$41, 'Annual Report'!$BA$40, TEXT($B1413, "mmm yyyy")))</f>
        <v/>
      </c>
      <c r="AA1413" s="13" t="str">
        <f t="shared" si="173"/>
        <v/>
      </c>
      <c r="AC1413" s="13" t="str">
        <f t="shared" si="174"/>
        <v xml:space="preserve"> - </v>
      </c>
      <c r="AE1413" s="13" t="str">
        <f t="shared" si="175"/>
        <v/>
      </c>
    </row>
    <row r="1414" spans="1:31" x14ac:dyDescent="0.25">
      <c r="A1414" s="30"/>
      <c r="B1414" s="74"/>
      <c r="C1414" s="82"/>
      <c r="D1414" s="92"/>
      <c r="E1414" s="75"/>
      <c r="F1414" s="76"/>
      <c r="G1414" s="83"/>
      <c r="H1414" s="77"/>
      <c r="I1414" s="84"/>
      <c r="J1414" s="30"/>
      <c r="K1414" s="25" t="str">
        <f t="shared" si="168"/>
        <v/>
      </c>
      <c r="L1414" s="30"/>
      <c r="O1414" s="13" t="str">
        <f t="shared" si="169"/>
        <v/>
      </c>
      <c r="P1414" s="13">
        <f>SUM($E$11:$E1414)</f>
        <v>30</v>
      </c>
      <c r="T1414" s="22">
        <f t="shared" si="170"/>
        <v>0</v>
      </c>
      <c r="U1414" s="22">
        <f t="shared" si="171"/>
        <v>0</v>
      </c>
      <c r="W1414" s="13" t="str">
        <f t="shared" si="172"/>
        <v/>
      </c>
      <c r="Y1414" s="41" t="str">
        <f>IF($B1414="", "", IF($B1414&gt;'Annual Report'!$AZ$41, 'Annual Report'!$BA$40, TEXT($B1414, "mmm yyyy")))</f>
        <v/>
      </c>
      <c r="AA1414" s="13" t="str">
        <f t="shared" si="173"/>
        <v/>
      </c>
      <c r="AC1414" s="13" t="str">
        <f t="shared" si="174"/>
        <v xml:space="preserve"> - </v>
      </c>
      <c r="AE1414" s="13" t="str">
        <f t="shared" si="175"/>
        <v/>
      </c>
    </row>
    <row r="1415" spans="1:31" x14ac:dyDescent="0.25">
      <c r="A1415" s="30"/>
      <c r="B1415" s="74"/>
      <c r="C1415" s="82"/>
      <c r="D1415" s="92"/>
      <c r="E1415" s="75"/>
      <c r="F1415" s="76"/>
      <c r="G1415" s="83"/>
      <c r="H1415" s="77"/>
      <c r="I1415" s="84"/>
      <c r="J1415" s="30"/>
      <c r="K1415" s="25" t="str">
        <f t="shared" si="168"/>
        <v/>
      </c>
      <c r="L1415" s="30"/>
      <c r="O1415" s="13" t="str">
        <f t="shared" si="169"/>
        <v/>
      </c>
      <c r="P1415" s="13">
        <f>SUM($E$11:$E1415)</f>
        <v>30</v>
      </c>
      <c r="T1415" s="22">
        <f t="shared" si="170"/>
        <v>0</v>
      </c>
      <c r="U1415" s="22">
        <f t="shared" si="171"/>
        <v>0</v>
      </c>
      <c r="W1415" s="13" t="str">
        <f t="shared" si="172"/>
        <v/>
      </c>
      <c r="Y1415" s="41" t="str">
        <f>IF($B1415="", "", IF($B1415&gt;'Annual Report'!$AZ$41, 'Annual Report'!$BA$40, TEXT($B1415, "mmm yyyy")))</f>
        <v/>
      </c>
      <c r="AA1415" s="13" t="str">
        <f t="shared" si="173"/>
        <v/>
      </c>
      <c r="AC1415" s="13" t="str">
        <f t="shared" si="174"/>
        <v xml:space="preserve"> - </v>
      </c>
      <c r="AE1415" s="13" t="str">
        <f t="shared" si="175"/>
        <v/>
      </c>
    </row>
    <row r="1416" spans="1:31" x14ac:dyDescent="0.25">
      <c r="A1416" s="30"/>
      <c r="B1416" s="74"/>
      <c r="C1416" s="82"/>
      <c r="D1416" s="92"/>
      <c r="E1416" s="75"/>
      <c r="F1416" s="76"/>
      <c r="G1416" s="83"/>
      <c r="H1416" s="77"/>
      <c r="I1416" s="84"/>
      <c r="J1416" s="30"/>
      <c r="K1416" s="25" t="str">
        <f t="shared" si="168"/>
        <v/>
      </c>
      <c r="L1416" s="30"/>
      <c r="O1416" s="13" t="str">
        <f t="shared" si="169"/>
        <v/>
      </c>
      <c r="P1416" s="13">
        <f>SUM($E$11:$E1416)</f>
        <v>30</v>
      </c>
      <c r="T1416" s="22">
        <f t="shared" si="170"/>
        <v>0</v>
      </c>
      <c r="U1416" s="22">
        <f t="shared" si="171"/>
        <v>0</v>
      </c>
      <c r="W1416" s="13" t="str">
        <f t="shared" si="172"/>
        <v/>
      </c>
      <c r="Y1416" s="41" t="str">
        <f>IF($B1416="", "", IF($B1416&gt;'Annual Report'!$AZ$41, 'Annual Report'!$BA$40, TEXT($B1416, "mmm yyyy")))</f>
        <v/>
      </c>
      <c r="AA1416" s="13" t="str">
        <f t="shared" si="173"/>
        <v/>
      </c>
      <c r="AC1416" s="13" t="str">
        <f t="shared" si="174"/>
        <v xml:space="preserve"> - </v>
      </c>
      <c r="AE1416" s="13" t="str">
        <f t="shared" si="175"/>
        <v/>
      </c>
    </row>
    <row r="1417" spans="1:31" x14ac:dyDescent="0.25">
      <c r="A1417" s="30"/>
      <c r="B1417" s="74"/>
      <c r="C1417" s="82"/>
      <c r="D1417" s="92"/>
      <c r="E1417" s="75"/>
      <c r="F1417" s="76"/>
      <c r="G1417" s="83"/>
      <c r="H1417" s="77"/>
      <c r="I1417" s="84"/>
      <c r="J1417" s="30"/>
      <c r="K1417" s="25" t="str">
        <f t="shared" si="168"/>
        <v/>
      </c>
      <c r="L1417" s="30"/>
      <c r="O1417" s="13" t="str">
        <f t="shared" si="169"/>
        <v/>
      </c>
      <c r="P1417" s="13">
        <f>SUM($E$11:$E1417)</f>
        <v>30</v>
      </c>
      <c r="T1417" s="22">
        <f t="shared" si="170"/>
        <v>0</v>
      </c>
      <c r="U1417" s="22">
        <f t="shared" si="171"/>
        <v>0</v>
      </c>
      <c r="W1417" s="13" t="str">
        <f t="shared" si="172"/>
        <v/>
      </c>
      <c r="Y1417" s="41" t="str">
        <f>IF($B1417="", "", IF($B1417&gt;'Annual Report'!$AZ$41, 'Annual Report'!$BA$40, TEXT($B1417, "mmm yyyy")))</f>
        <v/>
      </c>
      <c r="AA1417" s="13" t="str">
        <f t="shared" si="173"/>
        <v/>
      </c>
      <c r="AC1417" s="13" t="str">
        <f t="shared" si="174"/>
        <v xml:space="preserve"> - </v>
      </c>
      <c r="AE1417" s="13" t="str">
        <f t="shared" si="175"/>
        <v/>
      </c>
    </row>
    <row r="1418" spans="1:31" x14ac:dyDescent="0.25">
      <c r="A1418" s="30"/>
      <c r="B1418" s="74"/>
      <c r="C1418" s="82"/>
      <c r="D1418" s="92"/>
      <c r="E1418" s="75"/>
      <c r="F1418" s="76"/>
      <c r="G1418" s="83"/>
      <c r="H1418" s="77"/>
      <c r="I1418" s="84"/>
      <c r="J1418" s="30"/>
      <c r="K1418" s="25" t="str">
        <f t="shared" si="168"/>
        <v/>
      </c>
      <c r="L1418" s="30"/>
      <c r="O1418" s="13" t="str">
        <f t="shared" si="169"/>
        <v/>
      </c>
      <c r="P1418" s="13">
        <f>SUM($E$11:$E1418)</f>
        <v>30</v>
      </c>
      <c r="T1418" s="22">
        <f t="shared" si="170"/>
        <v>0</v>
      </c>
      <c r="U1418" s="22">
        <f t="shared" si="171"/>
        <v>0</v>
      </c>
      <c r="W1418" s="13" t="str">
        <f t="shared" si="172"/>
        <v/>
      </c>
      <c r="Y1418" s="41" t="str">
        <f>IF($B1418="", "", IF($B1418&gt;'Annual Report'!$AZ$41, 'Annual Report'!$BA$40, TEXT($B1418, "mmm yyyy")))</f>
        <v/>
      </c>
      <c r="AA1418" s="13" t="str">
        <f t="shared" si="173"/>
        <v/>
      </c>
      <c r="AC1418" s="13" t="str">
        <f t="shared" si="174"/>
        <v xml:space="preserve"> - </v>
      </c>
      <c r="AE1418" s="13" t="str">
        <f t="shared" si="175"/>
        <v/>
      </c>
    </row>
    <row r="1419" spans="1:31" x14ac:dyDescent="0.25">
      <c r="A1419" s="30"/>
      <c r="B1419" s="74"/>
      <c r="C1419" s="82"/>
      <c r="D1419" s="92"/>
      <c r="E1419" s="75"/>
      <c r="F1419" s="76"/>
      <c r="G1419" s="83"/>
      <c r="H1419" s="77"/>
      <c r="I1419" s="84"/>
      <c r="J1419" s="30"/>
      <c r="K1419" s="25" t="str">
        <f t="shared" si="168"/>
        <v/>
      </c>
      <c r="L1419" s="30"/>
      <c r="O1419" s="13" t="str">
        <f t="shared" si="169"/>
        <v/>
      </c>
      <c r="P1419" s="13">
        <f>SUM($E$11:$E1419)</f>
        <v>30</v>
      </c>
      <c r="T1419" s="22">
        <f t="shared" si="170"/>
        <v>0</v>
      </c>
      <c r="U1419" s="22">
        <f t="shared" si="171"/>
        <v>0</v>
      </c>
      <c r="W1419" s="13" t="str">
        <f t="shared" si="172"/>
        <v/>
      </c>
      <c r="Y1419" s="41" t="str">
        <f>IF($B1419="", "", IF($B1419&gt;'Annual Report'!$AZ$41, 'Annual Report'!$BA$40, TEXT($B1419, "mmm yyyy")))</f>
        <v/>
      </c>
      <c r="AA1419" s="13" t="str">
        <f t="shared" si="173"/>
        <v/>
      </c>
      <c r="AC1419" s="13" t="str">
        <f t="shared" si="174"/>
        <v xml:space="preserve"> - </v>
      </c>
      <c r="AE1419" s="13" t="str">
        <f t="shared" si="175"/>
        <v/>
      </c>
    </row>
    <row r="1420" spans="1:31" x14ac:dyDescent="0.25">
      <c r="A1420" s="30"/>
      <c r="B1420" s="74"/>
      <c r="C1420" s="82"/>
      <c r="D1420" s="92"/>
      <c r="E1420" s="75"/>
      <c r="F1420" s="76"/>
      <c r="G1420" s="83"/>
      <c r="H1420" s="77"/>
      <c r="I1420" s="84"/>
      <c r="J1420" s="30"/>
      <c r="K1420" s="25" t="str">
        <f t="shared" ref="K1420:K1483" si="176">IF($B1420="", "", $G1420+$H1420-$F1420-$U1420-$T1420)</f>
        <v/>
      </c>
      <c r="L1420" s="30"/>
      <c r="O1420" s="13" t="str">
        <f t="shared" ref="O1420:O1483" si="177">IF($B1420="", "", IF(OR($B1420&lt;$R$3, $B1420&gt;$R$4), "X", ""))</f>
        <v/>
      </c>
      <c r="P1420" s="13">
        <f>SUM($E$11:$E1420)</f>
        <v>30</v>
      </c>
      <c r="T1420" s="22">
        <f t="shared" ref="T1420:T1483" si="178">ROUND($D1420*$P$4*24, 2)</f>
        <v>0</v>
      </c>
      <c r="U1420" s="22">
        <f t="shared" ref="U1420:U1483" si="179">ROUND(IF(AND($P1420&gt;$O$6, $P1419&lt;$O$6), (($P1420-$O$6)*$P$7)+(($O$6-$P1419)*$P$6), IF($P1419&gt;$O$6, $E1420*$P$7, $E1420*$P$6)), 2)</f>
        <v>0</v>
      </c>
      <c r="W1420" s="13" t="str">
        <f t="shared" ref="W1420:W1483" si="180">IF($I1420="", "", IF(COUNTIF($R$11:$R$20, $I1420)&gt;0, "", "X"))</f>
        <v/>
      </c>
      <c r="Y1420" s="41" t="str">
        <f>IF($B1420="", "", IF($B1420&gt;'Annual Report'!$AZ$41, 'Annual Report'!$BA$40, TEXT($B1420, "mmm yyyy")))</f>
        <v/>
      </c>
      <c r="AA1420" s="13" t="str">
        <f t="shared" ref="AA1420:AA1483" si="181">IF(AND(NOT($F1420=""), $I1420=""), "X", "")</f>
        <v/>
      </c>
      <c r="AC1420" s="13" t="str">
        <f t="shared" ref="AC1420:AC1483" si="182">_xlfn.CONCAT(Y1420, " - ", $I1420)</f>
        <v xml:space="preserve"> - </v>
      </c>
      <c r="AE1420" s="13" t="str">
        <f t="shared" ref="AE1420:AE1483" si="183">IF($AA1420="", "", $Y1420)</f>
        <v/>
      </c>
    </row>
    <row r="1421" spans="1:31" x14ac:dyDescent="0.25">
      <c r="A1421" s="30"/>
      <c r="B1421" s="74"/>
      <c r="C1421" s="82"/>
      <c r="D1421" s="92"/>
      <c r="E1421" s="75"/>
      <c r="F1421" s="76"/>
      <c r="G1421" s="83"/>
      <c r="H1421" s="77"/>
      <c r="I1421" s="84"/>
      <c r="J1421" s="30"/>
      <c r="K1421" s="25" t="str">
        <f t="shared" si="176"/>
        <v/>
      </c>
      <c r="L1421" s="30"/>
      <c r="O1421" s="13" t="str">
        <f t="shared" si="177"/>
        <v/>
      </c>
      <c r="P1421" s="13">
        <f>SUM($E$11:$E1421)</f>
        <v>30</v>
      </c>
      <c r="T1421" s="22">
        <f t="shared" si="178"/>
        <v>0</v>
      </c>
      <c r="U1421" s="22">
        <f t="shared" si="179"/>
        <v>0</v>
      </c>
      <c r="W1421" s="13" t="str">
        <f t="shared" si="180"/>
        <v/>
      </c>
      <c r="Y1421" s="41" t="str">
        <f>IF($B1421="", "", IF($B1421&gt;'Annual Report'!$AZ$41, 'Annual Report'!$BA$40, TEXT($B1421, "mmm yyyy")))</f>
        <v/>
      </c>
      <c r="AA1421" s="13" t="str">
        <f t="shared" si="181"/>
        <v/>
      </c>
      <c r="AC1421" s="13" t="str">
        <f t="shared" si="182"/>
        <v xml:space="preserve"> - </v>
      </c>
      <c r="AE1421" s="13" t="str">
        <f t="shared" si="183"/>
        <v/>
      </c>
    </row>
    <row r="1422" spans="1:31" x14ac:dyDescent="0.25">
      <c r="A1422" s="30"/>
      <c r="B1422" s="74"/>
      <c r="C1422" s="82"/>
      <c r="D1422" s="92"/>
      <c r="E1422" s="75"/>
      <c r="F1422" s="76"/>
      <c r="G1422" s="83"/>
      <c r="H1422" s="77"/>
      <c r="I1422" s="84"/>
      <c r="J1422" s="30"/>
      <c r="K1422" s="25" t="str">
        <f t="shared" si="176"/>
        <v/>
      </c>
      <c r="L1422" s="30"/>
      <c r="O1422" s="13" t="str">
        <f t="shared" si="177"/>
        <v/>
      </c>
      <c r="P1422" s="13">
        <f>SUM($E$11:$E1422)</f>
        <v>30</v>
      </c>
      <c r="T1422" s="22">
        <f t="shared" si="178"/>
        <v>0</v>
      </c>
      <c r="U1422" s="22">
        <f t="shared" si="179"/>
        <v>0</v>
      </c>
      <c r="W1422" s="13" t="str">
        <f t="shared" si="180"/>
        <v/>
      </c>
      <c r="Y1422" s="41" t="str">
        <f>IF($B1422="", "", IF($B1422&gt;'Annual Report'!$AZ$41, 'Annual Report'!$BA$40, TEXT($B1422, "mmm yyyy")))</f>
        <v/>
      </c>
      <c r="AA1422" s="13" t="str">
        <f t="shared" si="181"/>
        <v/>
      </c>
      <c r="AC1422" s="13" t="str">
        <f t="shared" si="182"/>
        <v xml:space="preserve"> - </v>
      </c>
      <c r="AE1422" s="13" t="str">
        <f t="shared" si="183"/>
        <v/>
      </c>
    </row>
    <row r="1423" spans="1:31" x14ac:dyDescent="0.25">
      <c r="A1423" s="30"/>
      <c r="B1423" s="74"/>
      <c r="C1423" s="82"/>
      <c r="D1423" s="92"/>
      <c r="E1423" s="75"/>
      <c r="F1423" s="76"/>
      <c r="G1423" s="83"/>
      <c r="H1423" s="77"/>
      <c r="I1423" s="84"/>
      <c r="J1423" s="30"/>
      <c r="K1423" s="25" t="str">
        <f t="shared" si="176"/>
        <v/>
      </c>
      <c r="L1423" s="30"/>
      <c r="O1423" s="13" t="str">
        <f t="shared" si="177"/>
        <v/>
      </c>
      <c r="P1423" s="13">
        <f>SUM($E$11:$E1423)</f>
        <v>30</v>
      </c>
      <c r="T1423" s="22">
        <f t="shared" si="178"/>
        <v>0</v>
      </c>
      <c r="U1423" s="22">
        <f t="shared" si="179"/>
        <v>0</v>
      </c>
      <c r="W1423" s="13" t="str">
        <f t="shared" si="180"/>
        <v/>
      </c>
      <c r="Y1423" s="41" t="str">
        <f>IF($B1423="", "", IF($B1423&gt;'Annual Report'!$AZ$41, 'Annual Report'!$BA$40, TEXT($B1423, "mmm yyyy")))</f>
        <v/>
      </c>
      <c r="AA1423" s="13" t="str">
        <f t="shared" si="181"/>
        <v/>
      </c>
      <c r="AC1423" s="13" t="str">
        <f t="shared" si="182"/>
        <v xml:space="preserve"> - </v>
      </c>
      <c r="AE1423" s="13" t="str">
        <f t="shared" si="183"/>
        <v/>
      </c>
    </row>
    <row r="1424" spans="1:31" x14ac:dyDescent="0.25">
      <c r="A1424" s="30"/>
      <c r="B1424" s="74"/>
      <c r="C1424" s="82"/>
      <c r="D1424" s="92"/>
      <c r="E1424" s="75"/>
      <c r="F1424" s="76"/>
      <c r="G1424" s="83"/>
      <c r="H1424" s="77"/>
      <c r="I1424" s="84"/>
      <c r="J1424" s="30"/>
      <c r="K1424" s="25" t="str">
        <f t="shared" si="176"/>
        <v/>
      </c>
      <c r="L1424" s="30"/>
      <c r="O1424" s="13" t="str">
        <f t="shared" si="177"/>
        <v/>
      </c>
      <c r="P1424" s="13">
        <f>SUM($E$11:$E1424)</f>
        <v>30</v>
      </c>
      <c r="T1424" s="22">
        <f t="shared" si="178"/>
        <v>0</v>
      </c>
      <c r="U1424" s="22">
        <f t="shared" si="179"/>
        <v>0</v>
      </c>
      <c r="W1424" s="13" t="str">
        <f t="shared" si="180"/>
        <v/>
      </c>
      <c r="Y1424" s="41" t="str">
        <f>IF($B1424="", "", IF($B1424&gt;'Annual Report'!$AZ$41, 'Annual Report'!$BA$40, TEXT($B1424, "mmm yyyy")))</f>
        <v/>
      </c>
      <c r="AA1424" s="13" t="str">
        <f t="shared" si="181"/>
        <v/>
      </c>
      <c r="AC1424" s="13" t="str">
        <f t="shared" si="182"/>
        <v xml:space="preserve"> - </v>
      </c>
      <c r="AE1424" s="13" t="str">
        <f t="shared" si="183"/>
        <v/>
      </c>
    </row>
    <row r="1425" spans="1:31" x14ac:dyDescent="0.25">
      <c r="A1425" s="30"/>
      <c r="B1425" s="74"/>
      <c r="C1425" s="82"/>
      <c r="D1425" s="92"/>
      <c r="E1425" s="75"/>
      <c r="F1425" s="76"/>
      <c r="G1425" s="83"/>
      <c r="H1425" s="77"/>
      <c r="I1425" s="84"/>
      <c r="J1425" s="30"/>
      <c r="K1425" s="25" t="str">
        <f t="shared" si="176"/>
        <v/>
      </c>
      <c r="L1425" s="30"/>
      <c r="O1425" s="13" t="str">
        <f t="shared" si="177"/>
        <v/>
      </c>
      <c r="P1425" s="13">
        <f>SUM($E$11:$E1425)</f>
        <v>30</v>
      </c>
      <c r="T1425" s="22">
        <f t="shared" si="178"/>
        <v>0</v>
      </c>
      <c r="U1425" s="22">
        <f t="shared" si="179"/>
        <v>0</v>
      </c>
      <c r="W1425" s="13" t="str">
        <f t="shared" si="180"/>
        <v/>
      </c>
      <c r="Y1425" s="41" t="str">
        <f>IF($B1425="", "", IF($B1425&gt;'Annual Report'!$AZ$41, 'Annual Report'!$BA$40, TEXT($B1425, "mmm yyyy")))</f>
        <v/>
      </c>
      <c r="AA1425" s="13" t="str">
        <f t="shared" si="181"/>
        <v/>
      </c>
      <c r="AC1425" s="13" t="str">
        <f t="shared" si="182"/>
        <v xml:space="preserve"> - </v>
      </c>
      <c r="AE1425" s="13" t="str">
        <f t="shared" si="183"/>
        <v/>
      </c>
    </row>
    <row r="1426" spans="1:31" x14ac:dyDescent="0.25">
      <c r="A1426" s="30"/>
      <c r="B1426" s="74"/>
      <c r="C1426" s="82"/>
      <c r="D1426" s="92"/>
      <c r="E1426" s="75"/>
      <c r="F1426" s="76"/>
      <c r="G1426" s="83"/>
      <c r="H1426" s="77"/>
      <c r="I1426" s="84"/>
      <c r="J1426" s="30"/>
      <c r="K1426" s="25" t="str">
        <f t="shared" si="176"/>
        <v/>
      </c>
      <c r="L1426" s="30"/>
      <c r="O1426" s="13" t="str">
        <f t="shared" si="177"/>
        <v/>
      </c>
      <c r="P1426" s="13">
        <f>SUM($E$11:$E1426)</f>
        <v>30</v>
      </c>
      <c r="T1426" s="22">
        <f t="shared" si="178"/>
        <v>0</v>
      </c>
      <c r="U1426" s="22">
        <f t="shared" si="179"/>
        <v>0</v>
      </c>
      <c r="W1426" s="13" t="str">
        <f t="shared" si="180"/>
        <v/>
      </c>
      <c r="Y1426" s="41" t="str">
        <f>IF($B1426="", "", IF($B1426&gt;'Annual Report'!$AZ$41, 'Annual Report'!$BA$40, TEXT($B1426, "mmm yyyy")))</f>
        <v/>
      </c>
      <c r="AA1426" s="13" t="str">
        <f t="shared" si="181"/>
        <v/>
      </c>
      <c r="AC1426" s="13" t="str">
        <f t="shared" si="182"/>
        <v xml:space="preserve"> - </v>
      </c>
      <c r="AE1426" s="13" t="str">
        <f t="shared" si="183"/>
        <v/>
      </c>
    </row>
    <row r="1427" spans="1:31" x14ac:dyDescent="0.25">
      <c r="A1427" s="30"/>
      <c r="B1427" s="74"/>
      <c r="C1427" s="82"/>
      <c r="D1427" s="92"/>
      <c r="E1427" s="75"/>
      <c r="F1427" s="76"/>
      <c r="G1427" s="83"/>
      <c r="H1427" s="77"/>
      <c r="I1427" s="84"/>
      <c r="J1427" s="30"/>
      <c r="K1427" s="25" t="str">
        <f t="shared" si="176"/>
        <v/>
      </c>
      <c r="L1427" s="30"/>
      <c r="O1427" s="13" t="str">
        <f t="shared" si="177"/>
        <v/>
      </c>
      <c r="P1427" s="13">
        <f>SUM($E$11:$E1427)</f>
        <v>30</v>
      </c>
      <c r="T1427" s="22">
        <f t="shared" si="178"/>
        <v>0</v>
      </c>
      <c r="U1427" s="22">
        <f t="shared" si="179"/>
        <v>0</v>
      </c>
      <c r="W1427" s="13" t="str">
        <f t="shared" si="180"/>
        <v/>
      </c>
      <c r="Y1427" s="41" t="str">
        <f>IF($B1427="", "", IF($B1427&gt;'Annual Report'!$AZ$41, 'Annual Report'!$BA$40, TEXT($B1427, "mmm yyyy")))</f>
        <v/>
      </c>
      <c r="AA1427" s="13" t="str">
        <f t="shared" si="181"/>
        <v/>
      </c>
      <c r="AC1427" s="13" t="str">
        <f t="shared" si="182"/>
        <v xml:space="preserve"> - </v>
      </c>
      <c r="AE1427" s="13" t="str">
        <f t="shared" si="183"/>
        <v/>
      </c>
    </row>
    <row r="1428" spans="1:31" x14ac:dyDescent="0.25">
      <c r="A1428" s="30"/>
      <c r="B1428" s="74"/>
      <c r="C1428" s="82"/>
      <c r="D1428" s="92"/>
      <c r="E1428" s="75"/>
      <c r="F1428" s="76"/>
      <c r="G1428" s="83"/>
      <c r="H1428" s="77"/>
      <c r="I1428" s="84"/>
      <c r="J1428" s="30"/>
      <c r="K1428" s="25" t="str">
        <f t="shared" si="176"/>
        <v/>
      </c>
      <c r="L1428" s="30"/>
      <c r="O1428" s="13" t="str">
        <f t="shared" si="177"/>
        <v/>
      </c>
      <c r="P1428" s="13">
        <f>SUM($E$11:$E1428)</f>
        <v>30</v>
      </c>
      <c r="T1428" s="22">
        <f t="shared" si="178"/>
        <v>0</v>
      </c>
      <c r="U1428" s="22">
        <f t="shared" si="179"/>
        <v>0</v>
      </c>
      <c r="W1428" s="13" t="str">
        <f t="shared" si="180"/>
        <v/>
      </c>
      <c r="Y1428" s="41" t="str">
        <f>IF($B1428="", "", IF($B1428&gt;'Annual Report'!$AZ$41, 'Annual Report'!$BA$40, TEXT($B1428, "mmm yyyy")))</f>
        <v/>
      </c>
      <c r="AA1428" s="13" t="str">
        <f t="shared" si="181"/>
        <v/>
      </c>
      <c r="AC1428" s="13" t="str">
        <f t="shared" si="182"/>
        <v xml:space="preserve"> - </v>
      </c>
      <c r="AE1428" s="13" t="str">
        <f t="shared" si="183"/>
        <v/>
      </c>
    </row>
    <row r="1429" spans="1:31" x14ac:dyDescent="0.25">
      <c r="A1429" s="30"/>
      <c r="B1429" s="74"/>
      <c r="C1429" s="82"/>
      <c r="D1429" s="92"/>
      <c r="E1429" s="75"/>
      <c r="F1429" s="76"/>
      <c r="G1429" s="83"/>
      <c r="H1429" s="77"/>
      <c r="I1429" s="84"/>
      <c r="J1429" s="30"/>
      <c r="K1429" s="25" t="str">
        <f t="shared" si="176"/>
        <v/>
      </c>
      <c r="L1429" s="30"/>
      <c r="O1429" s="13" t="str">
        <f t="shared" si="177"/>
        <v/>
      </c>
      <c r="P1429" s="13">
        <f>SUM($E$11:$E1429)</f>
        <v>30</v>
      </c>
      <c r="T1429" s="22">
        <f t="shared" si="178"/>
        <v>0</v>
      </c>
      <c r="U1429" s="22">
        <f t="shared" si="179"/>
        <v>0</v>
      </c>
      <c r="W1429" s="13" t="str">
        <f t="shared" si="180"/>
        <v/>
      </c>
      <c r="Y1429" s="41" t="str">
        <f>IF($B1429="", "", IF($B1429&gt;'Annual Report'!$AZ$41, 'Annual Report'!$BA$40, TEXT($B1429, "mmm yyyy")))</f>
        <v/>
      </c>
      <c r="AA1429" s="13" t="str">
        <f t="shared" si="181"/>
        <v/>
      </c>
      <c r="AC1429" s="13" t="str">
        <f t="shared" si="182"/>
        <v xml:space="preserve"> - </v>
      </c>
      <c r="AE1429" s="13" t="str">
        <f t="shared" si="183"/>
        <v/>
      </c>
    </row>
    <row r="1430" spans="1:31" x14ac:dyDescent="0.25">
      <c r="A1430" s="30"/>
      <c r="B1430" s="74"/>
      <c r="C1430" s="82"/>
      <c r="D1430" s="92"/>
      <c r="E1430" s="75"/>
      <c r="F1430" s="76"/>
      <c r="G1430" s="83"/>
      <c r="H1430" s="77"/>
      <c r="I1430" s="84"/>
      <c r="J1430" s="30"/>
      <c r="K1430" s="25" t="str">
        <f t="shared" si="176"/>
        <v/>
      </c>
      <c r="L1430" s="30"/>
      <c r="O1430" s="13" t="str">
        <f t="shared" si="177"/>
        <v/>
      </c>
      <c r="P1430" s="13">
        <f>SUM($E$11:$E1430)</f>
        <v>30</v>
      </c>
      <c r="T1430" s="22">
        <f t="shared" si="178"/>
        <v>0</v>
      </c>
      <c r="U1430" s="22">
        <f t="shared" si="179"/>
        <v>0</v>
      </c>
      <c r="W1430" s="13" t="str">
        <f t="shared" si="180"/>
        <v/>
      </c>
      <c r="Y1430" s="41" t="str">
        <f>IF($B1430="", "", IF($B1430&gt;'Annual Report'!$AZ$41, 'Annual Report'!$BA$40, TEXT($B1430, "mmm yyyy")))</f>
        <v/>
      </c>
      <c r="AA1430" s="13" t="str">
        <f t="shared" si="181"/>
        <v/>
      </c>
      <c r="AC1430" s="13" t="str">
        <f t="shared" si="182"/>
        <v xml:space="preserve"> - </v>
      </c>
      <c r="AE1430" s="13" t="str">
        <f t="shared" si="183"/>
        <v/>
      </c>
    </row>
    <row r="1431" spans="1:31" x14ac:dyDescent="0.25">
      <c r="A1431" s="30"/>
      <c r="B1431" s="74"/>
      <c r="C1431" s="82"/>
      <c r="D1431" s="92"/>
      <c r="E1431" s="75"/>
      <c r="F1431" s="76"/>
      <c r="G1431" s="83"/>
      <c r="H1431" s="77"/>
      <c r="I1431" s="84"/>
      <c r="J1431" s="30"/>
      <c r="K1431" s="25" t="str">
        <f t="shared" si="176"/>
        <v/>
      </c>
      <c r="L1431" s="30"/>
      <c r="O1431" s="13" t="str">
        <f t="shared" si="177"/>
        <v/>
      </c>
      <c r="P1431" s="13">
        <f>SUM($E$11:$E1431)</f>
        <v>30</v>
      </c>
      <c r="T1431" s="22">
        <f t="shared" si="178"/>
        <v>0</v>
      </c>
      <c r="U1431" s="22">
        <f t="shared" si="179"/>
        <v>0</v>
      </c>
      <c r="W1431" s="13" t="str">
        <f t="shared" si="180"/>
        <v/>
      </c>
      <c r="Y1431" s="41" t="str">
        <f>IF($B1431="", "", IF($B1431&gt;'Annual Report'!$AZ$41, 'Annual Report'!$BA$40, TEXT($B1431, "mmm yyyy")))</f>
        <v/>
      </c>
      <c r="AA1431" s="13" t="str">
        <f t="shared" si="181"/>
        <v/>
      </c>
      <c r="AC1431" s="13" t="str">
        <f t="shared" si="182"/>
        <v xml:space="preserve"> - </v>
      </c>
      <c r="AE1431" s="13" t="str">
        <f t="shared" si="183"/>
        <v/>
      </c>
    </row>
    <row r="1432" spans="1:31" x14ac:dyDescent="0.25">
      <c r="A1432" s="30"/>
      <c r="B1432" s="74"/>
      <c r="C1432" s="82"/>
      <c r="D1432" s="92"/>
      <c r="E1432" s="75"/>
      <c r="F1432" s="76"/>
      <c r="G1432" s="83"/>
      <c r="H1432" s="77"/>
      <c r="I1432" s="84"/>
      <c r="J1432" s="30"/>
      <c r="K1432" s="25" t="str">
        <f t="shared" si="176"/>
        <v/>
      </c>
      <c r="L1432" s="30"/>
      <c r="O1432" s="13" t="str">
        <f t="shared" si="177"/>
        <v/>
      </c>
      <c r="P1432" s="13">
        <f>SUM($E$11:$E1432)</f>
        <v>30</v>
      </c>
      <c r="T1432" s="22">
        <f t="shared" si="178"/>
        <v>0</v>
      </c>
      <c r="U1432" s="22">
        <f t="shared" si="179"/>
        <v>0</v>
      </c>
      <c r="W1432" s="13" t="str">
        <f t="shared" si="180"/>
        <v/>
      </c>
      <c r="Y1432" s="41" t="str">
        <f>IF($B1432="", "", IF($B1432&gt;'Annual Report'!$AZ$41, 'Annual Report'!$BA$40, TEXT($B1432, "mmm yyyy")))</f>
        <v/>
      </c>
      <c r="AA1432" s="13" t="str">
        <f t="shared" si="181"/>
        <v/>
      </c>
      <c r="AC1432" s="13" t="str">
        <f t="shared" si="182"/>
        <v xml:space="preserve"> - </v>
      </c>
      <c r="AE1432" s="13" t="str">
        <f t="shared" si="183"/>
        <v/>
      </c>
    </row>
    <row r="1433" spans="1:31" x14ac:dyDescent="0.25">
      <c r="A1433" s="30"/>
      <c r="B1433" s="74"/>
      <c r="C1433" s="82"/>
      <c r="D1433" s="92"/>
      <c r="E1433" s="75"/>
      <c r="F1433" s="76"/>
      <c r="G1433" s="83"/>
      <c r="H1433" s="77"/>
      <c r="I1433" s="84"/>
      <c r="J1433" s="30"/>
      <c r="K1433" s="25" t="str">
        <f t="shared" si="176"/>
        <v/>
      </c>
      <c r="L1433" s="30"/>
      <c r="O1433" s="13" t="str">
        <f t="shared" si="177"/>
        <v/>
      </c>
      <c r="P1433" s="13">
        <f>SUM($E$11:$E1433)</f>
        <v>30</v>
      </c>
      <c r="T1433" s="22">
        <f t="shared" si="178"/>
        <v>0</v>
      </c>
      <c r="U1433" s="22">
        <f t="shared" si="179"/>
        <v>0</v>
      </c>
      <c r="W1433" s="13" t="str">
        <f t="shared" si="180"/>
        <v/>
      </c>
      <c r="Y1433" s="41" t="str">
        <f>IF($B1433="", "", IF($B1433&gt;'Annual Report'!$AZ$41, 'Annual Report'!$BA$40, TEXT($B1433, "mmm yyyy")))</f>
        <v/>
      </c>
      <c r="AA1433" s="13" t="str">
        <f t="shared" si="181"/>
        <v/>
      </c>
      <c r="AC1433" s="13" t="str">
        <f t="shared" si="182"/>
        <v xml:space="preserve"> - </v>
      </c>
      <c r="AE1433" s="13" t="str">
        <f t="shared" si="183"/>
        <v/>
      </c>
    </row>
    <row r="1434" spans="1:31" x14ac:dyDescent="0.25">
      <c r="A1434" s="30"/>
      <c r="B1434" s="74"/>
      <c r="C1434" s="82"/>
      <c r="D1434" s="92"/>
      <c r="E1434" s="75"/>
      <c r="F1434" s="76"/>
      <c r="G1434" s="83"/>
      <c r="H1434" s="77"/>
      <c r="I1434" s="84"/>
      <c r="J1434" s="30"/>
      <c r="K1434" s="25" t="str">
        <f t="shared" si="176"/>
        <v/>
      </c>
      <c r="L1434" s="30"/>
      <c r="O1434" s="13" t="str">
        <f t="shared" si="177"/>
        <v/>
      </c>
      <c r="P1434" s="13">
        <f>SUM($E$11:$E1434)</f>
        <v>30</v>
      </c>
      <c r="T1434" s="22">
        <f t="shared" si="178"/>
        <v>0</v>
      </c>
      <c r="U1434" s="22">
        <f t="shared" si="179"/>
        <v>0</v>
      </c>
      <c r="W1434" s="13" t="str">
        <f t="shared" si="180"/>
        <v/>
      </c>
      <c r="Y1434" s="41" t="str">
        <f>IF($B1434="", "", IF($B1434&gt;'Annual Report'!$AZ$41, 'Annual Report'!$BA$40, TEXT($B1434, "mmm yyyy")))</f>
        <v/>
      </c>
      <c r="AA1434" s="13" t="str">
        <f t="shared" si="181"/>
        <v/>
      </c>
      <c r="AC1434" s="13" t="str">
        <f t="shared" si="182"/>
        <v xml:space="preserve"> - </v>
      </c>
      <c r="AE1434" s="13" t="str">
        <f t="shared" si="183"/>
        <v/>
      </c>
    </row>
    <row r="1435" spans="1:31" x14ac:dyDescent="0.25">
      <c r="A1435" s="30"/>
      <c r="B1435" s="74"/>
      <c r="C1435" s="82"/>
      <c r="D1435" s="92"/>
      <c r="E1435" s="75"/>
      <c r="F1435" s="76"/>
      <c r="G1435" s="83"/>
      <c r="H1435" s="77"/>
      <c r="I1435" s="84"/>
      <c r="J1435" s="30"/>
      <c r="K1435" s="25" t="str">
        <f t="shared" si="176"/>
        <v/>
      </c>
      <c r="L1435" s="30"/>
      <c r="O1435" s="13" t="str">
        <f t="shared" si="177"/>
        <v/>
      </c>
      <c r="P1435" s="13">
        <f>SUM($E$11:$E1435)</f>
        <v>30</v>
      </c>
      <c r="T1435" s="22">
        <f t="shared" si="178"/>
        <v>0</v>
      </c>
      <c r="U1435" s="22">
        <f t="shared" si="179"/>
        <v>0</v>
      </c>
      <c r="W1435" s="13" t="str">
        <f t="shared" si="180"/>
        <v/>
      </c>
      <c r="Y1435" s="41" t="str">
        <f>IF($B1435="", "", IF($B1435&gt;'Annual Report'!$AZ$41, 'Annual Report'!$BA$40, TEXT($B1435, "mmm yyyy")))</f>
        <v/>
      </c>
      <c r="AA1435" s="13" t="str">
        <f t="shared" si="181"/>
        <v/>
      </c>
      <c r="AC1435" s="13" t="str">
        <f t="shared" si="182"/>
        <v xml:space="preserve"> - </v>
      </c>
      <c r="AE1435" s="13" t="str">
        <f t="shared" si="183"/>
        <v/>
      </c>
    </row>
    <row r="1436" spans="1:31" x14ac:dyDescent="0.25">
      <c r="A1436" s="30"/>
      <c r="B1436" s="74"/>
      <c r="C1436" s="82"/>
      <c r="D1436" s="92"/>
      <c r="E1436" s="75"/>
      <c r="F1436" s="76"/>
      <c r="G1436" s="83"/>
      <c r="H1436" s="77"/>
      <c r="I1436" s="84"/>
      <c r="J1436" s="30"/>
      <c r="K1436" s="25" t="str">
        <f t="shared" si="176"/>
        <v/>
      </c>
      <c r="L1436" s="30"/>
      <c r="O1436" s="13" t="str">
        <f t="shared" si="177"/>
        <v/>
      </c>
      <c r="P1436" s="13">
        <f>SUM($E$11:$E1436)</f>
        <v>30</v>
      </c>
      <c r="T1436" s="22">
        <f t="shared" si="178"/>
        <v>0</v>
      </c>
      <c r="U1436" s="22">
        <f t="shared" si="179"/>
        <v>0</v>
      </c>
      <c r="W1436" s="13" t="str">
        <f t="shared" si="180"/>
        <v/>
      </c>
      <c r="Y1436" s="41" t="str">
        <f>IF($B1436="", "", IF($B1436&gt;'Annual Report'!$AZ$41, 'Annual Report'!$BA$40, TEXT($B1436, "mmm yyyy")))</f>
        <v/>
      </c>
      <c r="AA1436" s="13" t="str">
        <f t="shared" si="181"/>
        <v/>
      </c>
      <c r="AC1436" s="13" t="str">
        <f t="shared" si="182"/>
        <v xml:space="preserve"> - </v>
      </c>
      <c r="AE1436" s="13" t="str">
        <f t="shared" si="183"/>
        <v/>
      </c>
    </row>
    <row r="1437" spans="1:31" x14ac:dyDescent="0.25">
      <c r="A1437" s="30"/>
      <c r="B1437" s="74"/>
      <c r="C1437" s="82"/>
      <c r="D1437" s="92"/>
      <c r="E1437" s="75"/>
      <c r="F1437" s="76"/>
      <c r="G1437" s="83"/>
      <c r="H1437" s="77"/>
      <c r="I1437" s="84"/>
      <c r="J1437" s="30"/>
      <c r="K1437" s="25" t="str">
        <f t="shared" si="176"/>
        <v/>
      </c>
      <c r="L1437" s="30"/>
      <c r="O1437" s="13" t="str">
        <f t="shared" si="177"/>
        <v/>
      </c>
      <c r="P1437" s="13">
        <f>SUM($E$11:$E1437)</f>
        <v>30</v>
      </c>
      <c r="T1437" s="22">
        <f t="shared" si="178"/>
        <v>0</v>
      </c>
      <c r="U1437" s="22">
        <f t="shared" si="179"/>
        <v>0</v>
      </c>
      <c r="W1437" s="13" t="str">
        <f t="shared" si="180"/>
        <v/>
      </c>
      <c r="Y1437" s="41" t="str">
        <f>IF($B1437="", "", IF($B1437&gt;'Annual Report'!$AZ$41, 'Annual Report'!$BA$40, TEXT($B1437, "mmm yyyy")))</f>
        <v/>
      </c>
      <c r="AA1437" s="13" t="str">
        <f t="shared" si="181"/>
        <v/>
      </c>
      <c r="AC1437" s="13" t="str">
        <f t="shared" si="182"/>
        <v xml:space="preserve"> - </v>
      </c>
      <c r="AE1437" s="13" t="str">
        <f t="shared" si="183"/>
        <v/>
      </c>
    </row>
    <row r="1438" spans="1:31" x14ac:dyDescent="0.25">
      <c r="A1438" s="30"/>
      <c r="B1438" s="74"/>
      <c r="C1438" s="82"/>
      <c r="D1438" s="92"/>
      <c r="E1438" s="75"/>
      <c r="F1438" s="76"/>
      <c r="G1438" s="83"/>
      <c r="H1438" s="77"/>
      <c r="I1438" s="84"/>
      <c r="J1438" s="30"/>
      <c r="K1438" s="25" t="str">
        <f t="shared" si="176"/>
        <v/>
      </c>
      <c r="L1438" s="30"/>
      <c r="O1438" s="13" t="str">
        <f t="shared" si="177"/>
        <v/>
      </c>
      <c r="P1438" s="13">
        <f>SUM($E$11:$E1438)</f>
        <v>30</v>
      </c>
      <c r="T1438" s="22">
        <f t="shared" si="178"/>
        <v>0</v>
      </c>
      <c r="U1438" s="22">
        <f t="shared" si="179"/>
        <v>0</v>
      </c>
      <c r="W1438" s="13" t="str">
        <f t="shared" si="180"/>
        <v/>
      </c>
      <c r="Y1438" s="41" t="str">
        <f>IF($B1438="", "", IF($B1438&gt;'Annual Report'!$AZ$41, 'Annual Report'!$BA$40, TEXT($B1438, "mmm yyyy")))</f>
        <v/>
      </c>
      <c r="AA1438" s="13" t="str">
        <f t="shared" si="181"/>
        <v/>
      </c>
      <c r="AC1438" s="13" t="str">
        <f t="shared" si="182"/>
        <v xml:space="preserve"> - </v>
      </c>
      <c r="AE1438" s="13" t="str">
        <f t="shared" si="183"/>
        <v/>
      </c>
    </row>
    <row r="1439" spans="1:31" x14ac:dyDescent="0.25">
      <c r="A1439" s="30"/>
      <c r="B1439" s="74"/>
      <c r="C1439" s="82"/>
      <c r="D1439" s="92"/>
      <c r="E1439" s="75"/>
      <c r="F1439" s="76"/>
      <c r="G1439" s="83"/>
      <c r="H1439" s="77"/>
      <c r="I1439" s="84"/>
      <c r="J1439" s="30"/>
      <c r="K1439" s="25" t="str">
        <f t="shared" si="176"/>
        <v/>
      </c>
      <c r="L1439" s="30"/>
      <c r="O1439" s="13" t="str">
        <f t="shared" si="177"/>
        <v/>
      </c>
      <c r="P1439" s="13">
        <f>SUM($E$11:$E1439)</f>
        <v>30</v>
      </c>
      <c r="T1439" s="22">
        <f t="shared" si="178"/>
        <v>0</v>
      </c>
      <c r="U1439" s="22">
        <f t="shared" si="179"/>
        <v>0</v>
      </c>
      <c r="W1439" s="13" t="str">
        <f t="shared" si="180"/>
        <v/>
      </c>
      <c r="Y1439" s="41" t="str">
        <f>IF($B1439="", "", IF($B1439&gt;'Annual Report'!$AZ$41, 'Annual Report'!$BA$40, TEXT($B1439, "mmm yyyy")))</f>
        <v/>
      </c>
      <c r="AA1439" s="13" t="str">
        <f t="shared" si="181"/>
        <v/>
      </c>
      <c r="AC1439" s="13" t="str">
        <f t="shared" si="182"/>
        <v xml:space="preserve"> - </v>
      </c>
      <c r="AE1439" s="13" t="str">
        <f t="shared" si="183"/>
        <v/>
      </c>
    </row>
    <row r="1440" spans="1:31" x14ac:dyDescent="0.25">
      <c r="A1440" s="30"/>
      <c r="B1440" s="74"/>
      <c r="C1440" s="82"/>
      <c r="D1440" s="92"/>
      <c r="E1440" s="75"/>
      <c r="F1440" s="76"/>
      <c r="G1440" s="83"/>
      <c r="H1440" s="77"/>
      <c r="I1440" s="84"/>
      <c r="J1440" s="30"/>
      <c r="K1440" s="25" t="str">
        <f t="shared" si="176"/>
        <v/>
      </c>
      <c r="L1440" s="30"/>
      <c r="O1440" s="13" t="str">
        <f t="shared" si="177"/>
        <v/>
      </c>
      <c r="P1440" s="13">
        <f>SUM($E$11:$E1440)</f>
        <v>30</v>
      </c>
      <c r="T1440" s="22">
        <f t="shared" si="178"/>
        <v>0</v>
      </c>
      <c r="U1440" s="22">
        <f t="shared" si="179"/>
        <v>0</v>
      </c>
      <c r="W1440" s="13" t="str">
        <f t="shared" si="180"/>
        <v/>
      </c>
      <c r="Y1440" s="41" t="str">
        <f>IF($B1440="", "", IF($B1440&gt;'Annual Report'!$AZ$41, 'Annual Report'!$BA$40, TEXT($B1440, "mmm yyyy")))</f>
        <v/>
      </c>
      <c r="AA1440" s="13" t="str">
        <f t="shared" si="181"/>
        <v/>
      </c>
      <c r="AC1440" s="13" t="str">
        <f t="shared" si="182"/>
        <v xml:space="preserve"> - </v>
      </c>
      <c r="AE1440" s="13" t="str">
        <f t="shared" si="183"/>
        <v/>
      </c>
    </row>
    <row r="1441" spans="1:31" x14ac:dyDescent="0.25">
      <c r="A1441" s="30"/>
      <c r="B1441" s="74"/>
      <c r="C1441" s="82"/>
      <c r="D1441" s="92"/>
      <c r="E1441" s="75"/>
      <c r="F1441" s="76"/>
      <c r="G1441" s="83"/>
      <c r="H1441" s="77"/>
      <c r="I1441" s="84"/>
      <c r="J1441" s="30"/>
      <c r="K1441" s="25" t="str">
        <f t="shared" si="176"/>
        <v/>
      </c>
      <c r="L1441" s="30"/>
      <c r="O1441" s="13" t="str">
        <f t="shared" si="177"/>
        <v/>
      </c>
      <c r="P1441" s="13">
        <f>SUM($E$11:$E1441)</f>
        <v>30</v>
      </c>
      <c r="T1441" s="22">
        <f t="shared" si="178"/>
        <v>0</v>
      </c>
      <c r="U1441" s="22">
        <f t="shared" si="179"/>
        <v>0</v>
      </c>
      <c r="W1441" s="13" t="str">
        <f t="shared" si="180"/>
        <v/>
      </c>
      <c r="Y1441" s="41" t="str">
        <f>IF($B1441="", "", IF($B1441&gt;'Annual Report'!$AZ$41, 'Annual Report'!$BA$40, TEXT($B1441, "mmm yyyy")))</f>
        <v/>
      </c>
      <c r="AA1441" s="13" t="str">
        <f t="shared" si="181"/>
        <v/>
      </c>
      <c r="AC1441" s="13" t="str">
        <f t="shared" si="182"/>
        <v xml:space="preserve"> - </v>
      </c>
      <c r="AE1441" s="13" t="str">
        <f t="shared" si="183"/>
        <v/>
      </c>
    </row>
    <row r="1442" spans="1:31" x14ac:dyDescent="0.25">
      <c r="A1442" s="30"/>
      <c r="B1442" s="74"/>
      <c r="C1442" s="82"/>
      <c r="D1442" s="92"/>
      <c r="E1442" s="75"/>
      <c r="F1442" s="76"/>
      <c r="G1442" s="83"/>
      <c r="H1442" s="77"/>
      <c r="I1442" s="84"/>
      <c r="J1442" s="30"/>
      <c r="K1442" s="25" t="str">
        <f t="shared" si="176"/>
        <v/>
      </c>
      <c r="L1442" s="30"/>
      <c r="O1442" s="13" t="str">
        <f t="shared" si="177"/>
        <v/>
      </c>
      <c r="P1442" s="13">
        <f>SUM($E$11:$E1442)</f>
        <v>30</v>
      </c>
      <c r="T1442" s="22">
        <f t="shared" si="178"/>
        <v>0</v>
      </c>
      <c r="U1442" s="22">
        <f t="shared" si="179"/>
        <v>0</v>
      </c>
      <c r="W1442" s="13" t="str">
        <f t="shared" si="180"/>
        <v/>
      </c>
      <c r="Y1442" s="41" t="str">
        <f>IF($B1442="", "", IF($B1442&gt;'Annual Report'!$AZ$41, 'Annual Report'!$BA$40, TEXT($B1442, "mmm yyyy")))</f>
        <v/>
      </c>
      <c r="AA1442" s="13" t="str">
        <f t="shared" si="181"/>
        <v/>
      </c>
      <c r="AC1442" s="13" t="str">
        <f t="shared" si="182"/>
        <v xml:space="preserve"> - </v>
      </c>
      <c r="AE1442" s="13" t="str">
        <f t="shared" si="183"/>
        <v/>
      </c>
    </row>
    <row r="1443" spans="1:31" x14ac:dyDescent="0.25">
      <c r="A1443" s="30"/>
      <c r="B1443" s="74"/>
      <c r="C1443" s="82"/>
      <c r="D1443" s="92"/>
      <c r="E1443" s="75"/>
      <c r="F1443" s="76"/>
      <c r="G1443" s="83"/>
      <c r="H1443" s="77"/>
      <c r="I1443" s="84"/>
      <c r="J1443" s="30"/>
      <c r="K1443" s="25" t="str">
        <f t="shared" si="176"/>
        <v/>
      </c>
      <c r="L1443" s="30"/>
      <c r="O1443" s="13" t="str">
        <f t="shared" si="177"/>
        <v/>
      </c>
      <c r="P1443" s="13">
        <f>SUM($E$11:$E1443)</f>
        <v>30</v>
      </c>
      <c r="T1443" s="22">
        <f t="shared" si="178"/>
        <v>0</v>
      </c>
      <c r="U1443" s="22">
        <f t="shared" si="179"/>
        <v>0</v>
      </c>
      <c r="W1443" s="13" t="str">
        <f t="shared" si="180"/>
        <v/>
      </c>
      <c r="Y1443" s="41" t="str">
        <f>IF($B1443="", "", IF($B1443&gt;'Annual Report'!$AZ$41, 'Annual Report'!$BA$40, TEXT($B1443, "mmm yyyy")))</f>
        <v/>
      </c>
      <c r="AA1443" s="13" t="str">
        <f t="shared" si="181"/>
        <v/>
      </c>
      <c r="AC1443" s="13" t="str">
        <f t="shared" si="182"/>
        <v xml:space="preserve"> - </v>
      </c>
      <c r="AE1443" s="13" t="str">
        <f t="shared" si="183"/>
        <v/>
      </c>
    </row>
    <row r="1444" spans="1:31" x14ac:dyDescent="0.25">
      <c r="A1444" s="30"/>
      <c r="B1444" s="74"/>
      <c r="C1444" s="82"/>
      <c r="D1444" s="92"/>
      <c r="E1444" s="75"/>
      <c r="F1444" s="76"/>
      <c r="G1444" s="83"/>
      <c r="H1444" s="77"/>
      <c r="I1444" s="84"/>
      <c r="J1444" s="30"/>
      <c r="K1444" s="25" t="str">
        <f t="shared" si="176"/>
        <v/>
      </c>
      <c r="L1444" s="30"/>
      <c r="O1444" s="13" t="str">
        <f t="shared" si="177"/>
        <v/>
      </c>
      <c r="P1444" s="13">
        <f>SUM($E$11:$E1444)</f>
        <v>30</v>
      </c>
      <c r="T1444" s="22">
        <f t="shared" si="178"/>
        <v>0</v>
      </c>
      <c r="U1444" s="22">
        <f t="shared" si="179"/>
        <v>0</v>
      </c>
      <c r="W1444" s="13" t="str">
        <f t="shared" si="180"/>
        <v/>
      </c>
      <c r="Y1444" s="41" t="str">
        <f>IF($B1444="", "", IF($B1444&gt;'Annual Report'!$AZ$41, 'Annual Report'!$BA$40, TEXT($B1444, "mmm yyyy")))</f>
        <v/>
      </c>
      <c r="AA1444" s="13" t="str">
        <f t="shared" si="181"/>
        <v/>
      </c>
      <c r="AC1444" s="13" t="str">
        <f t="shared" si="182"/>
        <v xml:space="preserve"> - </v>
      </c>
      <c r="AE1444" s="13" t="str">
        <f t="shared" si="183"/>
        <v/>
      </c>
    </row>
    <row r="1445" spans="1:31" x14ac:dyDescent="0.25">
      <c r="A1445" s="30"/>
      <c r="B1445" s="74"/>
      <c r="C1445" s="82"/>
      <c r="D1445" s="92"/>
      <c r="E1445" s="75"/>
      <c r="F1445" s="76"/>
      <c r="G1445" s="83"/>
      <c r="H1445" s="77"/>
      <c r="I1445" s="84"/>
      <c r="J1445" s="30"/>
      <c r="K1445" s="25" t="str">
        <f t="shared" si="176"/>
        <v/>
      </c>
      <c r="L1445" s="30"/>
      <c r="O1445" s="13" t="str">
        <f t="shared" si="177"/>
        <v/>
      </c>
      <c r="P1445" s="13">
        <f>SUM($E$11:$E1445)</f>
        <v>30</v>
      </c>
      <c r="T1445" s="22">
        <f t="shared" si="178"/>
        <v>0</v>
      </c>
      <c r="U1445" s="22">
        <f t="shared" si="179"/>
        <v>0</v>
      </c>
      <c r="W1445" s="13" t="str">
        <f t="shared" si="180"/>
        <v/>
      </c>
      <c r="Y1445" s="41" t="str">
        <f>IF($B1445="", "", IF($B1445&gt;'Annual Report'!$AZ$41, 'Annual Report'!$BA$40, TEXT($B1445, "mmm yyyy")))</f>
        <v/>
      </c>
      <c r="AA1445" s="13" t="str">
        <f t="shared" si="181"/>
        <v/>
      </c>
      <c r="AC1445" s="13" t="str">
        <f t="shared" si="182"/>
        <v xml:space="preserve"> - </v>
      </c>
      <c r="AE1445" s="13" t="str">
        <f t="shared" si="183"/>
        <v/>
      </c>
    </row>
    <row r="1446" spans="1:31" x14ac:dyDescent="0.25">
      <c r="A1446" s="30"/>
      <c r="B1446" s="74"/>
      <c r="C1446" s="82"/>
      <c r="D1446" s="92"/>
      <c r="E1446" s="75"/>
      <c r="F1446" s="76"/>
      <c r="G1446" s="83"/>
      <c r="H1446" s="77"/>
      <c r="I1446" s="84"/>
      <c r="J1446" s="30"/>
      <c r="K1446" s="25" t="str">
        <f t="shared" si="176"/>
        <v/>
      </c>
      <c r="L1446" s="30"/>
      <c r="O1446" s="13" t="str">
        <f t="shared" si="177"/>
        <v/>
      </c>
      <c r="P1446" s="13">
        <f>SUM($E$11:$E1446)</f>
        <v>30</v>
      </c>
      <c r="T1446" s="22">
        <f t="shared" si="178"/>
        <v>0</v>
      </c>
      <c r="U1446" s="22">
        <f t="shared" si="179"/>
        <v>0</v>
      </c>
      <c r="W1446" s="13" t="str">
        <f t="shared" si="180"/>
        <v/>
      </c>
      <c r="Y1446" s="41" t="str">
        <f>IF($B1446="", "", IF($B1446&gt;'Annual Report'!$AZ$41, 'Annual Report'!$BA$40, TEXT($B1446, "mmm yyyy")))</f>
        <v/>
      </c>
      <c r="AA1446" s="13" t="str">
        <f t="shared" si="181"/>
        <v/>
      </c>
      <c r="AC1446" s="13" t="str">
        <f t="shared" si="182"/>
        <v xml:space="preserve"> - </v>
      </c>
      <c r="AE1446" s="13" t="str">
        <f t="shared" si="183"/>
        <v/>
      </c>
    </row>
    <row r="1447" spans="1:31" x14ac:dyDescent="0.25">
      <c r="A1447" s="30"/>
      <c r="B1447" s="74"/>
      <c r="C1447" s="82"/>
      <c r="D1447" s="92"/>
      <c r="E1447" s="75"/>
      <c r="F1447" s="76"/>
      <c r="G1447" s="83"/>
      <c r="H1447" s="77"/>
      <c r="I1447" s="84"/>
      <c r="J1447" s="30"/>
      <c r="K1447" s="25" t="str">
        <f t="shared" si="176"/>
        <v/>
      </c>
      <c r="L1447" s="30"/>
      <c r="O1447" s="13" t="str">
        <f t="shared" si="177"/>
        <v/>
      </c>
      <c r="P1447" s="13">
        <f>SUM($E$11:$E1447)</f>
        <v>30</v>
      </c>
      <c r="T1447" s="22">
        <f t="shared" si="178"/>
        <v>0</v>
      </c>
      <c r="U1447" s="22">
        <f t="shared" si="179"/>
        <v>0</v>
      </c>
      <c r="W1447" s="13" t="str">
        <f t="shared" si="180"/>
        <v/>
      </c>
      <c r="Y1447" s="41" t="str">
        <f>IF($B1447="", "", IF($B1447&gt;'Annual Report'!$AZ$41, 'Annual Report'!$BA$40, TEXT($B1447, "mmm yyyy")))</f>
        <v/>
      </c>
      <c r="AA1447" s="13" t="str">
        <f t="shared" si="181"/>
        <v/>
      </c>
      <c r="AC1447" s="13" t="str">
        <f t="shared" si="182"/>
        <v xml:space="preserve"> - </v>
      </c>
      <c r="AE1447" s="13" t="str">
        <f t="shared" si="183"/>
        <v/>
      </c>
    </row>
    <row r="1448" spans="1:31" x14ac:dyDescent="0.25">
      <c r="A1448" s="30"/>
      <c r="B1448" s="74"/>
      <c r="C1448" s="82"/>
      <c r="D1448" s="92"/>
      <c r="E1448" s="75"/>
      <c r="F1448" s="76"/>
      <c r="G1448" s="83"/>
      <c r="H1448" s="77"/>
      <c r="I1448" s="84"/>
      <c r="J1448" s="30"/>
      <c r="K1448" s="25" t="str">
        <f t="shared" si="176"/>
        <v/>
      </c>
      <c r="L1448" s="30"/>
      <c r="O1448" s="13" t="str">
        <f t="shared" si="177"/>
        <v/>
      </c>
      <c r="P1448" s="13">
        <f>SUM($E$11:$E1448)</f>
        <v>30</v>
      </c>
      <c r="T1448" s="22">
        <f t="shared" si="178"/>
        <v>0</v>
      </c>
      <c r="U1448" s="22">
        <f t="shared" si="179"/>
        <v>0</v>
      </c>
      <c r="W1448" s="13" t="str">
        <f t="shared" si="180"/>
        <v/>
      </c>
      <c r="Y1448" s="41" t="str">
        <f>IF($B1448="", "", IF($B1448&gt;'Annual Report'!$AZ$41, 'Annual Report'!$BA$40, TEXT($B1448, "mmm yyyy")))</f>
        <v/>
      </c>
      <c r="AA1448" s="13" t="str">
        <f t="shared" si="181"/>
        <v/>
      </c>
      <c r="AC1448" s="13" t="str">
        <f t="shared" si="182"/>
        <v xml:space="preserve"> - </v>
      </c>
      <c r="AE1448" s="13" t="str">
        <f t="shared" si="183"/>
        <v/>
      </c>
    </row>
    <row r="1449" spans="1:31" x14ac:dyDescent="0.25">
      <c r="A1449" s="30"/>
      <c r="B1449" s="74"/>
      <c r="C1449" s="82"/>
      <c r="D1449" s="92"/>
      <c r="E1449" s="75"/>
      <c r="F1449" s="76"/>
      <c r="G1449" s="83"/>
      <c r="H1449" s="77"/>
      <c r="I1449" s="84"/>
      <c r="J1449" s="30"/>
      <c r="K1449" s="25" t="str">
        <f t="shared" si="176"/>
        <v/>
      </c>
      <c r="L1449" s="30"/>
      <c r="O1449" s="13" t="str">
        <f t="shared" si="177"/>
        <v/>
      </c>
      <c r="P1449" s="13">
        <f>SUM($E$11:$E1449)</f>
        <v>30</v>
      </c>
      <c r="T1449" s="22">
        <f t="shared" si="178"/>
        <v>0</v>
      </c>
      <c r="U1449" s="22">
        <f t="shared" si="179"/>
        <v>0</v>
      </c>
      <c r="W1449" s="13" t="str">
        <f t="shared" si="180"/>
        <v/>
      </c>
      <c r="Y1449" s="41" t="str">
        <f>IF($B1449="", "", IF($B1449&gt;'Annual Report'!$AZ$41, 'Annual Report'!$BA$40, TEXT($B1449, "mmm yyyy")))</f>
        <v/>
      </c>
      <c r="AA1449" s="13" t="str">
        <f t="shared" si="181"/>
        <v/>
      </c>
      <c r="AC1449" s="13" t="str">
        <f t="shared" si="182"/>
        <v xml:space="preserve"> - </v>
      </c>
      <c r="AE1449" s="13" t="str">
        <f t="shared" si="183"/>
        <v/>
      </c>
    </row>
    <row r="1450" spans="1:31" x14ac:dyDescent="0.25">
      <c r="A1450" s="30"/>
      <c r="B1450" s="74"/>
      <c r="C1450" s="82"/>
      <c r="D1450" s="92"/>
      <c r="E1450" s="75"/>
      <c r="F1450" s="76"/>
      <c r="G1450" s="83"/>
      <c r="H1450" s="77"/>
      <c r="I1450" s="84"/>
      <c r="J1450" s="30"/>
      <c r="K1450" s="25" t="str">
        <f t="shared" si="176"/>
        <v/>
      </c>
      <c r="L1450" s="30"/>
      <c r="O1450" s="13" t="str">
        <f t="shared" si="177"/>
        <v/>
      </c>
      <c r="P1450" s="13">
        <f>SUM($E$11:$E1450)</f>
        <v>30</v>
      </c>
      <c r="T1450" s="22">
        <f t="shared" si="178"/>
        <v>0</v>
      </c>
      <c r="U1450" s="22">
        <f t="shared" si="179"/>
        <v>0</v>
      </c>
      <c r="W1450" s="13" t="str">
        <f t="shared" si="180"/>
        <v/>
      </c>
      <c r="Y1450" s="41" t="str">
        <f>IF($B1450="", "", IF($B1450&gt;'Annual Report'!$AZ$41, 'Annual Report'!$BA$40, TEXT($B1450, "mmm yyyy")))</f>
        <v/>
      </c>
      <c r="AA1450" s="13" t="str">
        <f t="shared" si="181"/>
        <v/>
      </c>
      <c r="AC1450" s="13" t="str">
        <f t="shared" si="182"/>
        <v xml:space="preserve"> - </v>
      </c>
      <c r="AE1450" s="13" t="str">
        <f t="shared" si="183"/>
        <v/>
      </c>
    </row>
    <row r="1451" spans="1:31" x14ac:dyDescent="0.25">
      <c r="A1451" s="30"/>
      <c r="B1451" s="74"/>
      <c r="C1451" s="82"/>
      <c r="D1451" s="92"/>
      <c r="E1451" s="75"/>
      <c r="F1451" s="76"/>
      <c r="G1451" s="83"/>
      <c r="H1451" s="77"/>
      <c r="I1451" s="84"/>
      <c r="J1451" s="30"/>
      <c r="K1451" s="25" t="str">
        <f t="shared" si="176"/>
        <v/>
      </c>
      <c r="L1451" s="30"/>
      <c r="O1451" s="13" t="str">
        <f t="shared" si="177"/>
        <v/>
      </c>
      <c r="P1451" s="13">
        <f>SUM($E$11:$E1451)</f>
        <v>30</v>
      </c>
      <c r="T1451" s="22">
        <f t="shared" si="178"/>
        <v>0</v>
      </c>
      <c r="U1451" s="22">
        <f t="shared" si="179"/>
        <v>0</v>
      </c>
      <c r="W1451" s="13" t="str">
        <f t="shared" si="180"/>
        <v/>
      </c>
      <c r="Y1451" s="41" t="str">
        <f>IF($B1451="", "", IF($B1451&gt;'Annual Report'!$AZ$41, 'Annual Report'!$BA$40, TEXT($B1451, "mmm yyyy")))</f>
        <v/>
      </c>
      <c r="AA1451" s="13" t="str">
        <f t="shared" si="181"/>
        <v/>
      </c>
      <c r="AC1451" s="13" t="str">
        <f t="shared" si="182"/>
        <v xml:space="preserve"> - </v>
      </c>
      <c r="AE1451" s="13" t="str">
        <f t="shared" si="183"/>
        <v/>
      </c>
    </row>
    <row r="1452" spans="1:31" x14ac:dyDescent="0.25">
      <c r="A1452" s="30"/>
      <c r="B1452" s="74"/>
      <c r="C1452" s="82"/>
      <c r="D1452" s="92"/>
      <c r="E1452" s="75"/>
      <c r="F1452" s="76"/>
      <c r="G1452" s="83"/>
      <c r="H1452" s="77"/>
      <c r="I1452" s="84"/>
      <c r="J1452" s="30"/>
      <c r="K1452" s="25" t="str">
        <f t="shared" si="176"/>
        <v/>
      </c>
      <c r="L1452" s="30"/>
      <c r="O1452" s="13" t="str">
        <f t="shared" si="177"/>
        <v/>
      </c>
      <c r="P1452" s="13">
        <f>SUM($E$11:$E1452)</f>
        <v>30</v>
      </c>
      <c r="T1452" s="22">
        <f t="shared" si="178"/>
        <v>0</v>
      </c>
      <c r="U1452" s="22">
        <f t="shared" si="179"/>
        <v>0</v>
      </c>
      <c r="W1452" s="13" t="str">
        <f t="shared" si="180"/>
        <v/>
      </c>
      <c r="Y1452" s="41" t="str">
        <f>IF($B1452="", "", IF($B1452&gt;'Annual Report'!$AZ$41, 'Annual Report'!$BA$40, TEXT($B1452, "mmm yyyy")))</f>
        <v/>
      </c>
      <c r="AA1452" s="13" t="str">
        <f t="shared" si="181"/>
        <v/>
      </c>
      <c r="AC1452" s="13" t="str">
        <f t="shared" si="182"/>
        <v xml:space="preserve"> - </v>
      </c>
      <c r="AE1452" s="13" t="str">
        <f t="shared" si="183"/>
        <v/>
      </c>
    </row>
    <row r="1453" spans="1:31" x14ac:dyDescent="0.25">
      <c r="A1453" s="30"/>
      <c r="B1453" s="74"/>
      <c r="C1453" s="82"/>
      <c r="D1453" s="92"/>
      <c r="E1453" s="75"/>
      <c r="F1453" s="76"/>
      <c r="G1453" s="83"/>
      <c r="H1453" s="77"/>
      <c r="I1453" s="84"/>
      <c r="J1453" s="30"/>
      <c r="K1453" s="25" t="str">
        <f t="shared" si="176"/>
        <v/>
      </c>
      <c r="L1453" s="30"/>
      <c r="O1453" s="13" t="str">
        <f t="shared" si="177"/>
        <v/>
      </c>
      <c r="P1453" s="13">
        <f>SUM($E$11:$E1453)</f>
        <v>30</v>
      </c>
      <c r="T1453" s="22">
        <f t="shared" si="178"/>
        <v>0</v>
      </c>
      <c r="U1453" s="22">
        <f t="shared" si="179"/>
        <v>0</v>
      </c>
      <c r="W1453" s="13" t="str">
        <f t="shared" si="180"/>
        <v/>
      </c>
      <c r="Y1453" s="41" t="str">
        <f>IF($B1453="", "", IF($B1453&gt;'Annual Report'!$AZ$41, 'Annual Report'!$BA$40, TEXT($B1453, "mmm yyyy")))</f>
        <v/>
      </c>
      <c r="AA1453" s="13" t="str">
        <f t="shared" si="181"/>
        <v/>
      </c>
      <c r="AC1453" s="13" t="str">
        <f t="shared" si="182"/>
        <v xml:space="preserve"> - </v>
      </c>
      <c r="AE1453" s="13" t="str">
        <f t="shared" si="183"/>
        <v/>
      </c>
    </row>
    <row r="1454" spans="1:31" x14ac:dyDescent="0.25">
      <c r="A1454" s="30"/>
      <c r="B1454" s="74"/>
      <c r="C1454" s="82"/>
      <c r="D1454" s="92"/>
      <c r="E1454" s="75"/>
      <c r="F1454" s="76"/>
      <c r="G1454" s="83"/>
      <c r="H1454" s="77"/>
      <c r="I1454" s="84"/>
      <c r="J1454" s="30"/>
      <c r="K1454" s="25" t="str">
        <f t="shared" si="176"/>
        <v/>
      </c>
      <c r="L1454" s="30"/>
      <c r="O1454" s="13" t="str">
        <f t="shared" si="177"/>
        <v/>
      </c>
      <c r="P1454" s="13">
        <f>SUM($E$11:$E1454)</f>
        <v>30</v>
      </c>
      <c r="T1454" s="22">
        <f t="shared" si="178"/>
        <v>0</v>
      </c>
      <c r="U1454" s="22">
        <f t="shared" si="179"/>
        <v>0</v>
      </c>
      <c r="W1454" s="13" t="str">
        <f t="shared" si="180"/>
        <v/>
      </c>
      <c r="Y1454" s="41" t="str">
        <f>IF($B1454="", "", IF($B1454&gt;'Annual Report'!$AZ$41, 'Annual Report'!$BA$40, TEXT($B1454, "mmm yyyy")))</f>
        <v/>
      </c>
      <c r="AA1454" s="13" t="str">
        <f t="shared" si="181"/>
        <v/>
      </c>
      <c r="AC1454" s="13" t="str">
        <f t="shared" si="182"/>
        <v xml:space="preserve"> - </v>
      </c>
      <c r="AE1454" s="13" t="str">
        <f t="shared" si="183"/>
        <v/>
      </c>
    </row>
    <row r="1455" spans="1:31" x14ac:dyDescent="0.25">
      <c r="A1455" s="30"/>
      <c r="B1455" s="74"/>
      <c r="C1455" s="82"/>
      <c r="D1455" s="92"/>
      <c r="E1455" s="75"/>
      <c r="F1455" s="76"/>
      <c r="G1455" s="83"/>
      <c r="H1455" s="77"/>
      <c r="I1455" s="84"/>
      <c r="J1455" s="30"/>
      <c r="K1455" s="25" t="str">
        <f t="shared" si="176"/>
        <v/>
      </c>
      <c r="L1455" s="30"/>
      <c r="O1455" s="13" t="str">
        <f t="shared" si="177"/>
        <v/>
      </c>
      <c r="P1455" s="13">
        <f>SUM($E$11:$E1455)</f>
        <v>30</v>
      </c>
      <c r="T1455" s="22">
        <f t="shared" si="178"/>
        <v>0</v>
      </c>
      <c r="U1455" s="22">
        <f t="shared" si="179"/>
        <v>0</v>
      </c>
      <c r="W1455" s="13" t="str">
        <f t="shared" si="180"/>
        <v/>
      </c>
      <c r="Y1455" s="41" t="str">
        <f>IF($B1455="", "", IF($B1455&gt;'Annual Report'!$AZ$41, 'Annual Report'!$BA$40, TEXT($B1455, "mmm yyyy")))</f>
        <v/>
      </c>
      <c r="AA1455" s="13" t="str">
        <f t="shared" si="181"/>
        <v/>
      </c>
      <c r="AC1455" s="13" t="str">
        <f t="shared" si="182"/>
        <v xml:space="preserve"> - </v>
      </c>
      <c r="AE1455" s="13" t="str">
        <f t="shared" si="183"/>
        <v/>
      </c>
    </row>
    <row r="1456" spans="1:31" x14ac:dyDescent="0.25">
      <c r="A1456" s="30"/>
      <c r="B1456" s="74"/>
      <c r="C1456" s="82"/>
      <c r="D1456" s="92"/>
      <c r="E1456" s="75"/>
      <c r="F1456" s="76"/>
      <c r="G1456" s="83"/>
      <c r="H1456" s="77"/>
      <c r="I1456" s="84"/>
      <c r="J1456" s="30"/>
      <c r="K1456" s="25" t="str">
        <f t="shared" si="176"/>
        <v/>
      </c>
      <c r="L1456" s="30"/>
      <c r="O1456" s="13" t="str">
        <f t="shared" si="177"/>
        <v/>
      </c>
      <c r="P1456" s="13">
        <f>SUM($E$11:$E1456)</f>
        <v>30</v>
      </c>
      <c r="T1456" s="22">
        <f t="shared" si="178"/>
        <v>0</v>
      </c>
      <c r="U1456" s="22">
        <f t="shared" si="179"/>
        <v>0</v>
      </c>
      <c r="W1456" s="13" t="str">
        <f t="shared" si="180"/>
        <v/>
      </c>
      <c r="Y1456" s="41" t="str">
        <f>IF($B1456="", "", IF($B1456&gt;'Annual Report'!$AZ$41, 'Annual Report'!$BA$40, TEXT($B1456, "mmm yyyy")))</f>
        <v/>
      </c>
      <c r="AA1456" s="13" t="str">
        <f t="shared" si="181"/>
        <v/>
      </c>
      <c r="AC1456" s="13" t="str">
        <f t="shared" si="182"/>
        <v xml:space="preserve"> - </v>
      </c>
      <c r="AE1456" s="13" t="str">
        <f t="shared" si="183"/>
        <v/>
      </c>
    </row>
    <row r="1457" spans="1:31" x14ac:dyDescent="0.25">
      <c r="A1457" s="30"/>
      <c r="B1457" s="74"/>
      <c r="C1457" s="82"/>
      <c r="D1457" s="92"/>
      <c r="E1457" s="75"/>
      <c r="F1457" s="76"/>
      <c r="G1457" s="83"/>
      <c r="H1457" s="77"/>
      <c r="I1457" s="84"/>
      <c r="J1457" s="30"/>
      <c r="K1457" s="25" t="str">
        <f t="shared" si="176"/>
        <v/>
      </c>
      <c r="L1457" s="30"/>
      <c r="O1457" s="13" t="str">
        <f t="shared" si="177"/>
        <v/>
      </c>
      <c r="P1457" s="13">
        <f>SUM($E$11:$E1457)</f>
        <v>30</v>
      </c>
      <c r="T1457" s="22">
        <f t="shared" si="178"/>
        <v>0</v>
      </c>
      <c r="U1457" s="22">
        <f t="shared" si="179"/>
        <v>0</v>
      </c>
      <c r="W1457" s="13" t="str">
        <f t="shared" si="180"/>
        <v/>
      </c>
      <c r="Y1457" s="41" t="str">
        <f>IF($B1457="", "", IF($B1457&gt;'Annual Report'!$AZ$41, 'Annual Report'!$BA$40, TEXT($B1457, "mmm yyyy")))</f>
        <v/>
      </c>
      <c r="AA1457" s="13" t="str">
        <f t="shared" si="181"/>
        <v/>
      </c>
      <c r="AC1457" s="13" t="str">
        <f t="shared" si="182"/>
        <v xml:space="preserve"> - </v>
      </c>
      <c r="AE1457" s="13" t="str">
        <f t="shared" si="183"/>
        <v/>
      </c>
    </row>
    <row r="1458" spans="1:31" x14ac:dyDescent="0.25">
      <c r="A1458" s="30"/>
      <c r="B1458" s="74"/>
      <c r="C1458" s="82"/>
      <c r="D1458" s="92"/>
      <c r="E1458" s="75"/>
      <c r="F1458" s="76"/>
      <c r="G1458" s="83"/>
      <c r="H1458" s="77"/>
      <c r="I1458" s="84"/>
      <c r="J1458" s="30"/>
      <c r="K1458" s="25" t="str">
        <f t="shared" si="176"/>
        <v/>
      </c>
      <c r="L1458" s="30"/>
      <c r="O1458" s="13" t="str">
        <f t="shared" si="177"/>
        <v/>
      </c>
      <c r="P1458" s="13">
        <f>SUM($E$11:$E1458)</f>
        <v>30</v>
      </c>
      <c r="T1458" s="22">
        <f t="shared" si="178"/>
        <v>0</v>
      </c>
      <c r="U1458" s="22">
        <f t="shared" si="179"/>
        <v>0</v>
      </c>
      <c r="W1458" s="13" t="str">
        <f t="shared" si="180"/>
        <v/>
      </c>
      <c r="Y1458" s="41" t="str">
        <f>IF($B1458="", "", IF($B1458&gt;'Annual Report'!$AZ$41, 'Annual Report'!$BA$40, TEXT($B1458, "mmm yyyy")))</f>
        <v/>
      </c>
      <c r="AA1458" s="13" t="str">
        <f t="shared" si="181"/>
        <v/>
      </c>
      <c r="AC1458" s="13" t="str">
        <f t="shared" si="182"/>
        <v xml:space="preserve"> - </v>
      </c>
      <c r="AE1458" s="13" t="str">
        <f t="shared" si="183"/>
        <v/>
      </c>
    </row>
    <row r="1459" spans="1:31" x14ac:dyDescent="0.25">
      <c r="A1459" s="30"/>
      <c r="B1459" s="74"/>
      <c r="C1459" s="82"/>
      <c r="D1459" s="92"/>
      <c r="E1459" s="75"/>
      <c r="F1459" s="76"/>
      <c r="G1459" s="83"/>
      <c r="H1459" s="77"/>
      <c r="I1459" s="84"/>
      <c r="J1459" s="30"/>
      <c r="K1459" s="25" t="str">
        <f t="shared" si="176"/>
        <v/>
      </c>
      <c r="L1459" s="30"/>
      <c r="O1459" s="13" t="str">
        <f t="shared" si="177"/>
        <v/>
      </c>
      <c r="P1459" s="13">
        <f>SUM($E$11:$E1459)</f>
        <v>30</v>
      </c>
      <c r="T1459" s="22">
        <f t="shared" si="178"/>
        <v>0</v>
      </c>
      <c r="U1459" s="22">
        <f t="shared" si="179"/>
        <v>0</v>
      </c>
      <c r="W1459" s="13" t="str">
        <f t="shared" si="180"/>
        <v/>
      </c>
      <c r="Y1459" s="41" t="str">
        <f>IF($B1459="", "", IF($B1459&gt;'Annual Report'!$AZ$41, 'Annual Report'!$BA$40, TEXT($B1459, "mmm yyyy")))</f>
        <v/>
      </c>
      <c r="AA1459" s="13" t="str">
        <f t="shared" si="181"/>
        <v/>
      </c>
      <c r="AC1459" s="13" t="str">
        <f t="shared" si="182"/>
        <v xml:space="preserve"> - </v>
      </c>
      <c r="AE1459" s="13" t="str">
        <f t="shared" si="183"/>
        <v/>
      </c>
    </row>
    <row r="1460" spans="1:31" x14ac:dyDescent="0.25">
      <c r="A1460" s="30"/>
      <c r="B1460" s="74"/>
      <c r="C1460" s="82"/>
      <c r="D1460" s="92"/>
      <c r="E1460" s="75"/>
      <c r="F1460" s="76"/>
      <c r="G1460" s="83"/>
      <c r="H1460" s="77"/>
      <c r="I1460" s="84"/>
      <c r="J1460" s="30"/>
      <c r="K1460" s="25" t="str">
        <f t="shared" si="176"/>
        <v/>
      </c>
      <c r="L1460" s="30"/>
      <c r="O1460" s="13" t="str">
        <f t="shared" si="177"/>
        <v/>
      </c>
      <c r="P1460" s="13">
        <f>SUM($E$11:$E1460)</f>
        <v>30</v>
      </c>
      <c r="T1460" s="22">
        <f t="shared" si="178"/>
        <v>0</v>
      </c>
      <c r="U1460" s="22">
        <f t="shared" si="179"/>
        <v>0</v>
      </c>
      <c r="W1460" s="13" t="str">
        <f t="shared" si="180"/>
        <v/>
      </c>
      <c r="Y1460" s="41" t="str">
        <f>IF($B1460="", "", IF($B1460&gt;'Annual Report'!$AZ$41, 'Annual Report'!$BA$40, TEXT($B1460, "mmm yyyy")))</f>
        <v/>
      </c>
      <c r="AA1460" s="13" t="str">
        <f t="shared" si="181"/>
        <v/>
      </c>
      <c r="AC1460" s="13" t="str">
        <f t="shared" si="182"/>
        <v xml:space="preserve"> - </v>
      </c>
      <c r="AE1460" s="13" t="str">
        <f t="shared" si="183"/>
        <v/>
      </c>
    </row>
    <row r="1461" spans="1:31" x14ac:dyDescent="0.25">
      <c r="A1461" s="30"/>
      <c r="B1461" s="74"/>
      <c r="C1461" s="82"/>
      <c r="D1461" s="92"/>
      <c r="E1461" s="75"/>
      <c r="F1461" s="76"/>
      <c r="G1461" s="83"/>
      <c r="H1461" s="77"/>
      <c r="I1461" s="84"/>
      <c r="J1461" s="30"/>
      <c r="K1461" s="25" t="str">
        <f t="shared" si="176"/>
        <v/>
      </c>
      <c r="L1461" s="30"/>
      <c r="O1461" s="13" t="str">
        <f t="shared" si="177"/>
        <v/>
      </c>
      <c r="P1461" s="13">
        <f>SUM($E$11:$E1461)</f>
        <v>30</v>
      </c>
      <c r="T1461" s="22">
        <f t="shared" si="178"/>
        <v>0</v>
      </c>
      <c r="U1461" s="22">
        <f t="shared" si="179"/>
        <v>0</v>
      </c>
      <c r="W1461" s="13" t="str">
        <f t="shared" si="180"/>
        <v/>
      </c>
      <c r="Y1461" s="41" t="str">
        <f>IF($B1461="", "", IF($B1461&gt;'Annual Report'!$AZ$41, 'Annual Report'!$BA$40, TEXT($B1461, "mmm yyyy")))</f>
        <v/>
      </c>
      <c r="AA1461" s="13" t="str">
        <f t="shared" si="181"/>
        <v/>
      </c>
      <c r="AC1461" s="13" t="str">
        <f t="shared" si="182"/>
        <v xml:space="preserve"> - </v>
      </c>
      <c r="AE1461" s="13" t="str">
        <f t="shared" si="183"/>
        <v/>
      </c>
    </row>
    <row r="1462" spans="1:31" x14ac:dyDescent="0.25">
      <c r="A1462" s="30"/>
      <c r="B1462" s="74"/>
      <c r="C1462" s="82"/>
      <c r="D1462" s="92"/>
      <c r="E1462" s="75"/>
      <c r="F1462" s="76"/>
      <c r="G1462" s="83"/>
      <c r="H1462" s="77"/>
      <c r="I1462" s="84"/>
      <c r="J1462" s="30"/>
      <c r="K1462" s="25" t="str">
        <f t="shared" si="176"/>
        <v/>
      </c>
      <c r="L1462" s="30"/>
      <c r="O1462" s="13" t="str">
        <f t="shared" si="177"/>
        <v/>
      </c>
      <c r="P1462" s="13">
        <f>SUM($E$11:$E1462)</f>
        <v>30</v>
      </c>
      <c r="T1462" s="22">
        <f t="shared" si="178"/>
        <v>0</v>
      </c>
      <c r="U1462" s="22">
        <f t="shared" si="179"/>
        <v>0</v>
      </c>
      <c r="W1462" s="13" t="str">
        <f t="shared" si="180"/>
        <v/>
      </c>
      <c r="Y1462" s="41" t="str">
        <f>IF($B1462="", "", IF($B1462&gt;'Annual Report'!$AZ$41, 'Annual Report'!$BA$40, TEXT($B1462, "mmm yyyy")))</f>
        <v/>
      </c>
      <c r="AA1462" s="13" t="str">
        <f t="shared" si="181"/>
        <v/>
      </c>
      <c r="AC1462" s="13" t="str">
        <f t="shared" si="182"/>
        <v xml:space="preserve"> - </v>
      </c>
      <c r="AE1462" s="13" t="str">
        <f t="shared" si="183"/>
        <v/>
      </c>
    </row>
    <row r="1463" spans="1:31" x14ac:dyDescent="0.25">
      <c r="A1463" s="30"/>
      <c r="B1463" s="74"/>
      <c r="C1463" s="82"/>
      <c r="D1463" s="92"/>
      <c r="E1463" s="75"/>
      <c r="F1463" s="76"/>
      <c r="G1463" s="83"/>
      <c r="H1463" s="77"/>
      <c r="I1463" s="84"/>
      <c r="J1463" s="30"/>
      <c r="K1463" s="25" t="str">
        <f t="shared" si="176"/>
        <v/>
      </c>
      <c r="L1463" s="30"/>
      <c r="O1463" s="13" t="str">
        <f t="shared" si="177"/>
        <v/>
      </c>
      <c r="P1463" s="13">
        <f>SUM($E$11:$E1463)</f>
        <v>30</v>
      </c>
      <c r="T1463" s="22">
        <f t="shared" si="178"/>
        <v>0</v>
      </c>
      <c r="U1463" s="22">
        <f t="shared" si="179"/>
        <v>0</v>
      </c>
      <c r="W1463" s="13" t="str">
        <f t="shared" si="180"/>
        <v/>
      </c>
      <c r="Y1463" s="41" t="str">
        <f>IF($B1463="", "", IF($B1463&gt;'Annual Report'!$AZ$41, 'Annual Report'!$BA$40, TEXT($B1463, "mmm yyyy")))</f>
        <v/>
      </c>
      <c r="AA1463" s="13" t="str">
        <f t="shared" si="181"/>
        <v/>
      </c>
      <c r="AC1463" s="13" t="str">
        <f t="shared" si="182"/>
        <v xml:space="preserve"> - </v>
      </c>
      <c r="AE1463" s="13" t="str">
        <f t="shared" si="183"/>
        <v/>
      </c>
    </row>
    <row r="1464" spans="1:31" x14ac:dyDescent="0.25">
      <c r="A1464" s="30"/>
      <c r="B1464" s="74"/>
      <c r="C1464" s="82"/>
      <c r="D1464" s="92"/>
      <c r="E1464" s="75"/>
      <c r="F1464" s="76"/>
      <c r="G1464" s="83"/>
      <c r="H1464" s="77"/>
      <c r="I1464" s="84"/>
      <c r="J1464" s="30"/>
      <c r="K1464" s="25" t="str">
        <f t="shared" si="176"/>
        <v/>
      </c>
      <c r="L1464" s="30"/>
      <c r="O1464" s="13" t="str">
        <f t="shared" si="177"/>
        <v/>
      </c>
      <c r="P1464" s="13">
        <f>SUM($E$11:$E1464)</f>
        <v>30</v>
      </c>
      <c r="T1464" s="22">
        <f t="shared" si="178"/>
        <v>0</v>
      </c>
      <c r="U1464" s="22">
        <f t="shared" si="179"/>
        <v>0</v>
      </c>
      <c r="W1464" s="13" t="str">
        <f t="shared" si="180"/>
        <v/>
      </c>
      <c r="Y1464" s="41" t="str">
        <f>IF($B1464="", "", IF($B1464&gt;'Annual Report'!$AZ$41, 'Annual Report'!$BA$40, TEXT($B1464, "mmm yyyy")))</f>
        <v/>
      </c>
      <c r="AA1464" s="13" t="str">
        <f t="shared" si="181"/>
        <v/>
      </c>
      <c r="AC1464" s="13" t="str">
        <f t="shared" si="182"/>
        <v xml:space="preserve"> - </v>
      </c>
      <c r="AE1464" s="13" t="str">
        <f t="shared" si="183"/>
        <v/>
      </c>
    </row>
    <row r="1465" spans="1:31" x14ac:dyDescent="0.25">
      <c r="A1465" s="30"/>
      <c r="B1465" s="74"/>
      <c r="C1465" s="82"/>
      <c r="D1465" s="92"/>
      <c r="E1465" s="75"/>
      <c r="F1465" s="76"/>
      <c r="G1465" s="83"/>
      <c r="H1465" s="77"/>
      <c r="I1465" s="84"/>
      <c r="J1465" s="30"/>
      <c r="K1465" s="25" t="str">
        <f t="shared" si="176"/>
        <v/>
      </c>
      <c r="L1465" s="30"/>
      <c r="O1465" s="13" t="str">
        <f t="shared" si="177"/>
        <v/>
      </c>
      <c r="P1465" s="13">
        <f>SUM($E$11:$E1465)</f>
        <v>30</v>
      </c>
      <c r="T1465" s="22">
        <f t="shared" si="178"/>
        <v>0</v>
      </c>
      <c r="U1465" s="22">
        <f t="shared" si="179"/>
        <v>0</v>
      </c>
      <c r="W1465" s="13" t="str">
        <f t="shared" si="180"/>
        <v/>
      </c>
      <c r="Y1465" s="41" t="str">
        <f>IF($B1465="", "", IF($B1465&gt;'Annual Report'!$AZ$41, 'Annual Report'!$BA$40, TEXT($B1465, "mmm yyyy")))</f>
        <v/>
      </c>
      <c r="AA1465" s="13" t="str">
        <f t="shared" si="181"/>
        <v/>
      </c>
      <c r="AC1465" s="13" t="str">
        <f t="shared" si="182"/>
        <v xml:space="preserve"> - </v>
      </c>
      <c r="AE1465" s="13" t="str">
        <f t="shared" si="183"/>
        <v/>
      </c>
    </row>
    <row r="1466" spans="1:31" x14ac:dyDescent="0.25">
      <c r="A1466" s="30"/>
      <c r="B1466" s="74"/>
      <c r="C1466" s="82"/>
      <c r="D1466" s="92"/>
      <c r="E1466" s="75"/>
      <c r="F1466" s="76"/>
      <c r="G1466" s="83"/>
      <c r="H1466" s="77"/>
      <c r="I1466" s="84"/>
      <c r="J1466" s="30"/>
      <c r="K1466" s="25" t="str">
        <f t="shared" si="176"/>
        <v/>
      </c>
      <c r="L1466" s="30"/>
      <c r="O1466" s="13" t="str">
        <f t="shared" si="177"/>
        <v/>
      </c>
      <c r="P1466" s="13">
        <f>SUM($E$11:$E1466)</f>
        <v>30</v>
      </c>
      <c r="T1466" s="22">
        <f t="shared" si="178"/>
        <v>0</v>
      </c>
      <c r="U1466" s="22">
        <f t="shared" si="179"/>
        <v>0</v>
      </c>
      <c r="W1466" s="13" t="str">
        <f t="shared" si="180"/>
        <v/>
      </c>
      <c r="Y1466" s="41" t="str">
        <f>IF($B1466="", "", IF($B1466&gt;'Annual Report'!$AZ$41, 'Annual Report'!$BA$40, TEXT($B1466, "mmm yyyy")))</f>
        <v/>
      </c>
      <c r="AA1466" s="13" t="str">
        <f t="shared" si="181"/>
        <v/>
      </c>
      <c r="AC1466" s="13" t="str">
        <f t="shared" si="182"/>
        <v xml:space="preserve"> - </v>
      </c>
      <c r="AE1466" s="13" t="str">
        <f t="shared" si="183"/>
        <v/>
      </c>
    </row>
    <row r="1467" spans="1:31" x14ac:dyDescent="0.25">
      <c r="A1467" s="30"/>
      <c r="B1467" s="74"/>
      <c r="C1467" s="82"/>
      <c r="D1467" s="92"/>
      <c r="E1467" s="75"/>
      <c r="F1467" s="76"/>
      <c r="G1467" s="83"/>
      <c r="H1467" s="77"/>
      <c r="I1467" s="84"/>
      <c r="J1467" s="30"/>
      <c r="K1467" s="25" t="str">
        <f t="shared" si="176"/>
        <v/>
      </c>
      <c r="L1467" s="30"/>
      <c r="O1467" s="13" t="str">
        <f t="shared" si="177"/>
        <v/>
      </c>
      <c r="P1467" s="13">
        <f>SUM($E$11:$E1467)</f>
        <v>30</v>
      </c>
      <c r="T1467" s="22">
        <f t="shared" si="178"/>
        <v>0</v>
      </c>
      <c r="U1467" s="22">
        <f t="shared" si="179"/>
        <v>0</v>
      </c>
      <c r="W1467" s="13" t="str">
        <f t="shared" si="180"/>
        <v/>
      </c>
      <c r="Y1467" s="41" t="str">
        <f>IF($B1467="", "", IF($B1467&gt;'Annual Report'!$AZ$41, 'Annual Report'!$BA$40, TEXT($B1467, "mmm yyyy")))</f>
        <v/>
      </c>
      <c r="AA1467" s="13" t="str">
        <f t="shared" si="181"/>
        <v/>
      </c>
      <c r="AC1467" s="13" t="str">
        <f t="shared" si="182"/>
        <v xml:space="preserve"> - </v>
      </c>
      <c r="AE1467" s="13" t="str">
        <f t="shared" si="183"/>
        <v/>
      </c>
    </row>
    <row r="1468" spans="1:31" x14ac:dyDescent="0.25">
      <c r="A1468" s="30"/>
      <c r="B1468" s="74"/>
      <c r="C1468" s="82"/>
      <c r="D1468" s="92"/>
      <c r="E1468" s="75"/>
      <c r="F1468" s="76"/>
      <c r="G1468" s="83"/>
      <c r="H1468" s="77"/>
      <c r="I1468" s="84"/>
      <c r="J1468" s="30"/>
      <c r="K1468" s="25" t="str">
        <f t="shared" si="176"/>
        <v/>
      </c>
      <c r="L1468" s="30"/>
      <c r="O1468" s="13" t="str">
        <f t="shared" si="177"/>
        <v/>
      </c>
      <c r="P1468" s="13">
        <f>SUM($E$11:$E1468)</f>
        <v>30</v>
      </c>
      <c r="T1468" s="22">
        <f t="shared" si="178"/>
        <v>0</v>
      </c>
      <c r="U1468" s="22">
        <f t="shared" si="179"/>
        <v>0</v>
      </c>
      <c r="W1468" s="13" t="str">
        <f t="shared" si="180"/>
        <v/>
      </c>
      <c r="Y1468" s="41" t="str">
        <f>IF($B1468="", "", IF($B1468&gt;'Annual Report'!$AZ$41, 'Annual Report'!$BA$40, TEXT($B1468, "mmm yyyy")))</f>
        <v/>
      </c>
      <c r="AA1468" s="13" t="str">
        <f t="shared" si="181"/>
        <v/>
      </c>
      <c r="AC1468" s="13" t="str">
        <f t="shared" si="182"/>
        <v xml:space="preserve"> - </v>
      </c>
      <c r="AE1468" s="13" t="str">
        <f t="shared" si="183"/>
        <v/>
      </c>
    </row>
    <row r="1469" spans="1:31" x14ac:dyDescent="0.25">
      <c r="A1469" s="30"/>
      <c r="B1469" s="74"/>
      <c r="C1469" s="82"/>
      <c r="D1469" s="92"/>
      <c r="E1469" s="75"/>
      <c r="F1469" s="76"/>
      <c r="G1469" s="83"/>
      <c r="H1469" s="77"/>
      <c r="I1469" s="84"/>
      <c r="J1469" s="30"/>
      <c r="K1469" s="25" t="str">
        <f t="shared" si="176"/>
        <v/>
      </c>
      <c r="L1469" s="30"/>
      <c r="O1469" s="13" t="str">
        <f t="shared" si="177"/>
        <v/>
      </c>
      <c r="P1469" s="13">
        <f>SUM($E$11:$E1469)</f>
        <v>30</v>
      </c>
      <c r="T1469" s="22">
        <f t="shared" si="178"/>
        <v>0</v>
      </c>
      <c r="U1469" s="22">
        <f t="shared" si="179"/>
        <v>0</v>
      </c>
      <c r="W1469" s="13" t="str">
        <f t="shared" si="180"/>
        <v/>
      </c>
      <c r="Y1469" s="41" t="str">
        <f>IF($B1469="", "", IF($B1469&gt;'Annual Report'!$AZ$41, 'Annual Report'!$BA$40, TEXT($B1469, "mmm yyyy")))</f>
        <v/>
      </c>
      <c r="AA1469" s="13" t="str">
        <f t="shared" si="181"/>
        <v/>
      </c>
      <c r="AC1469" s="13" t="str">
        <f t="shared" si="182"/>
        <v xml:space="preserve"> - </v>
      </c>
      <c r="AE1469" s="13" t="str">
        <f t="shared" si="183"/>
        <v/>
      </c>
    </row>
    <row r="1470" spans="1:31" x14ac:dyDescent="0.25">
      <c r="A1470" s="30"/>
      <c r="B1470" s="74"/>
      <c r="C1470" s="82"/>
      <c r="D1470" s="92"/>
      <c r="E1470" s="75"/>
      <c r="F1470" s="76"/>
      <c r="G1470" s="83"/>
      <c r="H1470" s="77"/>
      <c r="I1470" s="84"/>
      <c r="J1470" s="30"/>
      <c r="K1470" s="25" t="str">
        <f t="shared" si="176"/>
        <v/>
      </c>
      <c r="L1470" s="30"/>
      <c r="O1470" s="13" t="str">
        <f t="shared" si="177"/>
        <v/>
      </c>
      <c r="P1470" s="13">
        <f>SUM($E$11:$E1470)</f>
        <v>30</v>
      </c>
      <c r="T1470" s="22">
        <f t="shared" si="178"/>
        <v>0</v>
      </c>
      <c r="U1470" s="22">
        <f t="shared" si="179"/>
        <v>0</v>
      </c>
      <c r="W1470" s="13" t="str">
        <f t="shared" si="180"/>
        <v/>
      </c>
      <c r="Y1470" s="41" t="str">
        <f>IF($B1470="", "", IF($B1470&gt;'Annual Report'!$AZ$41, 'Annual Report'!$BA$40, TEXT($B1470, "mmm yyyy")))</f>
        <v/>
      </c>
      <c r="AA1470" s="13" t="str">
        <f t="shared" si="181"/>
        <v/>
      </c>
      <c r="AC1470" s="13" t="str">
        <f t="shared" si="182"/>
        <v xml:space="preserve"> - </v>
      </c>
      <c r="AE1470" s="13" t="str">
        <f t="shared" si="183"/>
        <v/>
      </c>
    </row>
    <row r="1471" spans="1:31" x14ac:dyDescent="0.25">
      <c r="A1471" s="30"/>
      <c r="B1471" s="74"/>
      <c r="C1471" s="82"/>
      <c r="D1471" s="92"/>
      <c r="E1471" s="75"/>
      <c r="F1471" s="76"/>
      <c r="G1471" s="83"/>
      <c r="H1471" s="77"/>
      <c r="I1471" s="84"/>
      <c r="J1471" s="30"/>
      <c r="K1471" s="25" t="str">
        <f t="shared" si="176"/>
        <v/>
      </c>
      <c r="L1471" s="30"/>
      <c r="O1471" s="13" t="str">
        <f t="shared" si="177"/>
        <v/>
      </c>
      <c r="P1471" s="13">
        <f>SUM($E$11:$E1471)</f>
        <v>30</v>
      </c>
      <c r="T1471" s="22">
        <f t="shared" si="178"/>
        <v>0</v>
      </c>
      <c r="U1471" s="22">
        <f t="shared" si="179"/>
        <v>0</v>
      </c>
      <c r="W1471" s="13" t="str">
        <f t="shared" si="180"/>
        <v/>
      </c>
      <c r="Y1471" s="41" t="str">
        <f>IF($B1471="", "", IF($B1471&gt;'Annual Report'!$AZ$41, 'Annual Report'!$BA$40, TEXT($B1471, "mmm yyyy")))</f>
        <v/>
      </c>
      <c r="AA1471" s="13" t="str">
        <f t="shared" si="181"/>
        <v/>
      </c>
      <c r="AC1471" s="13" t="str">
        <f t="shared" si="182"/>
        <v xml:space="preserve"> - </v>
      </c>
      <c r="AE1471" s="13" t="str">
        <f t="shared" si="183"/>
        <v/>
      </c>
    </row>
    <row r="1472" spans="1:31" x14ac:dyDescent="0.25">
      <c r="A1472" s="30"/>
      <c r="B1472" s="74"/>
      <c r="C1472" s="82"/>
      <c r="D1472" s="92"/>
      <c r="E1472" s="75"/>
      <c r="F1472" s="76"/>
      <c r="G1472" s="83"/>
      <c r="H1472" s="77"/>
      <c r="I1472" s="84"/>
      <c r="J1472" s="30"/>
      <c r="K1472" s="25" t="str">
        <f t="shared" si="176"/>
        <v/>
      </c>
      <c r="L1472" s="30"/>
      <c r="O1472" s="13" t="str">
        <f t="shared" si="177"/>
        <v/>
      </c>
      <c r="P1472" s="13">
        <f>SUM($E$11:$E1472)</f>
        <v>30</v>
      </c>
      <c r="T1472" s="22">
        <f t="shared" si="178"/>
        <v>0</v>
      </c>
      <c r="U1472" s="22">
        <f t="shared" si="179"/>
        <v>0</v>
      </c>
      <c r="W1472" s="13" t="str">
        <f t="shared" si="180"/>
        <v/>
      </c>
      <c r="Y1472" s="41" t="str">
        <f>IF($B1472="", "", IF($B1472&gt;'Annual Report'!$AZ$41, 'Annual Report'!$BA$40, TEXT($B1472, "mmm yyyy")))</f>
        <v/>
      </c>
      <c r="AA1472" s="13" t="str">
        <f t="shared" si="181"/>
        <v/>
      </c>
      <c r="AC1472" s="13" t="str">
        <f t="shared" si="182"/>
        <v xml:space="preserve"> - </v>
      </c>
      <c r="AE1472" s="13" t="str">
        <f t="shared" si="183"/>
        <v/>
      </c>
    </row>
    <row r="1473" spans="1:31" x14ac:dyDescent="0.25">
      <c r="A1473" s="30"/>
      <c r="B1473" s="74"/>
      <c r="C1473" s="82"/>
      <c r="D1473" s="92"/>
      <c r="E1473" s="75"/>
      <c r="F1473" s="76"/>
      <c r="G1473" s="83"/>
      <c r="H1473" s="77"/>
      <c r="I1473" s="84"/>
      <c r="J1473" s="30"/>
      <c r="K1473" s="25" t="str">
        <f t="shared" si="176"/>
        <v/>
      </c>
      <c r="L1473" s="30"/>
      <c r="O1473" s="13" t="str">
        <f t="shared" si="177"/>
        <v/>
      </c>
      <c r="P1473" s="13">
        <f>SUM($E$11:$E1473)</f>
        <v>30</v>
      </c>
      <c r="T1473" s="22">
        <f t="shared" si="178"/>
        <v>0</v>
      </c>
      <c r="U1473" s="22">
        <f t="shared" si="179"/>
        <v>0</v>
      </c>
      <c r="W1473" s="13" t="str">
        <f t="shared" si="180"/>
        <v/>
      </c>
      <c r="Y1473" s="41" t="str">
        <f>IF($B1473="", "", IF($B1473&gt;'Annual Report'!$AZ$41, 'Annual Report'!$BA$40, TEXT($B1473, "mmm yyyy")))</f>
        <v/>
      </c>
      <c r="AA1473" s="13" t="str">
        <f t="shared" si="181"/>
        <v/>
      </c>
      <c r="AC1473" s="13" t="str">
        <f t="shared" si="182"/>
        <v xml:space="preserve"> - </v>
      </c>
      <c r="AE1473" s="13" t="str">
        <f t="shared" si="183"/>
        <v/>
      </c>
    </row>
    <row r="1474" spans="1:31" x14ac:dyDescent="0.25">
      <c r="A1474" s="30"/>
      <c r="B1474" s="74"/>
      <c r="C1474" s="82"/>
      <c r="D1474" s="92"/>
      <c r="E1474" s="75"/>
      <c r="F1474" s="76"/>
      <c r="G1474" s="83"/>
      <c r="H1474" s="77"/>
      <c r="I1474" s="84"/>
      <c r="J1474" s="30"/>
      <c r="K1474" s="25" t="str">
        <f t="shared" si="176"/>
        <v/>
      </c>
      <c r="L1474" s="30"/>
      <c r="O1474" s="13" t="str">
        <f t="shared" si="177"/>
        <v/>
      </c>
      <c r="P1474" s="13">
        <f>SUM($E$11:$E1474)</f>
        <v>30</v>
      </c>
      <c r="T1474" s="22">
        <f t="shared" si="178"/>
        <v>0</v>
      </c>
      <c r="U1474" s="22">
        <f t="shared" si="179"/>
        <v>0</v>
      </c>
      <c r="W1474" s="13" t="str">
        <f t="shared" si="180"/>
        <v/>
      </c>
      <c r="Y1474" s="41" t="str">
        <f>IF($B1474="", "", IF($B1474&gt;'Annual Report'!$AZ$41, 'Annual Report'!$BA$40, TEXT($B1474, "mmm yyyy")))</f>
        <v/>
      </c>
      <c r="AA1474" s="13" t="str">
        <f t="shared" si="181"/>
        <v/>
      </c>
      <c r="AC1474" s="13" t="str">
        <f t="shared" si="182"/>
        <v xml:space="preserve"> - </v>
      </c>
      <c r="AE1474" s="13" t="str">
        <f t="shared" si="183"/>
        <v/>
      </c>
    </row>
    <row r="1475" spans="1:31" x14ac:dyDescent="0.25">
      <c r="A1475" s="30"/>
      <c r="B1475" s="74"/>
      <c r="C1475" s="82"/>
      <c r="D1475" s="92"/>
      <c r="E1475" s="75"/>
      <c r="F1475" s="76"/>
      <c r="G1475" s="83"/>
      <c r="H1475" s="77"/>
      <c r="I1475" s="84"/>
      <c r="J1475" s="30"/>
      <c r="K1475" s="25" t="str">
        <f t="shared" si="176"/>
        <v/>
      </c>
      <c r="L1475" s="30"/>
      <c r="O1475" s="13" t="str">
        <f t="shared" si="177"/>
        <v/>
      </c>
      <c r="P1475" s="13">
        <f>SUM($E$11:$E1475)</f>
        <v>30</v>
      </c>
      <c r="T1475" s="22">
        <f t="shared" si="178"/>
        <v>0</v>
      </c>
      <c r="U1475" s="22">
        <f t="shared" si="179"/>
        <v>0</v>
      </c>
      <c r="W1475" s="13" t="str">
        <f t="shared" si="180"/>
        <v/>
      </c>
      <c r="Y1475" s="41" t="str">
        <f>IF($B1475="", "", IF($B1475&gt;'Annual Report'!$AZ$41, 'Annual Report'!$BA$40, TEXT($B1475, "mmm yyyy")))</f>
        <v/>
      </c>
      <c r="AA1475" s="13" t="str">
        <f t="shared" si="181"/>
        <v/>
      </c>
      <c r="AC1475" s="13" t="str">
        <f t="shared" si="182"/>
        <v xml:space="preserve"> - </v>
      </c>
      <c r="AE1475" s="13" t="str">
        <f t="shared" si="183"/>
        <v/>
      </c>
    </row>
    <row r="1476" spans="1:31" x14ac:dyDescent="0.25">
      <c r="A1476" s="30"/>
      <c r="B1476" s="74"/>
      <c r="C1476" s="82"/>
      <c r="D1476" s="92"/>
      <c r="E1476" s="75"/>
      <c r="F1476" s="76"/>
      <c r="G1476" s="83"/>
      <c r="H1476" s="77"/>
      <c r="I1476" s="84"/>
      <c r="J1476" s="30"/>
      <c r="K1476" s="25" t="str">
        <f t="shared" si="176"/>
        <v/>
      </c>
      <c r="L1476" s="30"/>
      <c r="O1476" s="13" t="str">
        <f t="shared" si="177"/>
        <v/>
      </c>
      <c r="P1476" s="13">
        <f>SUM($E$11:$E1476)</f>
        <v>30</v>
      </c>
      <c r="T1476" s="22">
        <f t="shared" si="178"/>
        <v>0</v>
      </c>
      <c r="U1476" s="22">
        <f t="shared" si="179"/>
        <v>0</v>
      </c>
      <c r="W1476" s="13" t="str">
        <f t="shared" si="180"/>
        <v/>
      </c>
      <c r="Y1476" s="41" t="str">
        <f>IF($B1476="", "", IF($B1476&gt;'Annual Report'!$AZ$41, 'Annual Report'!$BA$40, TEXT($B1476, "mmm yyyy")))</f>
        <v/>
      </c>
      <c r="AA1476" s="13" t="str">
        <f t="shared" si="181"/>
        <v/>
      </c>
      <c r="AC1476" s="13" t="str">
        <f t="shared" si="182"/>
        <v xml:space="preserve"> - </v>
      </c>
      <c r="AE1476" s="13" t="str">
        <f t="shared" si="183"/>
        <v/>
      </c>
    </row>
    <row r="1477" spans="1:31" x14ac:dyDescent="0.25">
      <c r="A1477" s="30"/>
      <c r="B1477" s="74"/>
      <c r="C1477" s="82"/>
      <c r="D1477" s="92"/>
      <c r="E1477" s="75"/>
      <c r="F1477" s="76"/>
      <c r="G1477" s="83"/>
      <c r="H1477" s="77"/>
      <c r="I1477" s="84"/>
      <c r="J1477" s="30"/>
      <c r="K1477" s="25" t="str">
        <f t="shared" si="176"/>
        <v/>
      </c>
      <c r="L1477" s="30"/>
      <c r="O1477" s="13" t="str">
        <f t="shared" si="177"/>
        <v/>
      </c>
      <c r="P1477" s="13">
        <f>SUM($E$11:$E1477)</f>
        <v>30</v>
      </c>
      <c r="T1477" s="22">
        <f t="shared" si="178"/>
        <v>0</v>
      </c>
      <c r="U1477" s="22">
        <f t="shared" si="179"/>
        <v>0</v>
      </c>
      <c r="W1477" s="13" t="str">
        <f t="shared" si="180"/>
        <v/>
      </c>
      <c r="Y1477" s="41" t="str">
        <f>IF($B1477="", "", IF($B1477&gt;'Annual Report'!$AZ$41, 'Annual Report'!$BA$40, TEXT($B1477, "mmm yyyy")))</f>
        <v/>
      </c>
      <c r="AA1477" s="13" t="str">
        <f t="shared" si="181"/>
        <v/>
      </c>
      <c r="AC1477" s="13" t="str">
        <f t="shared" si="182"/>
        <v xml:space="preserve"> - </v>
      </c>
      <c r="AE1477" s="13" t="str">
        <f t="shared" si="183"/>
        <v/>
      </c>
    </row>
    <row r="1478" spans="1:31" x14ac:dyDescent="0.25">
      <c r="A1478" s="30"/>
      <c r="B1478" s="74"/>
      <c r="C1478" s="82"/>
      <c r="D1478" s="92"/>
      <c r="E1478" s="75"/>
      <c r="F1478" s="76"/>
      <c r="G1478" s="83"/>
      <c r="H1478" s="77"/>
      <c r="I1478" s="84"/>
      <c r="J1478" s="30"/>
      <c r="K1478" s="25" t="str">
        <f t="shared" si="176"/>
        <v/>
      </c>
      <c r="L1478" s="30"/>
      <c r="O1478" s="13" t="str">
        <f t="shared" si="177"/>
        <v/>
      </c>
      <c r="P1478" s="13">
        <f>SUM($E$11:$E1478)</f>
        <v>30</v>
      </c>
      <c r="T1478" s="22">
        <f t="shared" si="178"/>
        <v>0</v>
      </c>
      <c r="U1478" s="22">
        <f t="shared" si="179"/>
        <v>0</v>
      </c>
      <c r="W1478" s="13" t="str">
        <f t="shared" si="180"/>
        <v/>
      </c>
      <c r="Y1478" s="41" t="str">
        <f>IF($B1478="", "", IF($B1478&gt;'Annual Report'!$AZ$41, 'Annual Report'!$BA$40, TEXT($B1478, "mmm yyyy")))</f>
        <v/>
      </c>
      <c r="AA1478" s="13" t="str">
        <f t="shared" si="181"/>
        <v/>
      </c>
      <c r="AC1478" s="13" t="str">
        <f t="shared" si="182"/>
        <v xml:space="preserve"> - </v>
      </c>
      <c r="AE1478" s="13" t="str">
        <f t="shared" si="183"/>
        <v/>
      </c>
    </row>
    <row r="1479" spans="1:31" x14ac:dyDescent="0.25">
      <c r="A1479" s="30"/>
      <c r="B1479" s="74"/>
      <c r="C1479" s="82"/>
      <c r="D1479" s="92"/>
      <c r="E1479" s="75"/>
      <c r="F1479" s="76"/>
      <c r="G1479" s="83"/>
      <c r="H1479" s="77"/>
      <c r="I1479" s="84"/>
      <c r="J1479" s="30"/>
      <c r="K1479" s="25" t="str">
        <f t="shared" si="176"/>
        <v/>
      </c>
      <c r="L1479" s="30"/>
      <c r="O1479" s="13" t="str">
        <f t="shared" si="177"/>
        <v/>
      </c>
      <c r="P1479" s="13">
        <f>SUM($E$11:$E1479)</f>
        <v>30</v>
      </c>
      <c r="T1479" s="22">
        <f t="shared" si="178"/>
        <v>0</v>
      </c>
      <c r="U1479" s="22">
        <f t="shared" si="179"/>
        <v>0</v>
      </c>
      <c r="W1479" s="13" t="str">
        <f t="shared" si="180"/>
        <v/>
      </c>
      <c r="Y1479" s="41" t="str">
        <f>IF($B1479="", "", IF($B1479&gt;'Annual Report'!$AZ$41, 'Annual Report'!$BA$40, TEXT($B1479, "mmm yyyy")))</f>
        <v/>
      </c>
      <c r="AA1479" s="13" t="str">
        <f t="shared" si="181"/>
        <v/>
      </c>
      <c r="AC1479" s="13" t="str">
        <f t="shared" si="182"/>
        <v xml:space="preserve"> - </v>
      </c>
      <c r="AE1479" s="13" t="str">
        <f t="shared" si="183"/>
        <v/>
      </c>
    </row>
    <row r="1480" spans="1:31" x14ac:dyDescent="0.25">
      <c r="A1480" s="30"/>
      <c r="B1480" s="74"/>
      <c r="C1480" s="82"/>
      <c r="D1480" s="92"/>
      <c r="E1480" s="75"/>
      <c r="F1480" s="76"/>
      <c r="G1480" s="83"/>
      <c r="H1480" s="77"/>
      <c r="I1480" s="84"/>
      <c r="J1480" s="30"/>
      <c r="K1480" s="25" t="str">
        <f t="shared" si="176"/>
        <v/>
      </c>
      <c r="L1480" s="30"/>
      <c r="O1480" s="13" t="str">
        <f t="shared" si="177"/>
        <v/>
      </c>
      <c r="P1480" s="13">
        <f>SUM($E$11:$E1480)</f>
        <v>30</v>
      </c>
      <c r="T1480" s="22">
        <f t="shared" si="178"/>
        <v>0</v>
      </c>
      <c r="U1480" s="22">
        <f t="shared" si="179"/>
        <v>0</v>
      </c>
      <c r="W1480" s="13" t="str">
        <f t="shared" si="180"/>
        <v/>
      </c>
      <c r="Y1480" s="41" t="str">
        <f>IF($B1480="", "", IF($B1480&gt;'Annual Report'!$AZ$41, 'Annual Report'!$BA$40, TEXT($B1480, "mmm yyyy")))</f>
        <v/>
      </c>
      <c r="AA1480" s="13" t="str">
        <f t="shared" si="181"/>
        <v/>
      </c>
      <c r="AC1480" s="13" t="str">
        <f t="shared" si="182"/>
        <v xml:space="preserve"> - </v>
      </c>
      <c r="AE1480" s="13" t="str">
        <f t="shared" si="183"/>
        <v/>
      </c>
    </row>
    <row r="1481" spans="1:31" x14ac:dyDescent="0.25">
      <c r="A1481" s="30"/>
      <c r="B1481" s="74"/>
      <c r="C1481" s="82"/>
      <c r="D1481" s="92"/>
      <c r="E1481" s="75"/>
      <c r="F1481" s="76"/>
      <c r="G1481" s="83"/>
      <c r="H1481" s="77"/>
      <c r="I1481" s="84"/>
      <c r="J1481" s="30"/>
      <c r="K1481" s="25" t="str">
        <f t="shared" si="176"/>
        <v/>
      </c>
      <c r="L1481" s="30"/>
      <c r="O1481" s="13" t="str">
        <f t="shared" si="177"/>
        <v/>
      </c>
      <c r="P1481" s="13">
        <f>SUM($E$11:$E1481)</f>
        <v>30</v>
      </c>
      <c r="T1481" s="22">
        <f t="shared" si="178"/>
        <v>0</v>
      </c>
      <c r="U1481" s="22">
        <f t="shared" si="179"/>
        <v>0</v>
      </c>
      <c r="W1481" s="13" t="str">
        <f t="shared" si="180"/>
        <v/>
      </c>
      <c r="Y1481" s="41" t="str">
        <f>IF($B1481="", "", IF($B1481&gt;'Annual Report'!$AZ$41, 'Annual Report'!$BA$40, TEXT($B1481, "mmm yyyy")))</f>
        <v/>
      </c>
      <c r="AA1481" s="13" t="str">
        <f t="shared" si="181"/>
        <v/>
      </c>
      <c r="AC1481" s="13" t="str">
        <f t="shared" si="182"/>
        <v xml:space="preserve"> - </v>
      </c>
      <c r="AE1481" s="13" t="str">
        <f t="shared" si="183"/>
        <v/>
      </c>
    </row>
    <row r="1482" spans="1:31" x14ac:dyDescent="0.25">
      <c r="A1482" s="30"/>
      <c r="B1482" s="74"/>
      <c r="C1482" s="82"/>
      <c r="D1482" s="92"/>
      <c r="E1482" s="75"/>
      <c r="F1482" s="76"/>
      <c r="G1482" s="83"/>
      <c r="H1482" s="77"/>
      <c r="I1482" s="84"/>
      <c r="J1482" s="30"/>
      <c r="K1482" s="25" t="str">
        <f t="shared" si="176"/>
        <v/>
      </c>
      <c r="L1482" s="30"/>
      <c r="O1482" s="13" t="str">
        <f t="shared" si="177"/>
        <v/>
      </c>
      <c r="P1482" s="13">
        <f>SUM($E$11:$E1482)</f>
        <v>30</v>
      </c>
      <c r="T1482" s="22">
        <f t="shared" si="178"/>
        <v>0</v>
      </c>
      <c r="U1482" s="22">
        <f t="shared" si="179"/>
        <v>0</v>
      </c>
      <c r="W1482" s="13" t="str">
        <f t="shared" si="180"/>
        <v/>
      </c>
      <c r="Y1482" s="41" t="str">
        <f>IF($B1482="", "", IF($B1482&gt;'Annual Report'!$AZ$41, 'Annual Report'!$BA$40, TEXT($B1482, "mmm yyyy")))</f>
        <v/>
      </c>
      <c r="AA1482" s="13" t="str">
        <f t="shared" si="181"/>
        <v/>
      </c>
      <c r="AC1482" s="13" t="str">
        <f t="shared" si="182"/>
        <v xml:space="preserve"> - </v>
      </c>
      <c r="AE1482" s="13" t="str">
        <f t="shared" si="183"/>
        <v/>
      </c>
    </row>
    <row r="1483" spans="1:31" x14ac:dyDescent="0.25">
      <c r="A1483" s="30"/>
      <c r="B1483" s="74"/>
      <c r="C1483" s="82"/>
      <c r="D1483" s="92"/>
      <c r="E1483" s="75"/>
      <c r="F1483" s="76"/>
      <c r="G1483" s="83"/>
      <c r="H1483" s="77"/>
      <c r="I1483" s="84"/>
      <c r="J1483" s="30"/>
      <c r="K1483" s="25" t="str">
        <f t="shared" si="176"/>
        <v/>
      </c>
      <c r="L1483" s="30"/>
      <c r="O1483" s="13" t="str">
        <f t="shared" si="177"/>
        <v/>
      </c>
      <c r="P1483" s="13">
        <f>SUM($E$11:$E1483)</f>
        <v>30</v>
      </c>
      <c r="T1483" s="22">
        <f t="shared" si="178"/>
        <v>0</v>
      </c>
      <c r="U1483" s="22">
        <f t="shared" si="179"/>
        <v>0</v>
      </c>
      <c r="W1483" s="13" t="str">
        <f t="shared" si="180"/>
        <v/>
      </c>
      <c r="Y1483" s="41" t="str">
        <f>IF($B1483="", "", IF($B1483&gt;'Annual Report'!$AZ$41, 'Annual Report'!$BA$40, TEXT($B1483, "mmm yyyy")))</f>
        <v/>
      </c>
      <c r="AA1483" s="13" t="str">
        <f t="shared" si="181"/>
        <v/>
      </c>
      <c r="AC1483" s="13" t="str">
        <f t="shared" si="182"/>
        <v xml:space="preserve"> - </v>
      </c>
      <c r="AE1483" s="13" t="str">
        <f t="shared" si="183"/>
        <v/>
      </c>
    </row>
    <row r="1484" spans="1:31" x14ac:dyDescent="0.25">
      <c r="A1484" s="30"/>
      <c r="B1484" s="74"/>
      <c r="C1484" s="82"/>
      <c r="D1484" s="92"/>
      <c r="E1484" s="75"/>
      <c r="F1484" s="76"/>
      <c r="G1484" s="83"/>
      <c r="H1484" s="77"/>
      <c r="I1484" s="84"/>
      <c r="J1484" s="30"/>
      <c r="K1484" s="25" t="str">
        <f t="shared" ref="K1484:K1547" si="184">IF($B1484="", "", $G1484+$H1484-$F1484-$U1484-$T1484)</f>
        <v/>
      </c>
      <c r="L1484" s="30"/>
      <c r="O1484" s="13" t="str">
        <f t="shared" ref="O1484:O1547" si="185">IF($B1484="", "", IF(OR($B1484&lt;$R$3, $B1484&gt;$R$4), "X", ""))</f>
        <v/>
      </c>
      <c r="P1484" s="13">
        <f>SUM($E$11:$E1484)</f>
        <v>30</v>
      </c>
      <c r="T1484" s="22">
        <f t="shared" ref="T1484:T1547" si="186">ROUND($D1484*$P$4*24, 2)</f>
        <v>0</v>
      </c>
      <c r="U1484" s="22">
        <f t="shared" ref="U1484:U1547" si="187">ROUND(IF(AND($P1484&gt;$O$6, $P1483&lt;$O$6), (($P1484-$O$6)*$P$7)+(($O$6-$P1483)*$P$6), IF($P1483&gt;$O$6, $E1484*$P$7, $E1484*$P$6)), 2)</f>
        <v>0</v>
      </c>
      <c r="W1484" s="13" t="str">
        <f t="shared" ref="W1484:W1547" si="188">IF($I1484="", "", IF(COUNTIF($R$11:$R$20, $I1484)&gt;0, "", "X"))</f>
        <v/>
      </c>
      <c r="Y1484" s="41" t="str">
        <f>IF($B1484="", "", IF($B1484&gt;'Annual Report'!$AZ$41, 'Annual Report'!$BA$40, TEXT($B1484, "mmm yyyy")))</f>
        <v/>
      </c>
      <c r="AA1484" s="13" t="str">
        <f t="shared" ref="AA1484:AA1547" si="189">IF(AND(NOT($F1484=""), $I1484=""), "X", "")</f>
        <v/>
      </c>
      <c r="AC1484" s="13" t="str">
        <f t="shared" ref="AC1484:AC1547" si="190">_xlfn.CONCAT(Y1484, " - ", $I1484)</f>
        <v xml:space="preserve"> - </v>
      </c>
      <c r="AE1484" s="13" t="str">
        <f t="shared" ref="AE1484:AE1547" si="191">IF($AA1484="", "", $Y1484)</f>
        <v/>
      </c>
    </row>
    <row r="1485" spans="1:31" x14ac:dyDescent="0.25">
      <c r="A1485" s="30"/>
      <c r="B1485" s="74"/>
      <c r="C1485" s="82"/>
      <c r="D1485" s="92"/>
      <c r="E1485" s="75"/>
      <c r="F1485" s="76"/>
      <c r="G1485" s="83"/>
      <c r="H1485" s="77"/>
      <c r="I1485" s="84"/>
      <c r="J1485" s="30"/>
      <c r="K1485" s="25" t="str">
        <f t="shared" si="184"/>
        <v/>
      </c>
      <c r="L1485" s="30"/>
      <c r="O1485" s="13" t="str">
        <f t="shared" si="185"/>
        <v/>
      </c>
      <c r="P1485" s="13">
        <f>SUM($E$11:$E1485)</f>
        <v>30</v>
      </c>
      <c r="T1485" s="22">
        <f t="shared" si="186"/>
        <v>0</v>
      </c>
      <c r="U1485" s="22">
        <f t="shared" si="187"/>
        <v>0</v>
      </c>
      <c r="W1485" s="13" t="str">
        <f t="shared" si="188"/>
        <v/>
      </c>
      <c r="Y1485" s="41" t="str">
        <f>IF($B1485="", "", IF($B1485&gt;'Annual Report'!$AZ$41, 'Annual Report'!$BA$40, TEXT($B1485, "mmm yyyy")))</f>
        <v/>
      </c>
      <c r="AA1485" s="13" t="str">
        <f t="shared" si="189"/>
        <v/>
      </c>
      <c r="AC1485" s="13" t="str">
        <f t="shared" si="190"/>
        <v xml:space="preserve"> - </v>
      </c>
      <c r="AE1485" s="13" t="str">
        <f t="shared" si="191"/>
        <v/>
      </c>
    </row>
    <row r="1486" spans="1:31" x14ac:dyDescent="0.25">
      <c r="A1486" s="30"/>
      <c r="B1486" s="74"/>
      <c r="C1486" s="82"/>
      <c r="D1486" s="92"/>
      <c r="E1486" s="75"/>
      <c r="F1486" s="76"/>
      <c r="G1486" s="83"/>
      <c r="H1486" s="77"/>
      <c r="I1486" s="84"/>
      <c r="J1486" s="30"/>
      <c r="K1486" s="25" t="str">
        <f t="shared" si="184"/>
        <v/>
      </c>
      <c r="L1486" s="30"/>
      <c r="O1486" s="13" t="str">
        <f t="shared" si="185"/>
        <v/>
      </c>
      <c r="P1486" s="13">
        <f>SUM($E$11:$E1486)</f>
        <v>30</v>
      </c>
      <c r="T1486" s="22">
        <f t="shared" si="186"/>
        <v>0</v>
      </c>
      <c r="U1486" s="22">
        <f t="shared" si="187"/>
        <v>0</v>
      </c>
      <c r="W1486" s="13" t="str">
        <f t="shared" si="188"/>
        <v/>
      </c>
      <c r="Y1486" s="41" t="str">
        <f>IF($B1486="", "", IF($B1486&gt;'Annual Report'!$AZ$41, 'Annual Report'!$BA$40, TEXT($B1486, "mmm yyyy")))</f>
        <v/>
      </c>
      <c r="AA1486" s="13" t="str">
        <f t="shared" si="189"/>
        <v/>
      </c>
      <c r="AC1486" s="13" t="str">
        <f t="shared" si="190"/>
        <v xml:space="preserve"> - </v>
      </c>
      <c r="AE1486" s="13" t="str">
        <f t="shared" si="191"/>
        <v/>
      </c>
    </row>
    <row r="1487" spans="1:31" x14ac:dyDescent="0.25">
      <c r="A1487" s="30"/>
      <c r="B1487" s="74"/>
      <c r="C1487" s="82"/>
      <c r="D1487" s="92"/>
      <c r="E1487" s="75"/>
      <c r="F1487" s="76"/>
      <c r="G1487" s="83"/>
      <c r="H1487" s="77"/>
      <c r="I1487" s="84"/>
      <c r="J1487" s="30"/>
      <c r="K1487" s="25" t="str">
        <f t="shared" si="184"/>
        <v/>
      </c>
      <c r="L1487" s="30"/>
      <c r="O1487" s="13" t="str">
        <f t="shared" si="185"/>
        <v/>
      </c>
      <c r="P1487" s="13">
        <f>SUM($E$11:$E1487)</f>
        <v>30</v>
      </c>
      <c r="T1487" s="22">
        <f t="shared" si="186"/>
        <v>0</v>
      </c>
      <c r="U1487" s="22">
        <f t="shared" si="187"/>
        <v>0</v>
      </c>
      <c r="W1487" s="13" t="str">
        <f t="shared" si="188"/>
        <v/>
      </c>
      <c r="Y1487" s="41" t="str">
        <f>IF($B1487="", "", IF($B1487&gt;'Annual Report'!$AZ$41, 'Annual Report'!$BA$40, TEXT($B1487, "mmm yyyy")))</f>
        <v/>
      </c>
      <c r="AA1487" s="13" t="str">
        <f t="shared" si="189"/>
        <v/>
      </c>
      <c r="AC1487" s="13" t="str">
        <f t="shared" si="190"/>
        <v xml:space="preserve"> - </v>
      </c>
      <c r="AE1487" s="13" t="str">
        <f t="shared" si="191"/>
        <v/>
      </c>
    </row>
    <row r="1488" spans="1:31" x14ac:dyDescent="0.25">
      <c r="A1488" s="30"/>
      <c r="B1488" s="74"/>
      <c r="C1488" s="82"/>
      <c r="D1488" s="92"/>
      <c r="E1488" s="75"/>
      <c r="F1488" s="76"/>
      <c r="G1488" s="83"/>
      <c r="H1488" s="77"/>
      <c r="I1488" s="84"/>
      <c r="J1488" s="30"/>
      <c r="K1488" s="25" t="str">
        <f t="shared" si="184"/>
        <v/>
      </c>
      <c r="L1488" s="30"/>
      <c r="O1488" s="13" t="str">
        <f t="shared" si="185"/>
        <v/>
      </c>
      <c r="P1488" s="13">
        <f>SUM($E$11:$E1488)</f>
        <v>30</v>
      </c>
      <c r="T1488" s="22">
        <f t="shared" si="186"/>
        <v>0</v>
      </c>
      <c r="U1488" s="22">
        <f t="shared" si="187"/>
        <v>0</v>
      </c>
      <c r="W1488" s="13" t="str">
        <f t="shared" si="188"/>
        <v/>
      </c>
      <c r="Y1488" s="41" t="str">
        <f>IF($B1488="", "", IF($B1488&gt;'Annual Report'!$AZ$41, 'Annual Report'!$BA$40, TEXT($B1488, "mmm yyyy")))</f>
        <v/>
      </c>
      <c r="AA1488" s="13" t="str">
        <f t="shared" si="189"/>
        <v/>
      </c>
      <c r="AC1488" s="13" t="str">
        <f t="shared" si="190"/>
        <v xml:space="preserve"> - </v>
      </c>
      <c r="AE1488" s="13" t="str">
        <f t="shared" si="191"/>
        <v/>
      </c>
    </row>
    <row r="1489" spans="1:31" x14ac:dyDescent="0.25">
      <c r="A1489" s="30"/>
      <c r="B1489" s="74"/>
      <c r="C1489" s="82"/>
      <c r="D1489" s="92"/>
      <c r="E1489" s="75"/>
      <c r="F1489" s="76"/>
      <c r="G1489" s="83"/>
      <c r="H1489" s="77"/>
      <c r="I1489" s="84"/>
      <c r="J1489" s="30"/>
      <c r="K1489" s="25" t="str">
        <f t="shared" si="184"/>
        <v/>
      </c>
      <c r="L1489" s="30"/>
      <c r="O1489" s="13" t="str">
        <f t="shared" si="185"/>
        <v/>
      </c>
      <c r="P1489" s="13">
        <f>SUM($E$11:$E1489)</f>
        <v>30</v>
      </c>
      <c r="T1489" s="22">
        <f t="shared" si="186"/>
        <v>0</v>
      </c>
      <c r="U1489" s="22">
        <f t="shared" si="187"/>
        <v>0</v>
      </c>
      <c r="W1489" s="13" t="str">
        <f t="shared" si="188"/>
        <v/>
      </c>
      <c r="Y1489" s="41" t="str">
        <f>IF($B1489="", "", IF($B1489&gt;'Annual Report'!$AZ$41, 'Annual Report'!$BA$40, TEXT($B1489, "mmm yyyy")))</f>
        <v/>
      </c>
      <c r="AA1489" s="13" t="str">
        <f t="shared" si="189"/>
        <v/>
      </c>
      <c r="AC1489" s="13" t="str">
        <f t="shared" si="190"/>
        <v xml:space="preserve"> - </v>
      </c>
      <c r="AE1489" s="13" t="str">
        <f t="shared" si="191"/>
        <v/>
      </c>
    </row>
    <row r="1490" spans="1:31" x14ac:dyDescent="0.25">
      <c r="A1490" s="30"/>
      <c r="B1490" s="74"/>
      <c r="C1490" s="82"/>
      <c r="D1490" s="92"/>
      <c r="E1490" s="75"/>
      <c r="F1490" s="76"/>
      <c r="G1490" s="83"/>
      <c r="H1490" s="77"/>
      <c r="I1490" s="84"/>
      <c r="J1490" s="30"/>
      <c r="K1490" s="25" t="str">
        <f t="shared" si="184"/>
        <v/>
      </c>
      <c r="L1490" s="30"/>
      <c r="O1490" s="13" t="str">
        <f t="shared" si="185"/>
        <v/>
      </c>
      <c r="P1490" s="13">
        <f>SUM($E$11:$E1490)</f>
        <v>30</v>
      </c>
      <c r="T1490" s="22">
        <f t="shared" si="186"/>
        <v>0</v>
      </c>
      <c r="U1490" s="22">
        <f t="shared" si="187"/>
        <v>0</v>
      </c>
      <c r="W1490" s="13" t="str">
        <f t="shared" si="188"/>
        <v/>
      </c>
      <c r="Y1490" s="41" t="str">
        <f>IF($B1490="", "", IF($B1490&gt;'Annual Report'!$AZ$41, 'Annual Report'!$BA$40, TEXT($B1490, "mmm yyyy")))</f>
        <v/>
      </c>
      <c r="AA1490" s="13" t="str">
        <f t="shared" si="189"/>
        <v/>
      </c>
      <c r="AC1490" s="13" t="str">
        <f t="shared" si="190"/>
        <v xml:space="preserve"> - </v>
      </c>
      <c r="AE1490" s="13" t="str">
        <f t="shared" si="191"/>
        <v/>
      </c>
    </row>
    <row r="1491" spans="1:31" x14ac:dyDescent="0.25">
      <c r="A1491" s="30"/>
      <c r="B1491" s="74"/>
      <c r="C1491" s="82"/>
      <c r="D1491" s="92"/>
      <c r="E1491" s="75"/>
      <c r="F1491" s="76"/>
      <c r="G1491" s="83"/>
      <c r="H1491" s="77"/>
      <c r="I1491" s="84"/>
      <c r="J1491" s="30"/>
      <c r="K1491" s="25" t="str">
        <f t="shared" si="184"/>
        <v/>
      </c>
      <c r="L1491" s="30"/>
      <c r="O1491" s="13" t="str">
        <f t="shared" si="185"/>
        <v/>
      </c>
      <c r="P1491" s="13">
        <f>SUM($E$11:$E1491)</f>
        <v>30</v>
      </c>
      <c r="T1491" s="22">
        <f t="shared" si="186"/>
        <v>0</v>
      </c>
      <c r="U1491" s="22">
        <f t="shared" si="187"/>
        <v>0</v>
      </c>
      <c r="W1491" s="13" t="str">
        <f t="shared" si="188"/>
        <v/>
      </c>
      <c r="Y1491" s="41" t="str">
        <f>IF($B1491="", "", IF($B1491&gt;'Annual Report'!$AZ$41, 'Annual Report'!$BA$40, TEXT($B1491, "mmm yyyy")))</f>
        <v/>
      </c>
      <c r="AA1491" s="13" t="str">
        <f t="shared" si="189"/>
        <v/>
      </c>
      <c r="AC1491" s="13" t="str">
        <f t="shared" si="190"/>
        <v xml:space="preserve"> - </v>
      </c>
      <c r="AE1491" s="13" t="str">
        <f t="shared" si="191"/>
        <v/>
      </c>
    </row>
    <row r="1492" spans="1:31" x14ac:dyDescent="0.25">
      <c r="A1492" s="30"/>
      <c r="B1492" s="74"/>
      <c r="C1492" s="82"/>
      <c r="D1492" s="92"/>
      <c r="E1492" s="75"/>
      <c r="F1492" s="76"/>
      <c r="G1492" s="83"/>
      <c r="H1492" s="77"/>
      <c r="I1492" s="84"/>
      <c r="J1492" s="30"/>
      <c r="K1492" s="25" t="str">
        <f t="shared" si="184"/>
        <v/>
      </c>
      <c r="L1492" s="30"/>
      <c r="O1492" s="13" t="str">
        <f t="shared" si="185"/>
        <v/>
      </c>
      <c r="P1492" s="13">
        <f>SUM($E$11:$E1492)</f>
        <v>30</v>
      </c>
      <c r="T1492" s="22">
        <f t="shared" si="186"/>
        <v>0</v>
      </c>
      <c r="U1492" s="22">
        <f t="shared" si="187"/>
        <v>0</v>
      </c>
      <c r="W1492" s="13" t="str">
        <f t="shared" si="188"/>
        <v/>
      </c>
      <c r="Y1492" s="41" t="str">
        <f>IF($B1492="", "", IF($B1492&gt;'Annual Report'!$AZ$41, 'Annual Report'!$BA$40, TEXT($B1492, "mmm yyyy")))</f>
        <v/>
      </c>
      <c r="AA1492" s="13" t="str">
        <f t="shared" si="189"/>
        <v/>
      </c>
      <c r="AC1492" s="13" t="str">
        <f t="shared" si="190"/>
        <v xml:space="preserve"> - </v>
      </c>
      <c r="AE1492" s="13" t="str">
        <f t="shared" si="191"/>
        <v/>
      </c>
    </row>
    <row r="1493" spans="1:31" x14ac:dyDescent="0.25">
      <c r="A1493" s="30"/>
      <c r="B1493" s="74"/>
      <c r="C1493" s="82"/>
      <c r="D1493" s="92"/>
      <c r="E1493" s="75"/>
      <c r="F1493" s="76"/>
      <c r="G1493" s="83"/>
      <c r="H1493" s="77"/>
      <c r="I1493" s="84"/>
      <c r="J1493" s="30"/>
      <c r="K1493" s="25" t="str">
        <f t="shared" si="184"/>
        <v/>
      </c>
      <c r="L1493" s="30"/>
      <c r="O1493" s="13" t="str">
        <f t="shared" si="185"/>
        <v/>
      </c>
      <c r="P1493" s="13">
        <f>SUM($E$11:$E1493)</f>
        <v>30</v>
      </c>
      <c r="T1493" s="22">
        <f t="shared" si="186"/>
        <v>0</v>
      </c>
      <c r="U1493" s="22">
        <f t="shared" si="187"/>
        <v>0</v>
      </c>
      <c r="W1493" s="13" t="str">
        <f t="shared" si="188"/>
        <v/>
      </c>
      <c r="Y1493" s="41" t="str">
        <f>IF($B1493="", "", IF($B1493&gt;'Annual Report'!$AZ$41, 'Annual Report'!$BA$40, TEXT($B1493, "mmm yyyy")))</f>
        <v/>
      </c>
      <c r="AA1493" s="13" t="str">
        <f t="shared" si="189"/>
        <v/>
      </c>
      <c r="AC1493" s="13" t="str">
        <f t="shared" si="190"/>
        <v xml:space="preserve"> - </v>
      </c>
      <c r="AE1493" s="13" t="str">
        <f t="shared" si="191"/>
        <v/>
      </c>
    </row>
    <row r="1494" spans="1:31" x14ac:dyDescent="0.25">
      <c r="A1494" s="30"/>
      <c r="B1494" s="74"/>
      <c r="C1494" s="82"/>
      <c r="D1494" s="92"/>
      <c r="E1494" s="75"/>
      <c r="F1494" s="76"/>
      <c r="G1494" s="83"/>
      <c r="H1494" s="77"/>
      <c r="I1494" s="84"/>
      <c r="J1494" s="30"/>
      <c r="K1494" s="25" t="str">
        <f t="shared" si="184"/>
        <v/>
      </c>
      <c r="L1494" s="30"/>
      <c r="O1494" s="13" t="str">
        <f t="shared" si="185"/>
        <v/>
      </c>
      <c r="P1494" s="13">
        <f>SUM($E$11:$E1494)</f>
        <v>30</v>
      </c>
      <c r="T1494" s="22">
        <f t="shared" si="186"/>
        <v>0</v>
      </c>
      <c r="U1494" s="22">
        <f t="shared" si="187"/>
        <v>0</v>
      </c>
      <c r="W1494" s="13" t="str">
        <f t="shared" si="188"/>
        <v/>
      </c>
      <c r="Y1494" s="41" t="str">
        <f>IF($B1494="", "", IF($B1494&gt;'Annual Report'!$AZ$41, 'Annual Report'!$BA$40, TEXT($B1494, "mmm yyyy")))</f>
        <v/>
      </c>
      <c r="AA1494" s="13" t="str">
        <f t="shared" si="189"/>
        <v/>
      </c>
      <c r="AC1494" s="13" t="str">
        <f t="shared" si="190"/>
        <v xml:space="preserve"> - </v>
      </c>
      <c r="AE1494" s="13" t="str">
        <f t="shared" si="191"/>
        <v/>
      </c>
    </row>
    <row r="1495" spans="1:31" x14ac:dyDescent="0.25">
      <c r="A1495" s="30"/>
      <c r="B1495" s="74"/>
      <c r="C1495" s="82"/>
      <c r="D1495" s="92"/>
      <c r="E1495" s="75"/>
      <c r="F1495" s="76"/>
      <c r="G1495" s="83"/>
      <c r="H1495" s="77"/>
      <c r="I1495" s="84"/>
      <c r="J1495" s="30"/>
      <c r="K1495" s="25" t="str">
        <f t="shared" si="184"/>
        <v/>
      </c>
      <c r="L1495" s="30"/>
      <c r="O1495" s="13" t="str">
        <f t="shared" si="185"/>
        <v/>
      </c>
      <c r="P1495" s="13">
        <f>SUM($E$11:$E1495)</f>
        <v>30</v>
      </c>
      <c r="T1495" s="22">
        <f t="shared" si="186"/>
        <v>0</v>
      </c>
      <c r="U1495" s="22">
        <f t="shared" si="187"/>
        <v>0</v>
      </c>
      <c r="W1495" s="13" t="str">
        <f t="shared" si="188"/>
        <v/>
      </c>
      <c r="Y1495" s="41" t="str">
        <f>IF($B1495="", "", IF($B1495&gt;'Annual Report'!$AZ$41, 'Annual Report'!$BA$40, TEXT($B1495, "mmm yyyy")))</f>
        <v/>
      </c>
      <c r="AA1495" s="13" t="str">
        <f t="shared" si="189"/>
        <v/>
      </c>
      <c r="AC1495" s="13" t="str">
        <f t="shared" si="190"/>
        <v xml:space="preserve"> - </v>
      </c>
      <c r="AE1495" s="13" t="str">
        <f t="shared" si="191"/>
        <v/>
      </c>
    </row>
    <row r="1496" spans="1:31" x14ac:dyDescent="0.25">
      <c r="A1496" s="30"/>
      <c r="B1496" s="74"/>
      <c r="C1496" s="82"/>
      <c r="D1496" s="92"/>
      <c r="E1496" s="75"/>
      <c r="F1496" s="76"/>
      <c r="G1496" s="83"/>
      <c r="H1496" s="77"/>
      <c r="I1496" s="84"/>
      <c r="J1496" s="30"/>
      <c r="K1496" s="25" t="str">
        <f t="shared" si="184"/>
        <v/>
      </c>
      <c r="L1496" s="30"/>
      <c r="O1496" s="13" t="str">
        <f t="shared" si="185"/>
        <v/>
      </c>
      <c r="P1496" s="13">
        <f>SUM($E$11:$E1496)</f>
        <v>30</v>
      </c>
      <c r="T1496" s="22">
        <f t="shared" si="186"/>
        <v>0</v>
      </c>
      <c r="U1496" s="22">
        <f t="shared" si="187"/>
        <v>0</v>
      </c>
      <c r="W1496" s="13" t="str">
        <f t="shared" si="188"/>
        <v/>
      </c>
      <c r="Y1496" s="41" t="str">
        <f>IF($B1496="", "", IF($B1496&gt;'Annual Report'!$AZ$41, 'Annual Report'!$BA$40, TEXT($B1496, "mmm yyyy")))</f>
        <v/>
      </c>
      <c r="AA1496" s="13" t="str">
        <f t="shared" si="189"/>
        <v/>
      </c>
      <c r="AC1496" s="13" t="str">
        <f t="shared" si="190"/>
        <v xml:space="preserve"> - </v>
      </c>
      <c r="AE1496" s="13" t="str">
        <f t="shared" si="191"/>
        <v/>
      </c>
    </row>
    <row r="1497" spans="1:31" x14ac:dyDescent="0.25">
      <c r="A1497" s="30"/>
      <c r="B1497" s="74"/>
      <c r="C1497" s="82"/>
      <c r="D1497" s="92"/>
      <c r="E1497" s="75"/>
      <c r="F1497" s="76"/>
      <c r="G1497" s="83"/>
      <c r="H1497" s="77"/>
      <c r="I1497" s="84"/>
      <c r="J1497" s="30"/>
      <c r="K1497" s="25" t="str">
        <f t="shared" si="184"/>
        <v/>
      </c>
      <c r="L1497" s="30"/>
      <c r="O1497" s="13" t="str">
        <f t="shared" si="185"/>
        <v/>
      </c>
      <c r="P1497" s="13">
        <f>SUM($E$11:$E1497)</f>
        <v>30</v>
      </c>
      <c r="T1497" s="22">
        <f t="shared" si="186"/>
        <v>0</v>
      </c>
      <c r="U1497" s="22">
        <f t="shared" si="187"/>
        <v>0</v>
      </c>
      <c r="W1497" s="13" t="str">
        <f t="shared" si="188"/>
        <v/>
      </c>
      <c r="Y1497" s="41" t="str">
        <f>IF($B1497="", "", IF($B1497&gt;'Annual Report'!$AZ$41, 'Annual Report'!$BA$40, TEXT($B1497, "mmm yyyy")))</f>
        <v/>
      </c>
      <c r="AA1497" s="13" t="str">
        <f t="shared" si="189"/>
        <v/>
      </c>
      <c r="AC1497" s="13" t="str">
        <f t="shared" si="190"/>
        <v xml:space="preserve"> - </v>
      </c>
      <c r="AE1497" s="13" t="str">
        <f t="shared" si="191"/>
        <v/>
      </c>
    </row>
    <row r="1498" spans="1:31" x14ac:dyDescent="0.25">
      <c r="A1498" s="30"/>
      <c r="B1498" s="74"/>
      <c r="C1498" s="82"/>
      <c r="D1498" s="92"/>
      <c r="E1498" s="75"/>
      <c r="F1498" s="76"/>
      <c r="G1498" s="83"/>
      <c r="H1498" s="77"/>
      <c r="I1498" s="84"/>
      <c r="J1498" s="30"/>
      <c r="K1498" s="25" t="str">
        <f t="shared" si="184"/>
        <v/>
      </c>
      <c r="L1498" s="30"/>
      <c r="O1498" s="13" t="str">
        <f t="shared" si="185"/>
        <v/>
      </c>
      <c r="P1498" s="13">
        <f>SUM($E$11:$E1498)</f>
        <v>30</v>
      </c>
      <c r="T1498" s="22">
        <f t="shared" si="186"/>
        <v>0</v>
      </c>
      <c r="U1498" s="22">
        <f t="shared" si="187"/>
        <v>0</v>
      </c>
      <c r="W1498" s="13" t="str">
        <f t="shared" si="188"/>
        <v/>
      </c>
      <c r="Y1498" s="41" t="str">
        <f>IF($B1498="", "", IF($B1498&gt;'Annual Report'!$AZ$41, 'Annual Report'!$BA$40, TEXT($B1498, "mmm yyyy")))</f>
        <v/>
      </c>
      <c r="AA1498" s="13" t="str">
        <f t="shared" si="189"/>
        <v/>
      </c>
      <c r="AC1498" s="13" t="str">
        <f t="shared" si="190"/>
        <v xml:space="preserve"> - </v>
      </c>
      <c r="AE1498" s="13" t="str">
        <f t="shared" si="191"/>
        <v/>
      </c>
    </row>
    <row r="1499" spans="1:31" x14ac:dyDescent="0.25">
      <c r="A1499" s="30"/>
      <c r="B1499" s="74"/>
      <c r="C1499" s="82"/>
      <c r="D1499" s="92"/>
      <c r="E1499" s="75"/>
      <c r="F1499" s="76"/>
      <c r="G1499" s="83"/>
      <c r="H1499" s="77"/>
      <c r="I1499" s="84"/>
      <c r="J1499" s="30"/>
      <c r="K1499" s="25" t="str">
        <f t="shared" si="184"/>
        <v/>
      </c>
      <c r="L1499" s="30"/>
      <c r="O1499" s="13" t="str">
        <f t="shared" si="185"/>
        <v/>
      </c>
      <c r="P1499" s="13">
        <f>SUM($E$11:$E1499)</f>
        <v>30</v>
      </c>
      <c r="T1499" s="22">
        <f t="shared" si="186"/>
        <v>0</v>
      </c>
      <c r="U1499" s="22">
        <f t="shared" si="187"/>
        <v>0</v>
      </c>
      <c r="W1499" s="13" t="str">
        <f t="shared" si="188"/>
        <v/>
      </c>
      <c r="Y1499" s="41" t="str">
        <f>IF($B1499="", "", IF($B1499&gt;'Annual Report'!$AZ$41, 'Annual Report'!$BA$40, TEXT($B1499, "mmm yyyy")))</f>
        <v/>
      </c>
      <c r="AA1499" s="13" t="str">
        <f t="shared" si="189"/>
        <v/>
      </c>
      <c r="AC1499" s="13" t="str">
        <f t="shared" si="190"/>
        <v xml:space="preserve"> - </v>
      </c>
      <c r="AE1499" s="13" t="str">
        <f t="shared" si="191"/>
        <v/>
      </c>
    </row>
    <row r="1500" spans="1:31" x14ac:dyDescent="0.25">
      <c r="A1500" s="30"/>
      <c r="B1500" s="74"/>
      <c r="C1500" s="82"/>
      <c r="D1500" s="92"/>
      <c r="E1500" s="75"/>
      <c r="F1500" s="76"/>
      <c r="G1500" s="83"/>
      <c r="H1500" s="77"/>
      <c r="I1500" s="84"/>
      <c r="J1500" s="30"/>
      <c r="K1500" s="25" t="str">
        <f t="shared" si="184"/>
        <v/>
      </c>
      <c r="L1500" s="30"/>
      <c r="O1500" s="13" t="str">
        <f t="shared" si="185"/>
        <v/>
      </c>
      <c r="P1500" s="13">
        <f>SUM($E$11:$E1500)</f>
        <v>30</v>
      </c>
      <c r="T1500" s="22">
        <f t="shared" si="186"/>
        <v>0</v>
      </c>
      <c r="U1500" s="22">
        <f t="shared" si="187"/>
        <v>0</v>
      </c>
      <c r="W1500" s="13" t="str">
        <f t="shared" si="188"/>
        <v/>
      </c>
      <c r="Y1500" s="41" t="str">
        <f>IF($B1500="", "", IF($B1500&gt;'Annual Report'!$AZ$41, 'Annual Report'!$BA$40, TEXT($B1500, "mmm yyyy")))</f>
        <v/>
      </c>
      <c r="AA1500" s="13" t="str">
        <f t="shared" si="189"/>
        <v/>
      </c>
      <c r="AC1500" s="13" t="str">
        <f t="shared" si="190"/>
        <v xml:space="preserve"> - </v>
      </c>
      <c r="AE1500" s="13" t="str">
        <f t="shared" si="191"/>
        <v/>
      </c>
    </row>
    <row r="1501" spans="1:31" x14ac:dyDescent="0.25">
      <c r="A1501" s="30"/>
      <c r="B1501" s="74"/>
      <c r="C1501" s="82"/>
      <c r="D1501" s="92"/>
      <c r="E1501" s="75"/>
      <c r="F1501" s="76"/>
      <c r="G1501" s="83"/>
      <c r="H1501" s="77"/>
      <c r="I1501" s="84"/>
      <c r="J1501" s="30"/>
      <c r="K1501" s="25" t="str">
        <f t="shared" si="184"/>
        <v/>
      </c>
      <c r="L1501" s="30"/>
      <c r="O1501" s="13" t="str">
        <f t="shared" si="185"/>
        <v/>
      </c>
      <c r="P1501" s="13">
        <f>SUM($E$11:$E1501)</f>
        <v>30</v>
      </c>
      <c r="T1501" s="22">
        <f t="shared" si="186"/>
        <v>0</v>
      </c>
      <c r="U1501" s="22">
        <f t="shared" si="187"/>
        <v>0</v>
      </c>
      <c r="W1501" s="13" t="str">
        <f t="shared" si="188"/>
        <v/>
      </c>
      <c r="Y1501" s="41" t="str">
        <f>IF($B1501="", "", IF($B1501&gt;'Annual Report'!$AZ$41, 'Annual Report'!$BA$40, TEXT($B1501, "mmm yyyy")))</f>
        <v/>
      </c>
      <c r="AA1501" s="13" t="str">
        <f t="shared" si="189"/>
        <v/>
      </c>
      <c r="AC1501" s="13" t="str">
        <f t="shared" si="190"/>
        <v xml:space="preserve"> - </v>
      </c>
      <c r="AE1501" s="13" t="str">
        <f t="shared" si="191"/>
        <v/>
      </c>
    </row>
    <row r="1502" spans="1:31" x14ac:dyDescent="0.25">
      <c r="A1502" s="30"/>
      <c r="B1502" s="74"/>
      <c r="C1502" s="82"/>
      <c r="D1502" s="92"/>
      <c r="E1502" s="75"/>
      <c r="F1502" s="76"/>
      <c r="G1502" s="83"/>
      <c r="H1502" s="77"/>
      <c r="I1502" s="84"/>
      <c r="J1502" s="30"/>
      <c r="K1502" s="25" t="str">
        <f t="shared" si="184"/>
        <v/>
      </c>
      <c r="L1502" s="30"/>
      <c r="O1502" s="13" t="str">
        <f t="shared" si="185"/>
        <v/>
      </c>
      <c r="P1502" s="13">
        <f>SUM($E$11:$E1502)</f>
        <v>30</v>
      </c>
      <c r="T1502" s="22">
        <f t="shared" si="186"/>
        <v>0</v>
      </c>
      <c r="U1502" s="22">
        <f t="shared" si="187"/>
        <v>0</v>
      </c>
      <c r="W1502" s="13" t="str">
        <f t="shared" si="188"/>
        <v/>
      </c>
      <c r="Y1502" s="41" t="str">
        <f>IF($B1502="", "", IF($B1502&gt;'Annual Report'!$AZ$41, 'Annual Report'!$BA$40, TEXT($B1502, "mmm yyyy")))</f>
        <v/>
      </c>
      <c r="AA1502" s="13" t="str">
        <f t="shared" si="189"/>
        <v/>
      </c>
      <c r="AC1502" s="13" t="str">
        <f t="shared" si="190"/>
        <v xml:space="preserve"> - </v>
      </c>
      <c r="AE1502" s="13" t="str">
        <f t="shared" si="191"/>
        <v/>
      </c>
    </row>
    <row r="1503" spans="1:31" x14ac:dyDescent="0.25">
      <c r="A1503" s="30"/>
      <c r="B1503" s="74"/>
      <c r="C1503" s="82"/>
      <c r="D1503" s="92"/>
      <c r="E1503" s="75"/>
      <c r="F1503" s="76"/>
      <c r="G1503" s="83"/>
      <c r="H1503" s="77"/>
      <c r="I1503" s="84"/>
      <c r="J1503" s="30"/>
      <c r="K1503" s="25" t="str">
        <f t="shared" si="184"/>
        <v/>
      </c>
      <c r="L1503" s="30"/>
      <c r="O1503" s="13" t="str">
        <f t="shared" si="185"/>
        <v/>
      </c>
      <c r="P1503" s="13">
        <f>SUM($E$11:$E1503)</f>
        <v>30</v>
      </c>
      <c r="T1503" s="22">
        <f t="shared" si="186"/>
        <v>0</v>
      </c>
      <c r="U1503" s="22">
        <f t="shared" si="187"/>
        <v>0</v>
      </c>
      <c r="W1503" s="13" t="str">
        <f t="shared" si="188"/>
        <v/>
      </c>
      <c r="Y1503" s="41" t="str">
        <f>IF($B1503="", "", IF($B1503&gt;'Annual Report'!$AZ$41, 'Annual Report'!$BA$40, TEXT($B1503, "mmm yyyy")))</f>
        <v/>
      </c>
      <c r="AA1503" s="13" t="str">
        <f t="shared" si="189"/>
        <v/>
      </c>
      <c r="AC1503" s="13" t="str">
        <f t="shared" si="190"/>
        <v xml:space="preserve"> - </v>
      </c>
      <c r="AE1503" s="13" t="str">
        <f t="shared" si="191"/>
        <v/>
      </c>
    </row>
    <row r="1504" spans="1:31" x14ac:dyDescent="0.25">
      <c r="A1504" s="30"/>
      <c r="B1504" s="74"/>
      <c r="C1504" s="82"/>
      <c r="D1504" s="92"/>
      <c r="E1504" s="75"/>
      <c r="F1504" s="76"/>
      <c r="G1504" s="83"/>
      <c r="H1504" s="77"/>
      <c r="I1504" s="84"/>
      <c r="J1504" s="30"/>
      <c r="K1504" s="25" t="str">
        <f t="shared" si="184"/>
        <v/>
      </c>
      <c r="L1504" s="30"/>
      <c r="O1504" s="13" t="str">
        <f t="shared" si="185"/>
        <v/>
      </c>
      <c r="P1504" s="13">
        <f>SUM($E$11:$E1504)</f>
        <v>30</v>
      </c>
      <c r="T1504" s="22">
        <f t="shared" si="186"/>
        <v>0</v>
      </c>
      <c r="U1504" s="22">
        <f t="shared" si="187"/>
        <v>0</v>
      </c>
      <c r="W1504" s="13" t="str">
        <f t="shared" si="188"/>
        <v/>
      </c>
      <c r="Y1504" s="41" t="str">
        <f>IF($B1504="", "", IF($B1504&gt;'Annual Report'!$AZ$41, 'Annual Report'!$BA$40, TEXT($B1504, "mmm yyyy")))</f>
        <v/>
      </c>
      <c r="AA1504" s="13" t="str">
        <f t="shared" si="189"/>
        <v/>
      </c>
      <c r="AC1504" s="13" t="str">
        <f t="shared" si="190"/>
        <v xml:space="preserve"> - </v>
      </c>
      <c r="AE1504" s="13" t="str">
        <f t="shared" si="191"/>
        <v/>
      </c>
    </row>
    <row r="1505" spans="1:31" x14ac:dyDescent="0.25">
      <c r="A1505" s="30"/>
      <c r="B1505" s="74"/>
      <c r="C1505" s="82"/>
      <c r="D1505" s="92"/>
      <c r="E1505" s="75"/>
      <c r="F1505" s="76"/>
      <c r="G1505" s="83"/>
      <c r="H1505" s="77"/>
      <c r="I1505" s="84"/>
      <c r="J1505" s="30"/>
      <c r="K1505" s="25" t="str">
        <f t="shared" si="184"/>
        <v/>
      </c>
      <c r="L1505" s="30"/>
      <c r="O1505" s="13" t="str">
        <f t="shared" si="185"/>
        <v/>
      </c>
      <c r="P1505" s="13">
        <f>SUM($E$11:$E1505)</f>
        <v>30</v>
      </c>
      <c r="T1505" s="22">
        <f t="shared" si="186"/>
        <v>0</v>
      </c>
      <c r="U1505" s="22">
        <f t="shared" si="187"/>
        <v>0</v>
      </c>
      <c r="W1505" s="13" t="str">
        <f t="shared" si="188"/>
        <v/>
      </c>
      <c r="Y1505" s="41" t="str">
        <f>IF($B1505="", "", IF($B1505&gt;'Annual Report'!$AZ$41, 'Annual Report'!$BA$40, TEXT($B1505, "mmm yyyy")))</f>
        <v/>
      </c>
      <c r="AA1505" s="13" t="str">
        <f t="shared" si="189"/>
        <v/>
      </c>
      <c r="AC1505" s="13" t="str">
        <f t="shared" si="190"/>
        <v xml:space="preserve"> - </v>
      </c>
      <c r="AE1505" s="13" t="str">
        <f t="shared" si="191"/>
        <v/>
      </c>
    </row>
    <row r="1506" spans="1:31" x14ac:dyDescent="0.25">
      <c r="A1506" s="30"/>
      <c r="B1506" s="74"/>
      <c r="C1506" s="82"/>
      <c r="D1506" s="92"/>
      <c r="E1506" s="75"/>
      <c r="F1506" s="76"/>
      <c r="G1506" s="83"/>
      <c r="H1506" s="77"/>
      <c r="I1506" s="84"/>
      <c r="J1506" s="30"/>
      <c r="K1506" s="25" t="str">
        <f t="shared" si="184"/>
        <v/>
      </c>
      <c r="L1506" s="30"/>
      <c r="O1506" s="13" t="str">
        <f t="shared" si="185"/>
        <v/>
      </c>
      <c r="P1506" s="13">
        <f>SUM($E$11:$E1506)</f>
        <v>30</v>
      </c>
      <c r="T1506" s="22">
        <f t="shared" si="186"/>
        <v>0</v>
      </c>
      <c r="U1506" s="22">
        <f t="shared" si="187"/>
        <v>0</v>
      </c>
      <c r="W1506" s="13" t="str">
        <f t="shared" si="188"/>
        <v/>
      </c>
      <c r="Y1506" s="41" t="str">
        <f>IF($B1506="", "", IF($B1506&gt;'Annual Report'!$AZ$41, 'Annual Report'!$BA$40, TEXT($B1506, "mmm yyyy")))</f>
        <v/>
      </c>
      <c r="AA1506" s="13" t="str">
        <f t="shared" si="189"/>
        <v/>
      </c>
      <c r="AC1506" s="13" t="str">
        <f t="shared" si="190"/>
        <v xml:space="preserve"> - </v>
      </c>
      <c r="AE1506" s="13" t="str">
        <f t="shared" si="191"/>
        <v/>
      </c>
    </row>
    <row r="1507" spans="1:31" x14ac:dyDescent="0.25">
      <c r="A1507" s="30"/>
      <c r="B1507" s="74"/>
      <c r="C1507" s="82"/>
      <c r="D1507" s="92"/>
      <c r="E1507" s="75"/>
      <c r="F1507" s="76"/>
      <c r="G1507" s="83"/>
      <c r="H1507" s="77"/>
      <c r="I1507" s="84"/>
      <c r="J1507" s="30"/>
      <c r="K1507" s="25" t="str">
        <f t="shared" si="184"/>
        <v/>
      </c>
      <c r="L1507" s="30"/>
      <c r="O1507" s="13" t="str">
        <f t="shared" si="185"/>
        <v/>
      </c>
      <c r="P1507" s="13">
        <f>SUM($E$11:$E1507)</f>
        <v>30</v>
      </c>
      <c r="T1507" s="22">
        <f t="shared" si="186"/>
        <v>0</v>
      </c>
      <c r="U1507" s="22">
        <f t="shared" si="187"/>
        <v>0</v>
      </c>
      <c r="W1507" s="13" t="str">
        <f t="shared" si="188"/>
        <v/>
      </c>
      <c r="Y1507" s="41" t="str">
        <f>IF($B1507="", "", IF($B1507&gt;'Annual Report'!$AZ$41, 'Annual Report'!$BA$40, TEXT($B1507, "mmm yyyy")))</f>
        <v/>
      </c>
      <c r="AA1507" s="13" t="str">
        <f t="shared" si="189"/>
        <v/>
      </c>
      <c r="AC1507" s="13" t="str">
        <f t="shared" si="190"/>
        <v xml:space="preserve"> - </v>
      </c>
      <c r="AE1507" s="13" t="str">
        <f t="shared" si="191"/>
        <v/>
      </c>
    </row>
    <row r="1508" spans="1:31" x14ac:dyDescent="0.25">
      <c r="A1508" s="30"/>
      <c r="B1508" s="74"/>
      <c r="C1508" s="82"/>
      <c r="D1508" s="92"/>
      <c r="E1508" s="75"/>
      <c r="F1508" s="76"/>
      <c r="G1508" s="83"/>
      <c r="H1508" s="77"/>
      <c r="I1508" s="84"/>
      <c r="J1508" s="30"/>
      <c r="K1508" s="25" t="str">
        <f t="shared" si="184"/>
        <v/>
      </c>
      <c r="L1508" s="30"/>
      <c r="O1508" s="13" t="str">
        <f t="shared" si="185"/>
        <v/>
      </c>
      <c r="P1508" s="13">
        <f>SUM($E$11:$E1508)</f>
        <v>30</v>
      </c>
      <c r="T1508" s="22">
        <f t="shared" si="186"/>
        <v>0</v>
      </c>
      <c r="U1508" s="22">
        <f t="shared" si="187"/>
        <v>0</v>
      </c>
      <c r="W1508" s="13" t="str">
        <f t="shared" si="188"/>
        <v/>
      </c>
      <c r="Y1508" s="41" t="str">
        <f>IF($B1508="", "", IF($B1508&gt;'Annual Report'!$AZ$41, 'Annual Report'!$BA$40, TEXT($B1508, "mmm yyyy")))</f>
        <v/>
      </c>
      <c r="AA1508" s="13" t="str">
        <f t="shared" si="189"/>
        <v/>
      </c>
      <c r="AC1508" s="13" t="str">
        <f t="shared" si="190"/>
        <v xml:space="preserve"> - </v>
      </c>
      <c r="AE1508" s="13" t="str">
        <f t="shared" si="191"/>
        <v/>
      </c>
    </row>
    <row r="1509" spans="1:31" x14ac:dyDescent="0.25">
      <c r="A1509" s="30"/>
      <c r="B1509" s="74"/>
      <c r="C1509" s="82"/>
      <c r="D1509" s="92"/>
      <c r="E1509" s="75"/>
      <c r="F1509" s="76"/>
      <c r="G1509" s="83"/>
      <c r="H1509" s="77"/>
      <c r="I1509" s="84"/>
      <c r="J1509" s="30"/>
      <c r="K1509" s="25" t="str">
        <f t="shared" si="184"/>
        <v/>
      </c>
      <c r="L1509" s="30"/>
      <c r="O1509" s="13" t="str">
        <f t="shared" si="185"/>
        <v/>
      </c>
      <c r="P1509" s="13">
        <f>SUM($E$11:$E1509)</f>
        <v>30</v>
      </c>
      <c r="T1509" s="22">
        <f t="shared" si="186"/>
        <v>0</v>
      </c>
      <c r="U1509" s="22">
        <f t="shared" si="187"/>
        <v>0</v>
      </c>
      <c r="W1509" s="13" t="str">
        <f t="shared" si="188"/>
        <v/>
      </c>
      <c r="Y1509" s="41" t="str">
        <f>IF($B1509="", "", IF($B1509&gt;'Annual Report'!$AZ$41, 'Annual Report'!$BA$40, TEXT($B1509, "mmm yyyy")))</f>
        <v/>
      </c>
      <c r="AA1509" s="13" t="str">
        <f t="shared" si="189"/>
        <v/>
      </c>
      <c r="AC1509" s="13" t="str">
        <f t="shared" si="190"/>
        <v xml:space="preserve"> - </v>
      </c>
      <c r="AE1509" s="13" t="str">
        <f t="shared" si="191"/>
        <v/>
      </c>
    </row>
    <row r="1510" spans="1:31" x14ac:dyDescent="0.25">
      <c r="A1510" s="30"/>
      <c r="B1510" s="74"/>
      <c r="C1510" s="82"/>
      <c r="D1510" s="92"/>
      <c r="E1510" s="75"/>
      <c r="F1510" s="76"/>
      <c r="G1510" s="83"/>
      <c r="H1510" s="77"/>
      <c r="I1510" s="84"/>
      <c r="J1510" s="30"/>
      <c r="K1510" s="25" t="str">
        <f t="shared" si="184"/>
        <v/>
      </c>
      <c r="L1510" s="30"/>
      <c r="O1510" s="13" t="str">
        <f t="shared" si="185"/>
        <v/>
      </c>
      <c r="P1510" s="13">
        <f>SUM($E$11:$E1510)</f>
        <v>30</v>
      </c>
      <c r="T1510" s="22">
        <f t="shared" si="186"/>
        <v>0</v>
      </c>
      <c r="U1510" s="22">
        <f t="shared" si="187"/>
        <v>0</v>
      </c>
      <c r="W1510" s="13" t="str">
        <f t="shared" si="188"/>
        <v/>
      </c>
      <c r="Y1510" s="41" t="str">
        <f>IF($B1510="", "", IF($B1510&gt;'Annual Report'!$AZ$41, 'Annual Report'!$BA$40, TEXT($B1510, "mmm yyyy")))</f>
        <v/>
      </c>
      <c r="AA1510" s="13" t="str">
        <f t="shared" si="189"/>
        <v/>
      </c>
      <c r="AC1510" s="13" t="str">
        <f t="shared" si="190"/>
        <v xml:space="preserve"> - </v>
      </c>
      <c r="AE1510" s="13" t="str">
        <f t="shared" si="191"/>
        <v/>
      </c>
    </row>
    <row r="1511" spans="1:31" x14ac:dyDescent="0.25">
      <c r="A1511" s="30"/>
      <c r="B1511" s="74"/>
      <c r="C1511" s="82"/>
      <c r="D1511" s="92"/>
      <c r="E1511" s="75"/>
      <c r="F1511" s="76"/>
      <c r="G1511" s="83"/>
      <c r="H1511" s="77"/>
      <c r="I1511" s="84"/>
      <c r="J1511" s="30"/>
      <c r="K1511" s="25" t="str">
        <f t="shared" si="184"/>
        <v/>
      </c>
      <c r="L1511" s="30"/>
      <c r="O1511" s="13" t="str">
        <f t="shared" si="185"/>
        <v/>
      </c>
      <c r="P1511" s="13">
        <f>SUM($E$11:$E1511)</f>
        <v>30</v>
      </c>
      <c r="T1511" s="22">
        <f t="shared" si="186"/>
        <v>0</v>
      </c>
      <c r="U1511" s="22">
        <f t="shared" si="187"/>
        <v>0</v>
      </c>
      <c r="W1511" s="13" t="str">
        <f t="shared" si="188"/>
        <v/>
      </c>
      <c r="Y1511" s="41" t="str">
        <f>IF($B1511="", "", IF($B1511&gt;'Annual Report'!$AZ$41, 'Annual Report'!$BA$40, TEXT($B1511, "mmm yyyy")))</f>
        <v/>
      </c>
      <c r="AA1511" s="13" t="str">
        <f t="shared" si="189"/>
        <v/>
      </c>
      <c r="AC1511" s="13" t="str">
        <f t="shared" si="190"/>
        <v xml:space="preserve"> - </v>
      </c>
      <c r="AE1511" s="13" t="str">
        <f t="shared" si="191"/>
        <v/>
      </c>
    </row>
    <row r="1512" spans="1:31" x14ac:dyDescent="0.25">
      <c r="A1512" s="30"/>
      <c r="B1512" s="74"/>
      <c r="C1512" s="82"/>
      <c r="D1512" s="92"/>
      <c r="E1512" s="75"/>
      <c r="F1512" s="76"/>
      <c r="G1512" s="83"/>
      <c r="H1512" s="77"/>
      <c r="I1512" s="84"/>
      <c r="J1512" s="30"/>
      <c r="K1512" s="25" t="str">
        <f t="shared" si="184"/>
        <v/>
      </c>
      <c r="L1512" s="30"/>
      <c r="O1512" s="13" t="str">
        <f t="shared" si="185"/>
        <v/>
      </c>
      <c r="P1512" s="13">
        <f>SUM($E$11:$E1512)</f>
        <v>30</v>
      </c>
      <c r="T1512" s="22">
        <f t="shared" si="186"/>
        <v>0</v>
      </c>
      <c r="U1512" s="22">
        <f t="shared" si="187"/>
        <v>0</v>
      </c>
      <c r="W1512" s="13" t="str">
        <f t="shared" si="188"/>
        <v/>
      </c>
      <c r="Y1512" s="41" t="str">
        <f>IF($B1512="", "", IF($B1512&gt;'Annual Report'!$AZ$41, 'Annual Report'!$BA$40, TEXT($B1512, "mmm yyyy")))</f>
        <v/>
      </c>
      <c r="AA1512" s="13" t="str">
        <f t="shared" si="189"/>
        <v/>
      </c>
      <c r="AC1512" s="13" t="str">
        <f t="shared" si="190"/>
        <v xml:space="preserve"> - </v>
      </c>
      <c r="AE1512" s="13" t="str">
        <f t="shared" si="191"/>
        <v/>
      </c>
    </row>
    <row r="1513" spans="1:31" x14ac:dyDescent="0.25">
      <c r="A1513" s="30"/>
      <c r="B1513" s="74"/>
      <c r="C1513" s="82"/>
      <c r="D1513" s="92"/>
      <c r="E1513" s="75"/>
      <c r="F1513" s="76"/>
      <c r="G1513" s="83"/>
      <c r="H1513" s="77"/>
      <c r="I1513" s="84"/>
      <c r="J1513" s="30"/>
      <c r="K1513" s="25" t="str">
        <f t="shared" si="184"/>
        <v/>
      </c>
      <c r="L1513" s="30"/>
      <c r="O1513" s="13" t="str">
        <f t="shared" si="185"/>
        <v/>
      </c>
      <c r="P1513" s="13">
        <f>SUM($E$11:$E1513)</f>
        <v>30</v>
      </c>
      <c r="T1513" s="22">
        <f t="shared" si="186"/>
        <v>0</v>
      </c>
      <c r="U1513" s="22">
        <f t="shared" si="187"/>
        <v>0</v>
      </c>
      <c r="W1513" s="13" t="str">
        <f t="shared" si="188"/>
        <v/>
      </c>
      <c r="Y1513" s="41" t="str">
        <f>IF($B1513="", "", IF($B1513&gt;'Annual Report'!$AZ$41, 'Annual Report'!$BA$40, TEXT($B1513, "mmm yyyy")))</f>
        <v/>
      </c>
      <c r="AA1513" s="13" t="str">
        <f t="shared" si="189"/>
        <v/>
      </c>
      <c r="AC1513" s="13" t="str">
        <f t="shared" si="190"/>
        <v xml:space="preserve"> - </v>
      </c>
      <c r="AE1513" s="13" t="str">
        <f t="shared" si="191"/>
        <v/>
      </c>
    </row>
    <row r="1514" spans="1:31" x14ac:dyDescent="0.25">
      <c r="A1514" s="30"/>
      <c r="B1514" s="74"/>
      <c r="C1514" s="82"/>
      <c r="D1514" s="92"/>
      <c r="E1514" s="75"/>
      <c r="F1514" s="76"/>
      <c r="G1514" s="83"/>
      <c r="H1514" s="77"/>
      <c r="I1514" s="84"/>
      <c r="J1514" s="30"/>
      <c r="K1514" s="25" t="str">
        <f t="shared" si="184"/>
        <v/>
      </c>
      <c r="L1514" s="30"/>
      <c r="O1514" s="13" t="str">
        <f t="shared" si="185"/>
        <v/>
      </c>
      <c r="P1514" s="13">
        <f>SUM($E$11:$E1514)</f>
        <v>30</v>
      </c>
      <c r="T1514" s="22">
        <f t="shared" si="186"/>
        <v>0</v>
      </c>
      <c r="U1514" s="22">
        <f t="shared" si="187"/>
        <v>0</v>
      </c>
      <c r="W1514" s="13" t="str">
        <f t="shared" si="188"/>
        <v/>
      </c>
      <c r="Y1514" s="41" t="str">
        <f>IF($B1514="", "", IF($B1514&gt;'Annual Report'!$AZ$41, 'Annual Report'!$BA$40, TEXT($B1514, "mmm yyyy")))</f>
        <v/>
      </c>
      <c r="AA1514" s="13" t="str">
        <f t="shared" si="189"/>
        <v/>
      </c>
      <c r="AC1514" s="13" t="str">
        <f t="shared" si="190"/>
        <v xml:space="preserve"> - </v>
      </c>
      <c r="AE1514" s="13" t="str">
        <f t="shared" si="191"/>
        <v/>
      </c>
    </row>
    <row r="1515" spans="1:31" x14ac:dyDescent="0.25">
      <c r="A1515" s="30"/>
      <c r="B1515" s="74"/>
      <c r="C1515" s="82"/>
      <c r="D1515" s="92"/>
      <c r="E1515" s="75"/>
      <c r="F1515" s="76"/>
      <c r="G1515" s="83"/>
      <c r="H1515" s="77"/>
      <c r="I1515" s="84"/>
      <c r="J1515" s="30"/>
      <c r="K1515" s="25" t="str">
        <f t="shared" si="184"/>
        <v/>
      </c>
      <c r="L1515" s="30"/>
      <c r="O1515" s="13" t="str">
        <f t="shared" si="185"/>
        <v/>
      </c>
      <c r="P1515" s="13">
        <f>SUM($E$11:$E1515)</f>
        <v>30</v>
      </c>
      <c r="T1515" s="22">
        <f t="shared" si="186"/>
        <v>0</v>
      </c>
      <c r="U1515" s="22">
        <f t="shared" si="187"/>
        <v>0</v>
      </c>
      <c r="W1515" s="13" t="str">
        <f t="shared" si="188"/>
        <v/>
      </c>
      <c r="Y1515" s="41" t="str">
        <f>IF($B1515="", "", IF($B1515&gt;'Annual Report'!$AZ$41, 'Annual Report'!$BA$40, TEXT($B1515, "mmm yyyy")))</f>
        <v/>
      </c>
      <c r="AA1515" s="13" t="str">
        <f t="shared" si="189"/>
        <v/>
      </c>
      <c r="AC1515" s="13" t="str">
        <f t="shared" si="190"/>
        <v xml:space="preserve"> - </v>
      </c>
      <c r="AE1515" s="13" t="str">
        <f t="shared" si="191"/>
        <v/>
      </c>
    </row>
    <row r="1516" spans="1:31" x14ac:dyDescent="0.25">
      <c r="A1516" s="30"/>
      <c r="B1516" s="74"/>
      <c r="C1516" s="82"/>
      <c r="D1516" s="92"/>
      <c r="E1516" s="75"/>
      <c r="F1516" s="76"/>
      <c r="G1516" s="83"/>
      <c r="H1516" s="77"/>
      <c r="I1516" s="84"/>
      <c r="J1516" s="30"/>
      <c r="K1516" s="25" t="str">
        <f t="shared" si="184"/>
        <v/>
      </c>
      <c r="L1516" s="30"/>
      <c r="O1516" s="13" t="str">
        <f t="shared" si="185"/>
        <v/>
      </c>
      <c r="P1516" s="13">
        <f>SUM($E$11:$E1516)</f>
        <v>30</v>
      </c>
      <c r="T1516" s="22">
        <f t="shared" si="186"/>
        <v>0</v>
      </c>
      <c r="U1516" s="22">
        <f t="shared" si="187"/>
        <v>0</v>
      </c>
      <c r="W1516" s="13" t="str">
        <f t="shared" si="188"/>
        <v/>
      </c>
      <c r="Y1516" s="41" t="str">
        <f>IF($B1516="", "", IF($B1516&gt;'Annual Report'!$AZ$41, 'Annual Report'!$BA$40, TEXT($B1516, "mmm yyyy")))</f>
        <v/>
      </c>
      <c r="AA1516" s="13" t="str">
        <f t="shared" si="189"/>
        <v/>
      </c>
      <c r="AC1516" s="13" t="str">
        <f t="shared" si="190"/>
        <v xml:space="preserve"> - </v>
      </c>
      <c r="AE1516" s="13" t="str">
        <f t="shared" si="191"/>
        <v/>
      </c>
    </row>
    <row r="1517" spans="1:31" x14ac:dyDescent="0.25">
      <c r="A1517" s="30"/>
      <c r="B1517" s="74"/>
      <c r="C1517" s="82"/>
      <c r="D1517" s="92"/>
      <c r="E1517" s="75"/>
      <c r="F1517" s="76"/>
      <c r="G1517" s="83"/>
      <c r="H1517" s="77"/>
      <c r="I1517" s="84"/>
      <c r="J1517" s="30"/>
      <c r="K1517" s="25" t="str">
        <f t="shared" si="184"/>
        <v/>
      </c>
      <c r="L1517" s="30"/>
      <c r="O1517" s="13" t="str">
        <f t="shared" si="185"/>
        <v/>
      </c>
      <c r="P1517" s="13">
        <f>SUM($E$11:$E1517)</f>
        <v>30</v>
      </c>
      <c r="T1517" s="22">
        <f t="shared" si="186"/>
        <v>0</v>
      </c>
      <c r="U1517" s="22">
        <f t="shared" si="187"/>
        <v>0</v>
      </c>
      <c r="W1517" s="13" t="str">
        <f t="shared" si="188"/>
        <v/>
      </c>
      <c r="Y1517" s="41" t="str">
        <f>IF($B1517="", "", IF($B1517&gt;'Annual Report'!$AZ$41, 'Annual Report'!$BA$40, TEXT($B1517, "mmm yyyy")))</f>
        <v/>
      </c>
      <c r="AA1517" s="13" t="str">
        <f t="shared" si="189"/>
        <v/>
      </c>
      <c r="AC1517" s="13" t="str">
        <f t="shared" si="190"/>
        <v xml:space="preserve"> - </v>
      </c>
      <c r="AE1517" s="13" t="str">
        <f t="shared" si="191"/>
        <v/>
      </c>
    </row>
    <row r="1518" spans="1:31" x14ac:dyDescent="0.25">
      <c r="A1518" s="30"/>
      <c r="B1518" s="74"/>
      <c r="C1518" s="82"/>
      <c r="D1518" s="92"/>
      <c r="E1518" s="75"/>
      <c r="F1518" s="76"/>
      <c r="G1518" s="83"/>
      <c r="H1518" s="77"/>
      <c r="I1518" s="84"/>
      <c r="J1518" s="30"/>
      <c r="K1518" s="25" t="str">
        <f t="shared" si="184"/>
        <v/>
      </c>
      <c r="L1518" s="30"/>
      <c r="O1518" s="13" t="str">
        <f t="shared" si="185"/>
        <v/>
      </c>
      <c r="P1518" s="13">
        <f>SUM($E$11:$E1518)</f>
        <v>30</v>
      </c>
      <c r="T1518" s="22">
        <f t="shared" si="186"/>
        <v>0</v>
      </c>
      <c r="U1518" s="22">
        <f t="shared" si="187"/>
        <v>0</v>
      </c>
      <c r="W1518" s="13" t="str">
        <f t="shared" si="188"/>
        <v/>
      </c>
      <c r="Y1518" s="41" t="str">
        <f>IF($B1518="", "", IF($B1518&gt;'Annual Report'!$AZ$41, 'Annual Report'!$BA$40, TEXT($B1518, "mmm yyyy")))</f>
        <v/>
      </c>
      <c r="AA1518" s="13" t="str">
        <f t="shared" si="189"/>
        <v/>
      </c>
      <c r="AC1518" s="13" t="str">
        <f t="shared" si="190"/>
        <v xml:space="preserve"> - </v>
      </c>
      <c r="AE1518" s="13" t="str">
        <f t="shared" si="191"/>
        <v/>
      </c>
    </row>
    <row r="1519" spans="1:31" x14ac:dyDescent="0.25">
      <c r="A1519" s="30"/>
      <c r="B1519" s="74"/>
      <c r="C1519" s="82"/>
      <c r="D1519" s="92"/>
      <c r="E1519" s="75"/>
      <c r="F1519" s="76"/>
      <c r="G1519" s="83"/>
      <c r="H1519" s="77"/>
      <c r="I1519" s="84"/>
      <c r="J1519" s="30"/>
      <c r="K1519" s="25" t="str">
        <f t="shared" si="184"/>
        <v/>
      </c>
      <c r="L1519" s="30"/>
      <c r="O1519" s="13" t="str">
        <f t="shared" si="185"/>
        <v/>
      </c>
      <c r="P1519" s="13">
        <f>SUM($E$11:$E1519)</f>
        <v>30</v>
      </c>
      <c r="T1519" s="22">
        <f t="shared" si="186"/>
        <v>0</v>
      </c>
      <c r="U1519" s="22">
        <f t="shared" si="187"/>
        <v>0</v>
      </c>
      <c r="W1519" s="13" t="str">
        <f t="shared" si="188"/>
        <v/>
      </c>
      <c r="Y1519" s="41" t="str">
        <f>IF($B1519="", "", IF($B1519&gt;'Annual Report'!$AZ$41, 'Annual Report'!$BA$40, TEXT($B1519, "mmm yyyy")))</f>
        <v/>
      </c>
      <c r="AA1519" s="13" t="str">
        <f t="shared" si="189"/>
        <v/>
      </c>
      <c r="AC1519" s="13" t="str">
        <f t="shared" si="190"/>
        <v xml:space="preserve"> - </v>
      </c>
      <c r="AE1519" s="13" t="str">
        <f t="shared" si="191"/>
        <v/>
      </c>
    </row>
    <row r="1520" spans="1:31" x14ac:dyDescent="0.25">
      <c r="A1520" s="30"/>
      <c r="B1520" s="74"/>
      <c r="C1520" s="82"/>
      <c r="D1520" s="92"/>
      <c r="E1520" s="75"/>
      <c r="F1520" s="76"/>
      <c r="G1520" s="83"/>
      <c r="H1520" s="77"/>
      <c r="I1520" s="84"/>
      <c r="J1520" s="30"/>
      <c r="K1520" s="25" t="str">
        <f t="shared" si="184"/>
        <v/>
      </c>
      <c r="L1520" s="30"/>
      <c r="O1520" s="13" t="str">
        <f t="shared" si="185"/>
        <v/>
      </c>
      <c r="P1520" s="13">
        <f>SUM($E$11:$E1520)</f>
        <v>30</v>
      </c>
      <c r="T1520" s="22">
        <f t="shared" si="186"/>
        <v>0</v>
      </c>
      <c r="U1520" s="22">
        <f t="shared" si="187"/>
        <v>0</v>
      </c>
      <c r="W1520" s="13" t="str">
        <f t="shared" si="188"/>
        <v/>
      </c>
      <c r="Y1520" s="41" t="str">
        <f>IF($B1520="", "", IF($B1520&gt;'Annual Report'!$AZ$41, 'Annual Report'!$BA$40, TEXT($B1520, "mmm yyyy")))</f>
        <v/>
      </c>
      <c r="AA1520" s="13" t="str">
        <f t="shared" si="189"/>
        <v/>
      </c>
      <c r="AC1520" s="13" t="str">
        <f t="shared" si="190"/>
        <v xml:space="preserve"> - </v>
      </c>
      <c r="AE1520" s="13" t="str">
        <f t="shared" si="191"/>
        <v/>
      </c>
    </row>
    <row r="1521" spans="1:31" x14ac:dyDescent="0.25">
      <c r="A1521" s="30"/>
      <c r="B1521" s="74"/>
      <c r="C1521" s="82"/>
      <c r="D1521" s="92"/>
      <c r="E1521" s="75"/>
      <c r="F1521" s="76"/>
      <c r="G1521" s="83"/>
      <c r="H1521" s="77"/>
      <c r="I1521" s="84"/>
      <c r="J1521" s="30"/>
      <c r="K1521" s="25" t="str">
        <f t="shared" si="184"/>
        <v/>
      </c>
      <c r="L1521" s="30"/>
      <c r="O1521" s="13" t="str">
        <f t="shared" si="185"/>
        <v/>
      </c>
      <c r="P1521" s="13">
        <f>SUM($E$11:$E1521)</f>
        <v>30</v>
      </c>
      <c r="T1521" s="22">
        <f t="shared" si="186"/>
        <v>0</v>
      </c>
      <c r="U1521" s="22">
        <f t="shared" si="187"/>
        <v>0</v>
      </c>
      <c r="W1521" s="13" t="str">
        <f t="shared" si="188"/>
        <v/>
      </c>
      <c r="Y1521" s="41" t="str">
        <f>IF($B1521="", "", IF($B1521&gt;'Annual Report'!$AZ$41, 'Annual Report'!$BA$40, TEXT($B1521, "mmm yyyy")))</f>
        <v/>
      </c>
      <c r="AA1521" s="13" t="str">
        <f t="shared" si="189"/>
        <v/>
      </c>
      <c r="AC1521" s="13" t="str">
        <f t="shared" si="190"/>
        <v xml:space="preserve"> - </v>
      </c>
      <c r="AE1521" s="13" t="str">
        <f t="shared" si="191"/>
        <v/>
      </c>
    </row>
    <row r="1522" spans="1:31" x14ac:dyDescent="0.25">
      <c r="A1522" s="30"/>
      <c r="B1522" s="74"/>
      <c r="C1522" s="82"/>
      <c r="D1522" s="92"/>
      <c r="E1522" s="75"/>
      <c r="F1522" s="76"/>
      <c r="G1522" s="83"/>
      <c r="H1522" s="77"/>
      <c r="I1522" s="84"/>
      <c r="J1522" s="30"/>
      <c r="K1522" s="25" t="str">
        <f t="shared" si="184"/>
        <v/>
      </c>
      <c r="L1522" s="30"/>
      <c r="O1522" s="13" t="str">
        <f t="shared" si="185"/>
        <v/>
      </c>
      <c r="P1522" s="13">
        <f>SUM($E$11:$E1522)</f>
        <v>30</v>
      </c>
      <c r="T1522" s="22">
        <f t="shared" si="186"/>
        <v>0</v>
      </c>
      <c r="U1522" s="22">
        <f t="shared" si="187"/>
        <v>0</v>
      </c>
      <c r="W1522" s="13" t="str">
        <f t="shared" si="188"/>
        <v/>
      </c>
      <c r="Y1522" s="41" t="str">
        <f>IF($B1522="", "", IF($B1522&gt;'Annual Report'!$AZ$41, 'Annual Report'!$BA$40, TEXT($B1522, "mmm yyyy")))</f>
        <v/>
      </c>
      <c r="AA1522" s="13" t="str">
        <f t="shared" si="189"/>
        <v/>
      </c>
      <c r="AC1522" s="13" t="str">
        <f t="shared" si="190"/>
        <v xml:space="preserve"> - </v>
      </c>
      <c r="AE1522" s="13" t="str">
        <f t="shared" si="191"/>
        <v/>
      </c>
    </row>
    <row r="1523" spans="1:31" x14ac:dyDescent="0.25">
      <c r="A1523" s="30"/>
      <c r="B1523" s="74"/>
      <c r="C1523" s="82"/>
      <c r="D1523" s="92"/>
      <c r="E1523" s="75"/>
      <c r="F1523" s="76"/>
      <c r="G1523" s="83"/>
      <c r="H1523" s="77"/>
      <c r="I1523" s="84"/>
      <c r="J1523" s="30"/>
      <c r="K1523" s="25" t="str">
        <f t="shared" si="184"/>
        <v/>
      </c>
      <c r="L1523" s="30"/>
      <c r="O1523" s="13" t="str">
        <f t="shared" si="185"/>
        <v/>
      </c>
      <c r="P1523" s="13">
        <f>SUM($E$11:$E1523)</f>
        <v>30</v>
      </c>
      <c r="T1523" s="22">
        <f t="shared" si="186"/>
        <v>0</v>
      </c>
      <c r="U1523" s="22">
        <f t="shared" si="187"/>
        <v>0</v>
      </c>
      <c r="W1523" s="13" t="str">
        <f t="shared" si="188"/>
        <v/>
      </c>
      <c r="Y1523" s="41" t="str">
        <f>IF($B1523="", "", IF($B1523&gt;'Annual Report'!$AZ$41, 'Annual Report'!$BA$40, TEXT($B1523, "mmm yyyy")))</f>
        <v/>
      </c>
      <c r="AA1523" s="13" t="str">
        <f t="shared" si="189"/>
        <v/>
      </c>
      <c r="AC1523" s="13" t="str">
        <f t="shared" si="190"/>
        <v xml:space="preserve"> - </v>
      </c>
      <c r="AE1523" s="13" t="str">
        <f t="shared" si="191"/>
        <v/>
      </c>
    </row>
    <row r="1524" spans="1:31" x14ac:dyDescent="0.25">
      <c r="A1524" s="30"/>
      <c r="B1524" s="74"/>
      <c r="C1524" s="82"/>
      <c r="D1524" s="92"/>
      <c r="E1524" s="75"/>
      <c r="F1524" s="76"/>
      <c r="G1524" s="83"/>
      <c r="H1524" s="77"/>
      <c r="I1524" s="84"/>
      <c r="J1524" s="30"/>
      <c r="K1524" s="25" t="str">
        <f t="shared" si="184"/>
        <v/>
      </c>
      <c r="L1524" s="30"/>
      <c r="O1524" s="13" t="str">
        <f t="shared" si="185"/>
        <v/>
      </c>
      <c r="P1524" s="13">
        <f>SUM($E$11:$E1524)</f>
        <v>30</v>
      </c>
      <c r="T1524" s="22">
        <f t="shared" si="186"/>
        <v>0</v>
      </c>
      <c r="U1524" s="22">
        <f t="shared" si="187"/>
        <v>0</v>
      </c>
      <c r="W1524" s="13" t="str">
        <f t="shared" si="188"/>
        <v/>
      </c>
      <c r="Y1524" s="41" t="str">
        <f>IF($B1524="", "", IF($B1524&gt;'Annual Report'!$AZ$41, 'Annual Report'!$BA$40, TEXT($B1524, "mmm yyyy")))</f>
        <v/>
      </c>
      <c r="AA1524" s="13" t="str">
        <f t="shared" si="189"/>
        <v/>
      </c>
      <c r="AC1524" s="13" t="str">
        <f t="shared" si="190"/>
        <v xml:space="preserve"> - </v>
      </c>
      <c r="AE1524" s="13" t="str">
        <f t="shared" si="191"/>
        <v/>
      </c>
    </row>
    <row r="1525" spans="1:31" x14ac:dyDescent="0.25">
      <c r="A1525" s="30"/>
      <c r="B1525" s="74"/>
      <c r="C1525" s="82"/>
      <c r="D1525" s="92"/>
      <c r="E1525" s="75"/>
      <c r="F1525" s="76"/>
      <c r="G1525" s="83"/>
      <c r="H1525" s="77"/>
      <c r="I1525" s="84"/>
      <c r="J1525" s="30"/>
      <c r="K1525" s="25" t="str">
        <f t="shared" si="184"/>
        <v/>
      </c>
      <c r="L1525" s="30"/>
      <c r="O1525" s="13" t="str">
        <f t="shared" si="185"/>
        <v/>
      </c>
      <c r="P1525" s="13">
        <f>SUM($E$11:$E1525)</f>
        <v>30</v>
      </c>
      <c r="T1525" s="22">
        <f t="shared" si="186"/>
        <v>0</v>
      </c>
      <c r="U1525" s="22">
        <f t="shared" si="187"/>
        <v>0</v>
      </c>
      <c r="W1525" s="13" t="str">
        <f t="shared" si="188"/>
        <v/>
      </c>
      <c r="Y1525" s="41" t="str">
        <f>IF($B1525="", "", IF($B1525&gt;'Annual Report'!$AZ$41, 'Annual Report'!$BA$40, TEXT($B1525, "mmm yyyy")))</f>
        <v/>
      </c>
      <c r="AA1525" s="13" t="str">
        <f t="shared" si="189"/>
        <v/>
      </c>
      <c r="AC1525" s="13" t="str">
        <f t="shared" si="190"/>
        <v xml:space="preserve"> - </v>
      </c>
      <c r="AE1525" s="13" t="str">
        <f t="shared" si="191"/>
        <v/>
      </c>
    </row>
    <row r="1526" spans="1:31" x14ac:dyDescent="0.25">
      <c r="A1526" s="30"/>
      <c r="B1526" s="74"/>
      <c r="C1526" s="82"/>
      <c r="D1526" s="92"/>
      <c r="E1526" s="75"/>
      <c r="F1526" s="76"/>
      <c r="G1526" s="83"/>
      <c r="H1526" s="77"/>
      <c r="I1526" s="84"/>
      <c r="J1526" s="30"/>
      <c r="K1526" s="25" t="str">
        <f t="shared" si="184"/>
        <v/>
      </c>
      <c r="L1526" s="30"/>
      <c r="O1526" s="13" t="str">
        <f t="shared" si="185"/>
        <v/>
      </c>
      <c r="P1526" s="13">
        <f>SUM($E$11:$E1526)</f>
        <v>30</v>
      </c>
      <c r="T1526" s="22">
        <f t="shared" si="186"/>
        <v>0</v>
      </c>
      <c r="U1526" s="22">
        <f t="shared" si="187"/>
        <v>0</v>
      </c>
      <c r="W1526" s="13" t="str">
        <f t="shared" si="188"/>
        <v/>
      </c>
      <c r="Y1526" s="41" t="str">
        <f>IF($B1526="", "", IF($B1526&gt;'Annual Report'!$AZ$41, 'Annual Report'!$BA$40, TEXT($B1526, "mmm yyyy")))</f>
        <v/>
      </c>
      <c r="AA1526" s="13" t="str">
        <f t="shared" si="189"/>
        <v/>
      </c>
      <c r="AC1526" s="13" t="str">
        <f t="shared" si="190"/>
        <v xml:space="preserve"> - </v>
      </c>
      <c r="AE1526" s="13" t="str">
        <f t="shared" si="191"/>
        <v/>
      </c>
    </row>
    <row r="1527" spans="1:31" x14ac:dyDescent="0.25">
      <c r="A1527" s="30"/>
      <c r="B1527" s="74"/>
      <c r="C1527" s="82"/>
      <c r="D1527" s="92"/>
      <c r="E1527" s="75"/>
      <c r="F1527" s="76"/>
      <c r="G1527" s="83"/>
      <c r="H1527" s="77"/>
      <c r="I1527" s="84"/>
      <c r="J1527" s="30"/>
      <c r="K1527" s="25" t="str">
        <f t="shared" si="184"/>
        <v/>
      </c>
      <c r="L1527" s="30"/>
      <c r="O1527" s="13" t="str">
        <f t="shared" si="185"/>
        <v/>
      </c>
      <c r="P1527" s="13">
        <f>SUM($E$11:$E1527)</f>
        <v>30</v>
      </c>
      <c r="T1527" s="22">
        <f t="shared" si="186"/>
        <v>0</v>
      </c>
      <c r="U1527" s="22">
        <f t="shared" si="187"/>
        <v>0</v>
      </c>
      <c r="W1527" s="13" t="str">
        <f t="shared" si="188"/>
        <v/>
      </c>
      <c r="Y1527" s="41" t="str">
        <f>IF($B1527="", "", IF($B1527&gt;'Annual Report'!$AZ$41, 'Annual Report'!$BA$40, TEXT($B1527, "mmm yyyy")))</f>
        <v/>
      </c>
      <c r="AA1527" s="13" t="str">
        <f t="shared" si="189"/>
        <v/>
      </c>
      <c r="AC1527" s="13" t="str">
        <f t="shared" si="190"/>
        <v xml:space="preserve"> - </v>
      </c>
      <c r="AE1527" s="13" t="str">
        <f t="shared" si="191"/>
        <v/>
      </c>
    </row>
    <row r="1528" spans="1:31" x14ac:dyDescent="0.25">
      <c r="A1528" s="30"/>
      <c r="B1528" s="74"/>
      <c r="C1528" s="82"/>
      <c r="D1528" s="92"/>
      <c r="E1528" s="75"/>
      <c r="F1528" s="76"/>
      <c r="G1528" s="83"/>
      <c r="H1528" s="77"/>
      <c r="I1528" s="84"/>
      <c r="J1528" s="30"/>
      <c r="K1528" s="25" t="str">
        <f t="shared" si="184"/>
        <v/>
      </c>
      <c r="L1528" s="30"/>
      <c r="O1528" s="13" t="str">
        <f t="shared" si="185"/>
        <v/>
      </c>
      <c r="P1528" s="13">
        <f>SUM($E$11:$E1528)</f>
        <v>30</v>
      </c>
      <c r="T1528" s="22">
        <f t="shared" si="186"/>
        <v>0</v>
      </c>
      <c r="U1528" s="22">
        <f t="shared" si="187"/>
        <v>0</v>
      </c>
      <c r="W1528" s="13" t="str">
        <f t="shared" si="188"/>
        <v/>
      </c>
      <c r="Y1528" s="41" t="str">
        <f>IF($B1528="", "", IF($B1528&gt;'Annual Report'!$AZ$41, 'Annual Report'!$BA$40, TEXT($B1528, "mmm yyyy")))</f>
        <v/>
      </c>
      <c r="AA1528" s="13" t="str">
        <f t="shared" si="189"/>
        <v/>
      </c>
      <c r="AC1528" s="13" t="str">
        <f t="shared" si="190"/>
        <v xml:space="preserve"> - </v>
      </c>
      <c r="AE1528" s="13" t="str">
        <f t="shared" si="191"/>
        <v/>
      </c>
    </row>
    <row r="1529" spans="1:31" x14ac:dyDescent="0.25">
      <c r="A1529" s="30"/>
      <c r="B1529" s="74"/>
      <c r="C1529" s="82"/>
      <c r="D1529" s="92"/>
      <c r="E1529" s="75"/>
      <c r="F1529" s="76"/>
      <c r="G1529" s="83"/>
      <c r="H1529" s="77"/>
      <c r="I1529" s="84"/>
      <c r="J1529" s="30"/>
      <c r="K1529" s="25" t="str">
        <f t="shared" si="184"/>
        <v/>
      </c>
      <c r="L1529" s="30"/>
      <c r="O1529" s="13" t="str">
        <f t="shared" si="185"/>
        <v/>
      </c>
      <c r="P1529" s="13">
        <f>SUM($E$11:$E1529)</f>
        <v>30</v>
      </c>
      <c r="T1529" s="22">
        <f t="shared" si="186"/>
        <v>0</v>
      </c>
      <c r="U1529" s="22">
        <f t="shared" si="187"/>
        <v>0</v>
      </c>
      <c r="W1529" s="13" t="str">
        <f t="shared" si="188"/>
        <v/>
      </c>
      <c r="Y1529" s="41" t="str">
        <f>IF($B1529="", "", IF($B1529&gt;'Annual Report'!$AZ$41, 'Annual Report'!$BA$40, TEXT($B1529, "mmm yyyy")))</f>
        <v/>
      </c>
      <c r="AA1529" s="13" t="str">
        <f t="shared" si="189"/>
        <v/>
      </c>
      <c r="AC1529" s="13" t="str">
        <f t="shared" si="190"/>
        <v xml:space="preserve"> - </v>
      </c>
      <c r="AE1529" s="13" t="str">
        <f t="shared" si="191"/>
        <v/>
      </c>
    </row>
    <row r="1530" spans="1:31" x14ac:dyDescent="0.25">
      <c r="A1530" s="30"/>
      <c r="B1530" s="74"/>
      <c r="C1530" s="82"/>
      <c r="D1530" s="92"/>
      <c r="E1530" s="75"/>
      <c r="F1530" s="76"/>
      <c r="G1530" s="83"/>
      <c r="H1530" s="77"/>
      <c r="I1530" s="84"/>
      <c r="J1530" s="30"/>
      <c r="K1530" s="25" t="str">
        <f t="shared" si="184"/>
        <v/>
      </c>
      <c r="L1530" s="30"/>
      <c r="O1530" s="13" t="str">
        <f t="shared" si="185"/>
        <v/>
      </c>
      <c r="P1530" s="13">
        <f>SUM($E$11:$E1530)</f>
        <v>30</v>
      </c>
      <c r="T1530" s="22">
        <f t="shared" si="186"/>
        <v>0</v>
      </c>
      <c r="U1530" s="22">
        <f t="shared" si="187"/>
        <v>0</v>
      </c>
      <c r="W1530" s="13" t="str">
        <f t="shared" si="188"/>
        <v/>
      </c>
      <c r="Y1530" s="41" t="str">
        <f>IF($B1530="", "", IF($B1530&gt;'Annual Report'!$AZ$41, 'Annual Report'!$BA$40, TEXT($B1530, "mmm yyyy")))</f>
        <v/>
      </c>
      <c r="AA1530" s="13" t="str">
        <f t="shared" si="189"/>
        <v/>
      </c>
      <c r="AC1530" s="13" t="str">
        <f t="shared" si="190"/>
        <v xml:space="preserve"> - </v>
      </c>
      <c r="AE1530" s="13" t="str">
        <f t="shared" si="191"/>
        <v/>
      </c>
    </row>
    <row r="1531" spans="1:31" x14ac:dyDescent="0.25">
      <c r="A1531" s="30"/>
      <c r="B1531" s="74"/>
      <c r="C1531" s="82"/>
      <c r="D1531" s="92"/>
      <c r="E1531" s="75"/>
      <c r="F1531" s="76"/>
      <c r="G1531" s="83"/>
      <c r="H1531" s="77"/>
      <c r="I1531" s="84"/>
      <c r="J1531" s="30"/>
      <c r="K1531" s="25" t="str">
        <f t="shared" si="184"/>
        <v/>
      </c>
      <c r="L1531" s="30"/>
      <c r="O1531" s="13" t="str">
        <f t="shared" si="185"/>
        <v/>
      </c>
      <c r="P1531" s="13">
        <f>SUM($E$11:$E1531)</f>
        <v>30</v>
      </c>
      <c r="T1531" s="22">
        <f t="shared" si="186"/>
        <v>0</v>
      </c>
      <c r="U1531" s="22">
        <f t="shared" si="187"/>
        <v>0</v>
      </c>
      <c r="W1531" s="13" t="str">
        <f t="shared" si="188"/>
        <v/>
      </c>
      <c r="Y1531" s="41" t="str">
        <f>IF($B1531="", "", IF($B1531&gt;'Annual Report'!$AZ$41, 'Annual Report'!$BA$40, TEXT($B1531, "mmm yyyy")))</f>
        <v/>
      </c>
      <c r="AA1531" s="13" t="str">
        <f t="shared" si="189"/>
        <v/>
      </c>
      <c r="AC1531" s="13" t="str">
        <f t="shared" si="190"/>
        <v xml:space="preserve"> - </v>
      </c>
      <c r="AE1531" s="13" t="str">
        <f t="shared" si="191"/>
        <v/>
      </c>
    </row>
    <row r="1532" spans="1:31" x14ac:dyDescent="0.25">
      <c r="A1532" s="30"/>
      <c r="B1532" s="74"/>
      <c r="C1532" s="82"/>
      <c r="D1532" s="92"/>
      <c r="E1532" s="75"/>
      <c r="F1532" s="76"/>
      <c r="G1532" s="83"/>
      <c r="H1532" s="77"/>
      <c r="I1532" s="84"/>
      <c r="J1532" s="30"/>
      <c r="K1532" s="25" t="str">
        <f t="shared" si="184"/>
        <v/>
      </c>
      <c r="L1532" s="30"/>
      <c r="O1532" s="13" t="str">
        <f t="shared" si="185"/>
        <v/>
      </c>
      <c r="P1532" s="13">
        <f>SUM($E$11:$E1532)</f>
        <v>30</v>
      </c>
      <c r="T1532" s="22">
        <f t="shared" si="186"/>
        <v>0</v>
      </c>
      <c r="U1532" s="22">
        <f t="shared" si="187"/>
        <v>0</v>
      </c>
      <c r="W1532" s="13" t="str">
        <f t="shared" si="188"/>
        <v/>
      </c>
      <c r="Y1532" s="41" t="str">
        <f>IF($B1532="", "", IF($B1532&gt;'Annual Report'!$AZ$41, 'Annual Report'!$BA$40, TEXT($B1532, "mmm yyyy")))</f>
        <v/>
      </c>
      <c r="AA1532" s="13" t="str">
        <f t="shared" si="189"/>
        <v/>
      </c>
      <c r="AC1532" s="13" t="str">
        <f t="shared" si="190"/>
        <v xml:space="preserve"> - </v>
      </c>
      <c r="AE1532" s="13" t="str">
        <f t="shared" si="191"/>
        <v/>
      </c>
    </row>
    <row r="1533" spans="1:31" x14ac:dyDescent="0.25">
      <c r="A1533" s="30"/>
      <c r="B1533" s="74"/>
      <c r="C1533" s="82"/>
      <c r="D1533" s="92"/>
      <c r="E1533" s="75"/>
      <c r="F1533" s="76"/>
      <c r="G1533" s="83"/>
      <c r="H1533" s="77"/>
      <c r="I1533" s="84"/>
      <c r="J1533" s="30"/>
      <c r="K1533" s="25" t="str">
        <f t="shared" si="184"/>
        <v/>
      </c>
      <c r="L1533" s="30"/>
      <c r="O1533" s="13" t="str">
        <f t="shared" si="185"/>
        <v/>
      </c>
      <c r="P1533" s="13">
        <f>SUM($E$11:$E1533)</f>
        <v>30</v>
      </c>
      <c r="T1533" s="22">
        <f t="shared" si="186"/>
        <v>0</v>
      </c>
      <c r="U1533" s="22">
        <f t="shared" si="187"/>
        <v>0</v>
      </c>
      <c r="W1533" s="13" t="str">
        <f t="shared" si="188"/>
        <v/>
      </c>
      <c r="Y1533" s="41" t="str">
        <f>IF($B1533="", "", IF($B1533&gt;'Annual Report'!$AZ$41, 'Annual Report'!$BA$40, TEXT($B1533, "mmm yyyy")))</f>
        <v/>
      </c>
      <c r="AA1533" s="13" t="str">
        <f t="shared" si="189"/>
        <v/>
      </c>
      <c r="AC1533" s="13" t="str">
        <f t="shared" si="190"/>
        <v xml:space="preserve"> - </v>
      </c>
      <c r="AE1533" s="13" t="str">
        <f t="shared" si="191"/>
        <v/>
      </c>
    </row>
    <row r="1534" spans="1:31" x14ac:dyDescent="0.25">
      <c r="A1534" s="30"/>
      <c r="B1534" s="74"/>
      <c r="C1534" s="82"/>
      <c r="D1534" s="92"/>
      <c r="E1534" s="75"/>
      <c r="F1534" s="76"/>
      <c r="G1534" s="83"/>
      <c r="H1534" s="77"/>
      <c r="I1534" s="84"/>
      <c r="J1534" s="30"/>
      <c r="K1534" s="25" t="str">
        <f t="shared" si="184"/>
        <v/>
      </c>
      <c r="L1534" s="30"/>
      <c r="O1534" s="13" t="str">
        <f t="shared" si="185"/>
        <v/>
      </c>
      <c r="P1534" s="13">
        <f>SUM($E$11:$E1534)</f>
        <v>30</v>
      </c>
      <c r="T1534" s="22">
        <f t="shared" si="186"/>
        <v>0</v>
      </c>
      <c r="U1534" s="22">
        <f t="shared" si="187"/>
        <v>0</v>
      </c>
      <c r="W1534" s="13" t="str">
        <f t="shared" si="188"/>
        <v/>
      </c>
      <c r="Y1534" s="41" t="str">
        <f>IF($B1534="", "", IF($B1534&gt;'Annual Report'!$AZ$41, 'Annual Report'!$BA$40, TEXT($B1534, "mmm yyyy")))</f>
        <v/>
      </c>
      <c r="AA1534" s="13" t="str">
        <f t="shared" si="189"/>
        <v/>
      </c>
      <c r="AC1534" s="13" t="str">
        <f t="shared" si="190"/>
        <v xml:space="preserve"> - </v>
      </c>
      <c r="AE1534" s="13" t="str">
        <f t="shared" si="191"/>
        <v/>
      </c>
    </row>
    <row r="1535" spans="1:31" x14ac:dyDescent="0.25">
      <c r="A1535" s="30"/>
      <c r="B1535" s="74"/>
      <c r="C1535" s="82"/>
      <c r="D1535" s="92"/>
      <c r="E1535" s="75"/>
      <c r="F1535" s="76"/>
      <c r="G1535" s="83"/>
      <c r="H1535" s="77"/>
      <c r="I1535" s="84"/>
      <c r="J1535" s="30"/>
      <c r="K1535" s="25" t="str">
        <f t="shared" si="184"/>
        <v/>
      </c>
      <c r="L1535" s="30"/>
      <c r="O1535" s="13" t="str">
        <f t="shared" si="185"/>
        <v/>
      </c>
      <c r="P1535" s="13">
        <f>SUM($E$11:$E1535)</f>
        <v>30</v>
      </c>
      <c r="T1535" s="22">
        <f t="shared" si="186"/>
        <v>0</v>
      </c>
      <c r="U1535" s="22">
        <f t="shared" si="187"/>
        <v>0</v>
      </c>
      <c r="W1535" s="13" t="str">
        <f t="shared" si="188"/>
        <v/>
      </c>
      <c r="Y1535" s="41" t="str">
        <f>IF($B1535="", "", IF($B1535&gt;'Annual Report'!$AZ$41, 'Annual Report'!$BA$40, TEXT($B1535, "mmm yyyy")))</f>
        <v/>
      </c>
      <c r="AA1535" s="13" t="str">
        <f t="shared" si="189"/>
        <v/>
      </c>
      <c r="AC1535" s="13" t="str">
        <f t="shared" si="190"/>
        <v xml:space="preserve"> - </v>
      </c>
      <c r="AE1535" s="13" t="str">
        <f t="shared" si="191"/>
        <v/>
      </c>
    </row>
    <row r="1536" spans="1:31" x14ac:dyDescent="0.25">
      <c r="A1536" s="30"/>
      <c r="B1536" s="74"/>
      <c r="C1536" s="82"/>
      <c r="D1536" s="92"/>
      <c r="E1536" s="75"/>
      <c r="F1536" s="76"/>
      <c r="G1536" s="83"/>
      <c r="H1536" s="77"/>
      <c r="I1536" s="84"/>
      <c r="J1536" s="30"/>
      <c r="K1536" s="25" t="str">
        <f t="shared" si="184"/>
        <v/>
      </c>
      <c r="L1536" s="30"/>
      <c r="O1536" s="13" t="str">
        <f t="shared" si="185"/>
        <v/>
      </c>
      <c r="P1536" s="13">
        <f>SUM($E$11:$E1536)</f>
        <v>30</v>
      </c>
      <c r="T1536" s="22">
        <f t="shared" si="186"/>
        <v>0</v>
      </c>
      <c r="U1536" s="22">
        <f t="shared" si="187"/>
        <v>0</v>
      </c>
      <c r="W1536" s="13" t="str">
        <f t="shared" si="188"/>
        <v/>
      </c>
      <c r="Y1536" s="41" t="str">
        <f>IF($B1536="", "", IF($B1536&gt;'Annual Report'!$AZ$41, 'Annual Report'!$BA$40, TEXT($B1536, "mmm yyyy")))</f>
        <v/>
      </c>
      <c r="AA1536" s="13" t="str">
        <f t="shared" si="189"/>
        <v/>
      </c>
      <c r="AC1536" s="13" t="str">
        <f t="shared" si="190"/>
        <v xml:space="preserve"> - </v>
      </c>
      <c r="AE1536" s="13" t="str">
        <f t="shared" si="191"/>
        <v/>
      </c>
    </row>
    <row r="1537" spans="1:31" x14ac:dyDescent="0.25">
      <c r="A1537" s="30"/>
      <c r="B1537" s="74"/>
      <c r="C1537" s="82"/>
      <c r="D1537" s="92"/>
      <c r="E1537" s="75"/>
      <c r="F1537" s="76"/>
      <c r="G1537" s="83"/>
      <c r="H1537" s="77"/>
      <c r="I1537" s="84"/>
      <c r="J1537" s="30"/>
      <c r="K1537" s="25" t="str">
        <f t="shared" si="184"/>
        <v/>
      </c>
      <c r="L1537" s="30"/>
      <c r="O1537" s="13" t="str">
        <f t="shared" si="185"/>
        <v/>
      </c>
      <c r="P1537" s="13">
        <f>SUM($E$11:$E1537)</f>
        <v>30</v>
      </c>
      <c r="T1537" s="22">
        <f t="shared" si="186"/>
        <v>0</v>
      </c>
      <c r="U1537" s="22">
        <f t="shared" si="187"/>
        <v>0</v>
      </c>
      <c r="W1537" s="13" t="str">
        <f t="shared" si="188"/>
        <v/>
      </c>
      <c r="Y1537" s="41" t="str">
        <f>IF($B1537="", "", IF($B1537&gt;'Annual Report'!$AZ$41, 'Annual Report'!$BA$40, TEXT($B1537, "mmm yyyy")))</f>
        <v/>
      </c>
      <c r="AA1537" s="13" t="str">
        <f t="shared" si="189"/>
        <v/>
      </c>
      <c r="AC1537" s="13" t="str">
        <f t="shared" si="190"/>
        <v xml:space="preserve"> - </v>
      </c>
      <c r="AE1537" s="13" t="str">
        <f t="shared" si="191"/>
        <v/>
      </c>
    </row>
    <row r="1538" spans="1:31" x14ac:dyDescent="0.25">
      <c r="A1538" s="30"/>
      <c r="B1538" s="74"/>
      <c r="C1538" s="82"/>
      <c r="D1538" s="92"/>
      <c r="E1538" s="75"/>
      <c r="F1538" s="76"/>
      <c r="G1538" s="83"/>
      <c r="H1538" s="77"/>
      <c r="I1538" s="84"/>
      <c r="J1538" s="30"/>
      <c r="K1538" s="25" t="str">
        <f t="shared" si="184"/>
        <v/>
      </c>
      <c r="L1538" s="30"/>
      <c r="O1538" s="13" t="str">
        <f t="shared" si="185"/>
        <v/>
      </c>
      <c r="P1538" s="13">
        <f>SUM($E$11:$E1538)</f>
        <v>30</v>
      </c>
      <c r="T1538" s="22">
        <f t="shared" si="186"/>
        <v>0</v>
      </c>
      <c r="U1538" s="22">
        <f t="shared" si="187"/>
        <v>0</v>
      </c>
      <c r="W1538" s="13" t="str">
        <f t="shared" si="188"/>
        <v/>
      </c>
      <c r="Y1538" s="41" t="str">
        <f>IF($B1538="", "", IF($B1538&gt;'Annual Report'!$AZ$41, 'Annual Report'!$BA$40, TEXT($B1538, "mmm yyyy")))</f>
        <v/>
      </c>
      <c r="AA1538" s="13" t="str">
        <f t="shared" si="189"/>
        <v/>
      </c>
      <c r="AC1538" s="13" t="str">
        <f t="shared" si="190"/>
        <v xml:space="preserve"> - </v>
      </c>
      <c r="AE1538" s="13" t="str">
        <f t="shared" si="191"/>
        <v/>
      </c>
    </row>
    <row r="1539" spans="1:31" x14ac:dyDescent="0.25">
      <c r="A1539" s="30"/>
      <c r="B1539" s="74"/>
      <c r="C1539" s="82"/>
      <c r="D1539" s="92"/>
      <c r="E1539" s="75"/>
      <c r="F1539" s="76"/>
      <c r="G1539" s="83"/>
      <c r="H1539" s="77"/>
      <c r="I1539" s="84"/>
      <c r="J1539" s="30"/>
      <c r="K1539" s="25" t="str">
        <f t="shared" si="184"/>
        <v/>
      </c>
      <c r="L1539" s="30"/>
      <c r="O1539" s="13" t="str">
        <f t="shared" si="185"/>
        <v/>
      </c>
      <c r="P1539" s="13">
        <f>SUM($E$11:$E1539)</f>
        <v>30</v>
      </c>
      <c r="T1539" s="22">
        <f t="shared" si="186"/>
        <v>0</v>
      </c>
      <c r="U1539" s="22">
        <f t="shared" si="187"/>
        <v>0</v>
      </c>
      <c r="W1539" s="13" t="str">
        <f t="shared" si="188"/>
        <v/>
      </c>
      <c r="Y1539" s="41" t="str">
        <f>IF($B1539="", "", IF($B1539&gt;'Annual Report'!$AZ$41, 'Annual Report'!$BA$40, TEXT($B1539, "mmm yyyy")))</f>
        <v/>
      </c>
      <c r="AA1539" s="13" t="str">
        <f t="shared" si="189"/>
        <v/>
      </c>
      <c r="AC1539" s="13" t="str">
        <f t="shared" si="190"/>
        <v xml:space="preserve"> - </v>
      </c>
      <c r="AE1539" s="13" t="str">
        <f t="shared" si="191"/>
        <v/>
      </c>
    </row>
    <row r="1540" spans="1:31" x14ac:dyDescent="0.25">
      <c r="A1540" s="30"/>
      <c r="B1540" s="74"/>
      <c r="C1540" s="82"/>
      <c r="D1540" s="92"/>
      <c r="E1540" s="75"/>
      <c r="F1540" s="76"/>
      <c r="G1540" s="83"/>
      <c r="H1540" s="77"/>
      <c r="I1540" s="84"/>
      <c r="J1540" s="30"/>
      <c r="K1540" s="25" t="str">
        <f t="shared" si="184"/>
        <v/>
      </c>
      <c r="L1540" s="30"/>
      <c r="O1540" s="13" t="str">
        <f t="shared" si="185"/>
        <v/>
      </c>
      <c r="P1540" s="13">
        <f>SUM($E$11:$E1540)</f>
        <v>30</v>
      </c>
      <c r="T1540" s="22">
        <f t="shared" si="186"/>
        <v>0</v>
      </c>
      <c r="U1540" s="22">
        <f t="shared" si="187"/>
        <v>0</v>
      </c>
      <c r="W1540" s="13" t="str">
        <f t="shared" si="188"/>
        <v/>
      </c>
      <c r="Y1540" s="41" t="str">
        <f>IF($B1540="", "", IF($B1540&gt;'Annual Report'!$AZ$41, 'Annual Report'!$BA$40, TEXT($B1540, "mmm yyyy")))</f>
        <v/>
      </c>
      <c r="AA1540" s="13" t="str">
        <f t="shared" si="189"/>
        <v/>
      </c>
      <c r="AC1540" s="13" t="str">
        <f t="shared" si="190"/>
        <v xml:space="preserve"> - </v>
      </c>
      <c r="AE1540" s="13" t="str">
        <f t="shared" si="191"/>
        <v/>
      </c>
    </row>
    <row r="1541" spans="1:31" x14ac:dyDescent="0.25">
      <c r="A1541" s="30"/>
      <c r="B1541" s="74"/>
      <c r="C1541" s="82"/>
      <c r="D1541" s="92"/>
      <c r="E1541" s="75"/>
      <c r="F1541" s="76"/>
      <c r="G1541" s="83"/>
      <c r="H1541" s="77"/>
      <c r="I1541" s="84"/>
      <c r="J1541" s="30"/>
      <c r="K1541" s="25" t="str">
        <f t="shared" si="184"/>
        <v/>
      </c>
      <c r="L1541" s="30"/>
      <c r="O1541" s="13" t="str">
        <f t="shared" si="185"/>
        <v/>
      </c>
      <c r="P1541" s="13">
        <f>SUM($E$11:$E1541)</f>
        <v>30</v>
      </c>
      <c r="T1541" s="22">
        <f t="shared" si="186"/>
        <v>0</v>
      </c>
      <c r="U1541" s="22">
        <f t="shared" si="187"/>
        <v>0</v>
      </c>
      <c r="W1541" s="13" t="str">
        <f t="shared" si="188"/>
        <v/>
      </c>
      <c r="Y1541" s="41" t="str">
        <f>IF($B1541="", "", IF($B1541&gt;'Annual Report'!$AZ$41, 'Annual Report'!$BA$40, TEXT($B1541, "mmm yyyy")))</f>
        <v/>
      </c>
      <c r="AA1541" s="13" t="str">
        <f t="shared" si="189"/>
        <v/>
      </c>
      <c r="AC1541" s="13" t="str">
        <f t="shared" si="190"/>
        <v xml:space="preserve"> - </v>
      </c>
      <c r="AE1541" s="13" t="str">
        <f t="shared" si="191"/>
        <v/>
      </c>
    </row>
    <row r="1542" spans="1:31" x14ac:dyDescent="0.25">
      <c r="A1542" s="30"/>
      <c r="B1542" s="74"/>
      <c r="C1542" s="82"/>
      <c r="D1542" s="92"/>
      <c r="E1542" s="75"/>
      <c r="F1542" s="76"/>
      <c r="G1542" s="83"/>
      <c r="H1542" s="77"/>
      <c r="I1542" s="84"/>
      <c r="J1542" s="30"/>
      <c r="K1542" s="25" t="str">
        <f t="shared" si="184"/>
        <v/>
      </c>
      <c r="L1542" s="30"/>
      <c r="O1542" s="13" t="str">
        <f t="shared" si="185"/>
        <v/>
      </c>
      <c r="P1542" s="13">
        <f>SUM($E$11:$E1542)</f>
        <v>30</v>
      </c>
      <c r="T1542" s="22">
        <f t="shared" si="186"/>
        <v>0</v>
      </c>
      <c r="U1542" s="22">
        <f t="shared" si="187"/>
        <v>0</v>
      </c>
      <c r="W1542" s="13" t="str">
        <f t="shared" si="188"/>
        <v/>
      </c>
      <c r="Y1542" s="41" t="str">
        <f>IF($B1542="", "", IF($B1542&gt;'Annual Report'!$AZ$41, 'Annual Report'!$BA$40, TEXT($B1542, "mmm yyyy")))</f>
        <v/>
      </c>
      <c r="AA1542" s="13" t="str">
        <f t="shared" si="189"/>
        <v/>
      </c>
      <c r="AC1542" s="13" t="str">
        <f t="shared" si="190"/>
        <v xml:space="preserve"> - </v>
      </c>
      <c r="AE1542" s="13" t="str">
        <f t="shared" si="191"/>
        <v/>
      </c>
    </row>
    <row r="1543" spans="1:31" x14ac:dyDescent="0.25">
      <c r="A1543" s="30"/>
      <c r="B1543" s="74"/>
      <c r="C1543" s="82"/>
      <c r="D1543" s="92"/>
      <c r="E1543" s="75"/>
      <c r="F1543" s="76"/>
      <c r="G1543" s="83"/>
      <c r="H1543" s="77"/>
      <c r="I1543" s="84"/>
      <c r="J1543" s="30"/>
      <c r="K1543" s="25" t="str">
        <f t="shared" si="184"/>
        <v/>
      </c>
      <c r="L1543" s="30"/>
      <c r="O1543" s="13" t="str">
        <f t="shared" si="185"/>
        <v/>
      </c>
      <c r="P1543" s="13">
        <f>SUM($E$11:$E1543)</f>
        <v>30</v>
      </c>
      <c r="T1543" s="22">
        <f t="shared" si="186"/>
        <v>0</v>
      </c>
      <c r="U1543" s="22">
        <f t="shared" si="187"/>
        <v>0</v>
      </c>
      <c r="W1543" s="13" t="str">
        <f t="shared" si="188"/>
        <v/>
      </c>
      <c r="Y1543" s="41" t="str">
        <f>IF($B1543="", "", IF($B1543&gt;'Annual Report'!$AZ$41, 'Annual Report'!$BA$40, TEXT($B1543, "mmm yyyy")))</f>
        <v/>
      </c>
      <c r="AA1543" s="13" t="str">
        <f t="shared" si="189"/>
        <v/>
      </c>
      <c r="AC1543" s="13" t="str">
        <f t="shared" si="190"/>
        <v xml:space="preserve"> - </v>
      </c>
      <c r="AE1543" s="13" t="str">
        <f t="shared" si="191"/>
        <v/>
      </c>
    </row>
    <row r="1544" spans="1:31" x14ac:dyDescent="0.25">
      <c r="A1544" s="30"/>
      <c r="B1544" s="74"/>
      <c r="C1544" s="82"/>
      <c r="D1544" s="92"/>
      <c r="E1544" s="75"/>
      <c r="F1544" s="76"/>
      <c r="G1544" s="83"/>
      <c r="H1544" s="77"/>
      <c r="I1544" s="84"/>
      <c r="J1544" s="30"/>
      <c r="K1544" s="25" t="str">
        <f t="shared" si="184"/>
        <v/>
      </c>
      <c r="L1544" s="30"/>
      <c r="O1544" s="13" t="str">
        <f t="shared" si="185"/>
        <v/>
      </c>
      <c r="P1544" s="13">
        <f>SUM($E$11:$E1544)</f>
        <v>30</v>
      </c>
      <c r="T1544" s="22">
        <f t="shared" si="186"/>
        <v>0</v>
      </c>
      <c r="U1544" s="22">
        <f t="shared" si="187"/>
        <v>0</v>
      </c>
      <c r="W1544" s="13" t="str">
        <f t="shared" si="188"/>
        <v/>
      </c>
      <c r="Y1544" s="41" t="str">
        <f>IF($B1544="", "", IF($B1544&gt;'Annual Report'!$AZ$41, 'Annual Report'!$BA$40, TEXT($B1544, "mmm yyyy")))</f>
        <v/>
      </c>
      <c r="AA1544" s="13" t="str">
        <f t="shared" si="189"/>
        <v/>
      </c>
      <c r="AC1544" s="13" t="str">
        <f t="shared" si="190"/>
        <v xml:space="preserve"> - </v>
      </c>
      <c r="AE1544" s="13" t="str">
        <f t="shared" si="191"/>
        <v/>
      </c>
    </row>
    <row r="1545" spans="1:31" x14ac:dyDescent="0.25">
      <c r="A1545" s="30"/>
      <c r="B1545" s="74"/>
      <c r="C1545" s="82"/>
      <c r="D1545" s="92"/>
      <c r="E1545" s="75"/>
      <c r="F1545" s="76"/>
      <c r="G1545" s="83"/>
      <c r="H1545" s="77"/>
      <c r="I1545" s="84"/>
      <c r="J1545" s="30"/>
      <c r="K1545" s="25" t="str">
        <f t="shared" si="184"/>
        <v/>
      </c>
      <c r="L1545" s="30"/>
      <c r="O1545" s="13" t="str">
        <f t="shared" si="185"/>
        <v/>
      </c>
      <c r="P1545" s="13">
        <f>SUM($E$11:$E1545)</f>
        <v>30</v>
      </c>
      <c r="T1545" s="22">
        <f t="shared" si="186"/>
        <v>0</v>
      </c>
      <c r="U1545" s="22">
        <f t="shared" si="187"/>
        <v>0</v>
      </c>
      <c r="W1545" s="13" t="str">
        <f t="shared" si="188"/>
        <v/>
      </c>
      <c r="Y1545" s="41" t="str">
        <f>IF($B1545="", "", IF($B1545&gt;'Annual Report'!$AZ$41, 'Annual Report'!$BA$40, TEXT($B1545, "mmm yyyy")))</f>
        <v/>
      </c>
      <c r="AA1545" s="13" t="str">
        <f t="shared" si="189"/>
        <v/>
      </c>
      <c r="AC1545" s="13" t="str">
        <f t="shared" si="190"/>
        <v xml:space="preserve"> - </v>
      </c>
      <c r="AE1545" s="13" t="str">
        <f t="shared" si="191"/>
        <v/>
      </c>
    </row>
    <row r="1546" spans="1:31" x14ac:dyDescent="0.25">
      <c r="A1546" s="30"/>
      <c r="B1546" s="74"/>
      <c r="C1546" s="82"/>
      <c r="D1546" s="92"/>
      <c r="E1546" s="75"/>
      <c r="F1546" s="76"/>
      <c r="G1546" s="83"/>
      <c r="H1546" s="77"/>
      <c r="I1546" s="84"/>
      <c r="J1546" s="30"/>
      <c r="K1546" s="25" t="str">
        <f t="shared" si="184"/>
        <v/>
      </c>
      <c r="L1546" s="30"/>
      <c r="O1546" s="13" t="str">
        <f t="shared" si="185"/>
        <v/>
      </c>
      <c r="P1546" s="13">
        <f>SUM($E$11:$E1546)</f>
        <v>30</v>
      </c>
      <c r="T1546" s="22">
        <f t="shared" si="186"/>
        <v>0</v>
      </c>
      <c r="U1546" s="22">
        <f t="shared" si="187"/>
        <v>0</v>
      </c>
      <c r="W1546" s="13" t="str">
        <f t="shared" si="188"/>
        <v/>
      </c>
      <c r="Y1546" s="41" t="str">
        <f>IF($B1546="", "", IF($B1546&gt;'Annual Report'!$AZ$41, 'Annual Report'!$BA$40, TEXT($B1546, "mmm yyyy")))</f>
        <v/>
      </c>
      <c r="AA1546" s="13" t="str">
        <f t="shared" si="189"/>
        <v/>
      </c>
      <c r="AC1546" s="13" t="str">
        <f t="shared" si="190"/>
        <v xml:space="preserve"> - </v>
      </c>
      <c r="AE1546" s="13" t="str">
        <f t="shared" si="191"/>
        <v/>
      </c>
    </row>
    <row r="1547" spans="1:31" x14ac:dyDescent="0.25">
      <c r="A1547" s="30"/>
      <c r="B1547" s="74"/>
      <c r="C1547" s="82"/>
      <c r="D1547" s="92"/>
      <c r="E1547" s="75"/>
      <c r="F1547" s="76"/>
      <c r="G1547" s="83"/>
      <c r="H1547" s="77"/>
      <c r="I1547" s="84"/>
      <c r="J1547" s="30"/>
      <c r="K1547" s="25" t="str">
        <f t="shared" si="184"/>
        <v/>
      </c>
      <c r="L1547" s="30"/>
      <c r="O1547" s="13" t="str">
        <f t="shared" si="185"/>
        <v/>
      </c>
      <c r="P1547" s="13">
        <f>SUM($E$11:$E1547)</f>
        <v>30</v>
      </c>
      <c r="T1547" s="22">
        <f t="shared" si="186"/>
        <v>0</v>
      </c>
      <c r="U1547" s="22">
        <f t="shared" si="187"/>
        <v>0</v>
      </c>
      <c r="W1547" s="13" t="str">
        <f t="shared" si="188"/>
        <v/>
      </c>
      <c r="Y1547" s="41" t="str">
        <f>IF($B1547="", "", IF($B1547&gt;'Annual Report'!$AZ$41, 'Annual Report'!$BA$40, TEXT($B1547, "mmm yyyy")))</f>
        <v/>
      </c>
      <c r="AA1547" s="13" t="str">
        <f t="shared" si="189"/>
        <v/>
      </c>
      <c r="AC1547" s="13" t="str">
        <f t="shared" si="190"/>
        <v xml:space="preserve"> - </v>
      </c>
      <c r="AE1547" s="13" t="str">
        <f t="shared" si="191"/>
        <v/>
      </c>
    </row>
    <row r="1548" spans="1:31" x14ac:dyDescent="0.25">
      <c r="A1548" s="30"/>
      <c r="B1548" s="74"/>
      <c r="C1548" s="82"/>
      <c r="D1548" s="92"/>
      <c r="E1548" s="75"/>
      <c r="F1548" s="76"/>
      <c r="G1548" s="83"/>
      <c r="H1548" s="77"/>
      <c r="I1548" s="84"/>
      <c r="J1548" s="30"/>
      <c r="K1548" s="25" t="str">
        <f t="shared" ref="K1548:K1611" si="192">IF($B1548="", "", $G1548+$H1548-$F1548-$U1548-$T1548)</f>
        <v/>
      </c>
      <c r="L1548" s="30"/>
      <c r="O1548" s="13" t="str">
        <f t="shared" ref="O1548:O1611" si="193">IF($B1548="", "", IF(OR($B1548&lt;$R$3, $B1548&gt;$R$4), "X", ""))</f>
        <v/>
      </c>
      <c r="P1548" s="13">
        <f>SUM($E$11:$E1548)</f>
        <v>30</v>
      </c>
      <c r="T1548" s="22">
        <f t="shared" ref="T1548:T1611" si="194">ROUND($D1548*$P$4*24, 2)</f>
        <v>0</v>
      </c>
      <c r="U1548" s="22">
        <f t="shared" ref="U1548:U1611" si="195">ROUND(IF(AND($P1548&gt;$O$6, $P1547&lt;$O$6), (($P1548-$O$6)*$P$7)+(($O$6-$P1547)*$P$6), IF($P1547&gt;$O$6, $E1548*$P$7, $E1548*$P$6)), 2)</f>
        <v>0</v>
      </c>
      <c r="W1548" s="13" t="str">
        <f t="shared" ref="W1548:W1611" si="196">IF($I1548="", "", IF(COUNTIF($R$11:$R$20, $I1548)&gt;0, "", "X"))</f>
        <v/>
      </c>
      <c r="Y1548" s="41" t="str">
        <f>IF($B1548="", "", IF($B1548&gt;'Annual Report'!$AZ$41, 'Annual Report'!$BA$40, TEXT($B1548, "mmm yyyy")))</f>
        <v/>
      </c>
      <c r="AA1548" s="13" t="str">
        <f t="shared" ref="AA1548:AA1611" si="197">IF(AND(NOT($F1548=""), $I1548=""), "X", "")</f>
        <v/>
      </c>
      <c r="AC1548" s="13" t="str">
        <f t="shared" ref="AC1548:AC1611" si="198">_xlfn.CONCAT(Y1548, " - ", $I1548)</f>
        <v xml:space="preserve"> - </v>
      </c>
      <c r="AE1548" s="13" t="str">
        <f t="shared" ref="AE1548:AE1611" si="199">IF($AA1548="", "", $Y1548)</f>
        <v/>
      </c>
    </row>
    <row r="1549" spans="1:31" x14ac:dyDescent="0.25">
      <c r="A1549" s="30"/>
      <c r="B1549" s="74"/>
      <c r="C1549" s="82"/>
      <c r="D1549" s="92"/>
      <c r="E1549" s="75"/>
      <c r="F1549" s="76"/>
      <c r="G1549" s="83"/>
      <c r="H1549" s="77"/>
      <c r="I1549" s="84"/>
      <c r="J1549" s="30"/>
      <c r="K1549" s="25" t="str">
        <f t="shared" si="192"/>
        <v/>
      </c>
      <c r="L1549" s="30"/>
      <c r="O1549" s="13" t="str">
        <f t="shared" si="193"/>
        <v/>
      </c>
      <c r="P1549" s="13">
        <f>SUM($E$11:$E1549)</f>
        <v>30</v>
      </c>
      <c r="T1549" s="22">
        <f t="shared" si="194"/>
        <v>0</v>
      </c>
      <c r="U1549" s="22">
        <f t="shared" si="195"/>
        <v>0</v>
      </c>
      <c r="W1549" s="13" t="str">
        <f t="shared" si="196"/>
        <v/>
      </c>
      <c r="Y1549" s="41" t="str">
        <f>IF($B1549="", "", IF($B1549&gt;'Annual Report'!$AZ$41, 'Annual Report'!$BA$40, TEXT($B1549, "mmm yyyy")))</f>
        <v/>
      </c>
      <c r="AA1549" s="13" t="str">
        <f t="shared" si="197"/>
        <v/>
      </c>
      <c r="AC1549" s="13" t="str">
        <f t="shared" si="198"/>
        <v xml:space="preserve"> - </v>
      </c>
      <c r="AE1549" s="13" t="str">
        <f t="shared" si="199"/>
        <v/>
      </c>
    </row>
    <row r="1550" spans="1:31" x14ac:dyDescent="0.25">
      <c r="A1550" s="30"/>
      <c r="B1550" s="74"/>
      <c r="C1550" s="82"/>
      <c r="D1550" s="92"/>
      <c r="E1550" s="75"/>
      <c r="F1550" s="76"/>
      <c r="G1550" s="83"/>
      <c r="H1550" s="77"/>
      <c r="I1550" s="84"/>
      <c r="J1550" s="30"/>
      <c r="K1550" s="25" t="str">
        <f t="shared" si="192"/>
        <v/>
      </c>
      <c r="L1550" s="30"/>
      <c r="O1550" s="13" t="str">
        <f t="shared" si="193"/>
        <v/>
      </c>
      <c r="P1550" s="13">
        <f>SUM($E$11:$E1550)</f>
        <v>30</v>
      </c>
      <c r="T1550" s="22">
        <f t="shared" si="194"/>
        <v>0</v>
      </c>
      <c r="U1550" s="22">
        <f t="shared" si="195"/>
        <v>0</v>
      </c>
      <c r="W1550" s="13" t="str">
        <f t="shared" si="196"/>
        <v/>
      </c>
      <c r="Y1550" s="41" t="str">
        <f>IF($B1550="", "", IF($B1550&gt;'Annual Report'!$AZ$41, 'Annual Report'!$BA$40, TEXT($B1550, "mmm yyyy")))</f>
        <v/>
      </c>
      <c r="AA1550" s="13" t="str">
        <f t="shared" si="197"/>
        <v/>
      </c>
      <c r="AC1550" s="13" t="str">
        <f t="shared" si="198"/>
        <v xml:space="preserve"> - </v>
      </c>
      <c r="AE1550" s="13" t="str">
        <f t="shared" si="199"/>
        <v/>
      </c>
    </row>
    <row r="1551" spans="1:31" x14ac:dyDescent="0.25">
      <c r="A1551" s="30"/>
      <c r="B1551" s="74"/>
      <c r="C1551" s="82"/>
      <c r="D1551" s="92"/>
      <c r="E1551" s="75"/>
      <c r="F1551" s="76"/>
      <c r="G1551" s="83"/>
      <c r="H1551" s="77"/>
      <c r="I1551" s="84"/>
      <c r="J1551" s="30"/>
      <c r="K1551" s="25" t="str">
        <f t="shared" si="192"/>
        <v/>
      </c>
      <c r="L1551" s="30"/>
      <c r="O1551" s="13" t="str">
        <f t="shared" si="193"/>
        <v/>
      </c>
      <c r="P1551" s="13">
        <f>SUM($E$11:$E1551)</f>
        <v>30</v>
      </c>
      <c r="T1551" s="22">
        <f t="shared" si="194"/>
        <v>0</v>
      </c>
      <c r="U1551" s="22">
        <f t="shared" si="195"/>
        <v>0</v>
      </c>
      <c r="W1551" s="13" t="str">
        <f t="shared" si="196"/>
        <v/>
      </c>
      <c r="Y1551" s="41" t="str">
        <f>IF($B1551="", "", IF($B1551&gt;'Annual Report'!$AZ$41, 'Annual Report'!$BA$40, TEXT($B1551, "mmm yyyy")))</f>
        <v/>
      </c>
      <c r="AA1551" s="13" t="str">
        <f t="shared" si="197"/>
        <v/>
      </c>
      <c r="AC1551" s="13" t="str">
        <f t="shared" si="198"/>
        <v xml:space="preserve"> - </v>
      </c>
      <c r="AE1551" s="13" t="str">
        <f t="shared" si="199"/>
        <v/>
      </c>
    </row>
    <row r="1552" spans="1:31" x14ac:dyDescent="0.25">
      <c r="A1552" s="30"/>
      <c r="B1552" s="74"/>
      <c r="C1552" s="82"/>
      <c r="D1552" s="92"/>
      <c r="E1552" s="75"/>
      <c r="F1552" s="76"/>
      <c r="G1552" s="83"/>
      <c r="H1552" s="77"/>
      <c r="I1552" s="84"/>
      <c r="J1552" s="30"/>
      <c r="K1552" s="25" t="str">
        <f t="shared" si="192"/>
        <v/>
      </c>
      <c r="L1552" s="30"/>
      <c r="O1552" s="13" t="str">
        <f t="shared" si="193"/>
        <v/>
      </c>
      <c r="P1552" s="13">
        <f>SUM($E$11:$E1552)</f>
        <v>30</v>
      </c>
      <c r="T1552" s="22">
        <f t="shared" si="194"/>
        <v>0</v>
      </c>
      <c r="U1552" s="22">
        <f t="shared" si="195"/>
        <v>0</v>
      </c>
      <c r="W1552" s="13" t="str">
        <f t="shared" si="196"/>
        <v/>
      </c>
      <c r="Y1552" s="41" t="str">
        <f>IF($B1552="", "", IF($B1552&gt;'Annual Report'!$AZ$41, 'Annual Report'!$BA$40, TEXT($B1552, "mmm yyyy")))</f>
        <v/>
      </c>
      <c r="AA1552" s="13" t="str">
        <f t="shared" si="197"/>
        <v/>
      </c>
      <c r="AC1552" s="13" t="str">
        <f t="shared" si="198"/>
        <v xml:space="preserve"> - </v>
      </c>
      <c r="AE1552" s="13" t="str">
        <f t="shared" si="199"/>
        <v/>
      </c>
    </row>
    <row r="1553" spans="1:31" x14ac:dyDescent="0.25">
      <c r="A1553" s="30"/>
      <c r="B1553" s="74"/>
      <c r="C1553" s="82"/>
      <c r="D1553" s="92"/>
      <c r="E1553" s="75"/>
      <c r="F1553" s="76"/>
      <c r="G1553" s="83"/>
      <c r="H1553" s="77"/>
      <c r="I1553" s="84"/>
      <c r="J1553" s="30"/>
      <c r="K1553" s="25" t="str">
        <f t="shared" si="192"/>
        <v/>
      </c>
      <c r="L1553" s="30"/>
      <c r="O1553" s="13" t="str">
        <f t="shared" si="193"/>
        <v/>
      </c>
      <c r="P1553" s="13">
        <f>SUM($E$11:$E1553)</f>
        <v>30</v>
      </c>
      <c r="T1553" s="22">
        <f t="shared" si="194"/>
        <v>0</v>
      </c>
      <c r="U1553" s="22">
        <f t="shared" si="195"/>
        <v>0</v>
      </c>
      <c r="W1553" s="13" t="str">
        <f t="shared" si="196"/>
        <v/>
      </c>
      <c r="Y1553" s="41" t="str">
        <f>IF($B1553="", "", IF($B1553&gt;'Annual Report'!$AZ$41, 'Annual Report'!$BA$40, TEXT($B1553, "mmm yyyy")))</f>
        <v/>
      </c>
      <c r="AA1553" s="13" t="str">
        <f t="shared" si="197"/>
        <v/>
      </c>
      <c r="AC1553" s="13" t="str">
        <f t="shared" si="198"/>
        <v xml:space="preserve"> - </v>
      </c>
      <c r="AE1553" s="13" t="str">
        <f t="shared" si="199"/>
        <v/>
      </c>
    </row>
    <row r="1554" spans="1:31" x14ac:dyDescent="0.25">
      <c r="A1554" s="30"/>
      <c r="B1554" s="74"/>
      <c r="C1554" s="82"/>
      <c r="D1554" s="92"/>
      <c r="E1554" s="75"/>
      <c r="F1554" s="76"/>
      <c r="G1554" s="83"/>
      <c r="H1554" s="77"/>
      <c r="I1554" s="84"/>
      <c r="J1554" s="30"/>
      <c r="K1554" s="25" t="str">
        <f t="shared" si="192"/>
        <v/>
      </c>
      <c r="L1554" s="30"/>
      <c r="O1554" s="13" t="str">
        <f t="shared" si="193"/>
        <v/>
      </c>
      <c r="P1554" s="13">
        <f>SUM($E$11:$E1554)</f>
        <v>30</v>
      </c>
      <c r="T1554" s="22">
        <f t="shared" si="194"/>
        <v>0</v>
      </c>
      <c r="U1554" s="22">
        <f t="shared" si="195"/>
        <v>0</v>
      </c>
      <c r="W1554" s="13" t="str">
        <f t="shared" si="196"/>
        <v/>
      </c>
      <c r="Y1554" s="41" t="str">
        <f>IF($B1554="", "", IF($B1554&gt;'Annual Report'!$AZ$41, 'Annual Report'!$BA$40, TEXT($B1554, "mmm yyyy")))</f>
        <v/>
      </c>
      <c r="AA1554" s="13" t="str">
        <f t="shared" si="197"/>
        <v/>
      </c>
      <c r="AC1554" s="13" t="str">
        <f t="shared" si="198"/>
        <v xml:space="preserve"> - </v>
      </c>
      <c r="AE1554" s="13" t="str">
        <f t="shared" si="199"/>
        <v/>
      </c>
    </row>
    <row r="1555" spans="1:31" x14ac:dyDescent="0.25">
      <c r="A1555" s="30"/>
      <c r="B1555" s="74"/>
      <c r="C1555" s="82"/>
      <c r="D1555" s="92"/>
      <c r="E1555" s="75"/>
      <c r="F1555" s="76"/>
      <c r="G1555" s="83"/>
      <c r="H1555" s="77"/>
      <c r="I1555" s="84"/>
      <c r="J1555" s="30"/>
      <c r="K1555" s="25" t="str">
        <f t="shared" si="192"/>
        <v/>
      </c>
      <c r="L1555" s="30"/>
      <c r="O1555" s="13" t="str">
        <f t="shared" si="193"/>
        <v/>
      </c>
      <c r="P1555" s="13">
        <f>SUM($E$11:$E1555)</f>
        <v>30</v>
      </c>
      <c r="T1555" s="22">
        <f t="shared" si="194"/>
        <v>0</v>
      </c>
      <c r="U1555" s="22">
        <f t="shared" si="195"/>
        <v>0</v>
      </c>
      <c r="W1555" s="13" t="str">
        <f t="shared" si="196"/>
        <v/>
      </c>
      <c r="Y1555" s="41" t="str">
        <f>IF($B1555="", "", IF($B1555&gt;'Annual Report'!$AZ$41, 'Annual Report'!$BA$40, TEXT($B1555, "mmm yyyy")))</f>
        <v/>
      </c>
      <c r="AA1555" s="13" t="str">
        <f t="shared" si="197"/>
        <v/>
      </c>
      <c r="AC1555" s="13" t="str">
        <f t="shared" si="198"/>
        <v xml:space="preserve"> - </v>
      </c>
      <c r="AE1555" s="13" t="str">
        <f t="shared" si="199"/>
        <v/>
      </c>
    </row>
    <row r="1556" spans="1:31" x14ac:dyDescent="0.25">
      <c r="A1556" s="30"/>
      <c r="B1556" s="74"/>
      <c r="C1556" s="82"/>
      <c r="D1556" s="92"/>
      <c r="E1556" s="75"/>
      <c r="F1556" s="76"/>
      <c r="G1556" s="83"/>
      <c r="H1556" s="77"/>
      <c r="I1556" s="84"/>
      <c r="J1556" s="30"/>
      <c r="K1556" s="25" t="str">
        <f t="shared" si="192"/>
        <v/>
      </c>
      <c r="L1556" s="30"/>
      <c r="O1556" s="13" t="str">
        <f t="shared" si="193"/>
        <v/>
      </c>
      <c r="P1556" s="13">
        <f>SUM($E$11:$E1556)</f>
        <v>30</v>
      </c>
      <c r="T1556" s="22">
        <f t="shared" si="194"/>
        <v>0</v>
      </c>
      <c r="U1556" s="22">
        <f t="shared" si="195"/>
        <v>0</v>
      </c>
      <c r="W1556" s="13" t="str">
        <f t="shared" si="196"/>
        <v/>
      </c>
      <c r="Y1556" s="41" t="str">
        <f>IF($B1556="", "", IF($B1556&gt;'Annual Report'!$AZ$41, 'Annual Report'!$BA$40, TEXT($B1556, "mmm yyyy")))</f>
        <v/>
      </c>
      <c r="AA1556" s="13" t="str">
        <f t="shared" si="197"/>
        <v/>
      </c>
      <c r="AC1556" s="13" t="str">
        <f t="shared" si="198"/>
        <v xml:space="preserve"> - </v>
      </c>
      <c r="AE1556" s="13" t="str">
        <f t="shared" si="199"/>
        <v/>
      </c>
    </row>
    <row r="1557" spans="1:31" x14ac:dyDescent="0.25">
      <c r="A1557" s="30"/>
      <c r="B1557" s="74"/>
      <c r="C1557" s="82"/>
      <c r="D1557" s="92"/>
      <c r="E1557" s="75"/>
      <c r="F1557" s="76"/>
      <c r="G1557" s="83"/>
      <c r="H1557" s="77"/>
      <c r="I1557" s="84"/>
      <c r="J1557" s="30"/>
      <c r="K1557" s="25" t="str">
        <f t="shared" si="192"/>
        <v/>
      </c>
      <c r="L1557" s="30"/>
      <c r="O1557" s="13" t="str">
        <f t="shared" si="193"/>
        <v/>
      </c>
      <c r="P1557" s="13">
        <f>SUM($E$11:$E1557)</f>
        <v>30</v>
      </c>
      <c r="T1557" s="22">
        <f t="shared" si="194"/>
        <v>0</v>
      </c>
      <c r="U1557" s="22">
        <f t="shared" si="195"/>
        <v>0</v>
      </c>
      <c r="W1557" s="13" t="str">
        <f t="shared" si="196"/>
        <v/>
      </c>
      <c r="Y1557" s="41" t="str">
        <f>IF($B1557="", "", IF($B1557&gt;'Annual Report'!$AZ$41, 'Annual Report'!$BA$40, TEXT($B1557, "mmm yyyy")))</f>
        <v/>
      </c>
      <c r="AA1557" s="13" t="str">
        <f t="shared" si="197"/>
        <v/>
      </c>
      <c r="AC1557" s="13" t="str">
        <f t="shared" si="198"/>
        <v xml:space="preserve"> - </v>
      </c>
      <c r="AE1557" s="13" t="str">
        <f t="shared" si="199"/>
        <v/>
      </c>
    </row>
    <row r="1558" spans="1:31" x14ac:dyDescent="0.25">
      <c r="A1558" s="30"/>
      <c r="B1558" s="74"/>
      <c r="C1558" s="82"/>
      <c r="D1558" s="92"/>
      <c r="E1558" s="75"/>
      <c r="F1558" s="76"/>
      <c r="G1558" s="83"/>
      <c r="H1558" s="77"/>
      <c r="I1558" s="84"/>
      <c r="J1558" s="30"/>
      <c r="K1558" s="25" t="str">
        <f t="shared" si="192"/>
        <v/>
      </c>
      <c r="L1558" s="30"/>
      <c r="O1558" s="13" t="str">
        <f t="shared" si="193"/>
        <v/>
      </c>
      <c r="P1558" s="13">
        <f>SUM($E$11:$E1558)</f>
        <v>30</v>
      </c>
      <c r="T1558" s="22">
        <f t="shared" si="194"/>
        <v>0</v>
      </c>
      <c r="U1558" s="22">
        <f t="shared" si="195"/>
        <v>0</v>
      </c>
      <c r="W1558" s="13" t="str">
        <f t="shared" si="196"/>
        <v/>
      </c>
      <c r="Y1558" s="41" t="str">
        <f>IF($B1558="", "", IF($B1558&gt;'Annual Report'!$AZ$41, 'Annual Report'!$BA$40, TEXT($B1558, "mmm yyyy")))</f>
        <v/>
      </c>
      <c r="AA1558" s="13" t="str">
        <f t="shared" si="197"/>
        <v/>
      </c>
      <c r="AC1558" s="13" t="str">
        <f t="shared" si="198"/>
        <v xml:space="preserve"> - </v>
      </c>
      <c r="AE1558" s="13" t="str">
        <f t="shared" si="199"/>
        <v/>
      </c>
    </row>
    <row r="1559" spans="1:31" x14ac:dyDescent="0.25">
      <c r="A1559" s="30"/>
      <c r="B1559" s="74"/>
      <c r="C1559" s="82"/>
      <c r="D1559" s="92"/>
      <c r="E1559" s="75"/>
      <c r="F1559" s="76"/>
      <c r="G1559" s="83"/>
      <c r="H1559" s="77"/>
      <c r="I1559" s="84"/>
      <c r="J1559" s="30"/>
      <c r="K1559" s="25" t="str">
        <f t="shared" si="192"/>
        <v/>
      </c>
      <c r="L1559" s="30"/>
      <c r="O1559" s="13" t="str">
        <f t="shared" si="193"/>
        <v/>
      </c>
      <c r="P1559" s="13">
        <f>SUM($E$11:$E1559)</f>
        <v>30</v>
      </c>
      <c r="T1559" s="22">
        <f t="shared" si="194"/>
        <v>0</v>
      </c>
      <c r="U1559" s="22">
        <f t="shared" si="195"/>
        <v>0</v>
      </c>
      <c r="W1559" s="13" t="str">
        <f t="shared" si="196"/>
        <v/>
      </c>
      <c r="Y1559" s="41" t="str">
        <f>IF($B1559="", "", IF($B1559&gt;'Annual Report'!$AZ$41, 'Annual Report'!$BA$40, TEXT($B1559, "mmm yyyy")))</f>
        <v/>
      </c>
      <c r="AA1559" s="13" t="str">
        <f t="shared" si="197"/>
        <v/>
      </c>
      <c r="AC1559" s="13" t="str">
        <f t="shared" si="198"/>
        <v xml:space="preserve"> - </v>
      </c>
      <c r="AE1559" s="13" t="str">
        <f t="shared" si="199"/>
        <v/>
      </c>
    </row>
    <row r="1560" spans="1:31" x14ac:dyDescent="0.25">
      <c r="A1560" s="30"/>
      <c r="B1560" s="74"/>
      <c r="C1560" s="82"/>
      <c r="D1560" s="92"/>
      <c r="E1560" s="75"/>
      <c r="F1560" s="76"/>
      <c r="G1560" s="83"/>
      <c r="H1560" s="77"/>
      <c r="I1560" s="84"/>
      <c r="J1560" s="30"/>
      <c r="K1560" s="25" t="str">
        <f t="shared" si="192"/>
        <v/>
      </c>
      <c r="L1560" s="30"/>
      <c r="O1560" s="13" t="str">
        <f t="shared" si="193"/>
        <v/>
      </c>
      <c r="P1560" s="13">
        <f>SUM($E$11:$E1560)</f>
        <v>30</v>
      </c>
      <c r="T1560" s="22">
        <f t="shared" si="194"/>
        <v>0</v>
      </c>
      <c r="U1560" s="22">
        <f t="shared" si="195"/>
        <v>0</v>
      </c>
      <c r="W1560" s="13" t="str">
        <f t="shared" si="196"/>
        <v/>
      </c>
      <c r="Y1560" s="41" t="str">
        <f>IF($B1560="", "", IF($B1560&gt;'Annual Report'!$AZ$41, 'Annual Report'!$BA$40, TEXT($B1560, "mmm yyyy")))</f>
        <v/>
      </c>
      <c r="AA1560" s="13" t="str">
        <f t="shared" si="197"/>
        <v/>
      </c>
      <c r="AC1560" s="13" t="str">
        <f t="shared" si="198"/>
        <v xml:space="preserve"> - </v>
      </c>
      <c r="AE1560" s="13" t="str">
        <f t="shared" si="199"/>
        <v/>
      </c>
    </row>
    <row r="1561" spans="1:31" x14ac:dyDescent="0.25">
      <c r="A1561" s="30"/>
      <c r="B1561" s="74"/>
      <c r="C1561" s="82"/>
      <c r="D1561" s="92"/>
      <c r="E1561" s="75"/>
      <c r="F1561" s="76"/>
      <c r="G1561" s="83"/>
      <c r="H1561" s="77"/>
      <c r="I1561" s="84"/>
      <c r="J1561" s="30"/>
      <c r="K1561" s="25" t="str">
        <f t="shared" si="192"/>
        <v/>
      </c>
      <c r="L1561" s="30"/>
      <c r="O1561" s="13" t="str">
        <f t="shared" si="193"/>
        <v/>
      </c>
      <c r="P1561" s="13">
        <f>SUM($E$11:$E1561)</f>
        <v>30</v>
      </c>
      <c r="T1561" s="22">
        <f t="shared" si="194"/>
        <v>0</v>
      </c>
      <c r="U1561" s="22">
        <f t="shared" si="195"/>
        <v>0</v>
      </c>
      <c r="W1561" s="13" t="str">
        <f t="shared" si="196"/>
        <v/>
      </c>
      <c r="Y1561" s="41" t="str">
        <f>IF($B1561="", "", IF($B1561&gt;'Annual Report'!$AZ$41, 'Annual Report'!$BA$40, TEXT($B1561, "mmm yyyy")))</f>
        <v/>
      </c>
      <c r="AA1561" s="13" t="str">
        <f t="shared" si="197"/>
        <v/>
      </c>
      <c r="AC1561" s="13" t="str">
        <f t="shared" si="198"/>
        <v xml:space="preserve"> - </v>
      </c>
      <c r="AE1561" s="13" t="str">
        <f t="shared" si="199"/>
        <v/>
      </c>
    </row>
    <row r="1562" spans="1:31" x14ac:dyDescent="0.25">
      <c r="A1562" s="30"/>
      <c r="B1562" s="74"/>
      <c r="C1562" s="82"/>
      <c r="D1562" s="92"/>
      <c r="E1562" s="75"/>
      <c r="F1562" s="76"/>
      <c r="G1562" s="83"/>
      <c r="H1562" s="77"/>
      <c r="I1562" s="84"/>
      <c r="J1562" s="30"/>
      <c r="K1562" s="25" t="str">
        <f t="shared" si="192"/>
        <v/>
      </c>
      <c r="L1562" s="30"/>
      <c r="O1562" s="13" t="str">
        <f t="shared" si="193"/>
        <v/>
      </c>
      <c r="P1562" s="13">
        <f>SUM($E$11:$E1562)</f>
        <v>30</v>
      </c>
      <c r="T1562" s="22">
        <f t="shared" si="194"/>
        <v>0</v>
      </c>
      <c r="U1562" s="22">
        <f t="shared" si="195"/>
        <v>0</v>
      </c>
      <c r="W1562" s="13" t="str">
        <f t="shared" si="196"/>
        <v/>
      </c>
      <c r="Y1562" s="41" t="str">
        <f>IF($B1562="", "", IF($B1562&gt;'Annual Report'!$AZ$41, 'Annual Report'!$BA$40, TEXT($B1562, "mmm yyyy")))</f>
        <v/>
      </c>
      <c r="AA1562" s="13" t="str">
        <f t="shared" si="197"/>
        <v/>
      </c>
      <c r="AC1562" s="13" t="str">
        <f t="shared" si="198"/>
        <v xml:space="preserve"> - </v>
      </c>
      <c r="AE1562" s="13" t="str">
        <f t="shared" si="199"/>
        <v/>
      </c>
    </row>
    <row r="1563" spans="1:31" x14ac:dyDescent="0.25">
      <c r="A1563" s="30"/>
      <c r="B1563" s="74"/>
      <c r="C1563" s="82"/>
      <c r="D1563" s="92"/>
      <c r="E1563" s="75"/>
      <c r="F1563" s="76"/>
      <c r="G1563" s="83"/>
      <c r="H1563" s="77"/>
      <c r="I1563" s="84"/>
      <c r="J1563" s="30"/>
      <c r="K1563" s="25" t="str">
        <f t="shared" si="192"/>
        <v/>
      </c>
      <c r="L1563" s="30"/>
      <c r="O1563" s="13" t="str">
        <f t="shared" si="193"/>
        <v/>
      </c>
      <c r="P1563" s="13">
        <f>SUM($E$11:$E1563)</f>
        <v>30</v>
      </c>
      <c r="T1563" s="22">
        <f t="shared" si="194"/>
        <v>0</v>
      </c>
      <c r="U1563" s="22">
        <f t="shared" si="195"/>
        <v>0</v>
      </c>
      <c r="W1563" s="13" t="str">
        <f t="shared" si="196"/>
        <v/>
      </c>
      <c r="Y1563" s="41" t="str">
        <f>IF($B1563="", "", IF($B1563&gt;'Annual Report'!$AZ$41, 'Annual Report'!$BA$40, TEXT($B1563, "mmm yyyy")))</f>
        <v/>
      </c>
      <c r="AA1563" s="13" t="str">
        <f t="shared" si="197"/>
        <v/>
      </c>
      <c r="AC1563" s="13" t="str">
        <f t="shared" si="198"/>
        <v xml:space="preserve"> - </v>
      </c>
      <c r="AE1563" s="13" t="str">
        <f t="shared" si="199"/>
        <v/>
      </c>
    </row>
    <row r="1564" spans="1:31" x14ac:dyDescent="0.25">
      <c r="A1564" s="30"/>
      <c r="B1564" s="74"/>
      <c r="C1564" s="82"/>
      <c r="D1564" s="92"/>
      <c r="E1564" s="75"/>
      <c r="F1564" s="76"/>
      <c r="G1564" s="83"/>
      <c r="H1564" s="77"/>
      <c r="I1564" s="84"/>
      <c r="J1564" s="30"/>
      <c r="K1564" s="25" t="str">
        <f t="shared" si="192"/>
        <v/>
      </c>
      <c r="L1564" s="30"/>
      <c r="O1564" s="13" t="str">
        <f t="shared" si="193"/>
        <v/>
      </c>
      <c r="P1564" s="13">
        <f>SUM($E$11:$E1564)</f>
        <v>30</v>
      </c>
      <c r="T1564" s="22">
        <f t="shared" si="194"/>
        <v>0</v>
      </c>
      <c r="U1564" s="22">
        <f t="shared" si="195"/>
        <v>0</v>
      </c>
      <c r="W1564" s="13" t="str">
        <f t="shared" si="196"/>
        <v/>
      </c>
      <c r="Y1564" s="41" t="str">
        <f>IF($B1564="", "", IF($B1564&gt;'Annual Report'!$AZ$41, 'Annual Report'!$BA$40, TEXT($B1564, "mmm yyyy")))</f>
        <v/>
      </c>
      <c r="AA1564" s="13" t="str">
        <f t="shared" si="197"/>
        <v/>
      </c>
      <c r="AC1564" s="13" t="str">
        <f t="shared" si="198"/>
        <v xml:space="preserve"> - </v>
      </c>
      <c r="AE1564" s="13" t="str">
        <f t="shared" si="199"/>
        <v/>
      </c>
    </row>
    <row r="1565" spans="1:31" x14ac:dyDescent="0.25">
      <c r="A1565" s="30"/>
      <c r="B1565" s="74"/>
      <c r="C1565" s="82"/>
      <c r="D1565" s="92"/>
      <c r="E1565" s="75"/>
      <c r="F1565" s="76"/>
      <c r="G1565" s="83"/>
      <c r="H1565" s="77"/>
      <c r="I1565" s="84"/>
      <c r="J1565" s="30"/>
      <c r="K1565" s="25" t="str">
        <f t="shared" si="192"/>
        <v/>
      </c>
      <c r="L1565" s="30"/>
      <c r="O1565" s="13" t="str">
        <f t="shared" si="193"/>
        <v/>
      </c>
      <c r="P1565" s="13">
        <f>SUM($E$11:$E1565)</f>
        <v>30</v>
      </c>
      <c r="T1565" s="22">
        <f t="shared" si="194"/>
        <v>0</v>
      </c>
      <c r="U1565" s="22">
        <f t="shared" si="195"/>
        <v>0</v>
      </c>
      <c r="W1565" s="13" t="str">
        <f t="shared" si="196"/>
        <v/>
      </c>
      <c r="Y1565" s="41" t="str">
        <f>IF($B1565="", "", IF($B1565&gt;'Annual Report'!$AZ$41, 'Annual Report'!$BA$40, TEXT($B1565, "mmm yyyy")))</f>
        <v/>
      </c>
      <c r="AA1565" s="13" t="str">
        <f t="shared" si="197"/>
        <v/>
      </c>
      <c r="AC1565" s="13" t="str">
        <f t="shared" si="198"/>
        <v xml:space="preserve"> - </v>
      </c>
      <c r="AE1565" s="13" t="str">
        <f t="shared" si="199"/>
        <v/>
      </c>
    </row>
    <row r="1566" spans="1:31" x14ac:dyDescent="0.25">
      <c r="A1566" s="30"/>
      <c r="B1566" s="74"/>
      <c r="C1566" s="82"/>
      <c r="D1566" s="92"/>
      <c r="E1566" s="75"/>
      <c r="F1566" s="76"/>
      <c r="G1566" s="83"/>
      <c r="H1566" s="77"/>
      <c r="I1566" s="84"/>
      <c r="J1566" s="30"/>
      <c r="K1566" s="25" t="str">
        <f t="shared" si="192"/>
        <v/>
      </c>
      <c r="L1566" s="30"/>
      <c r="O1566" s="13" t="str">
        <f t="shared" si="193"/>
        <v/>
      </c>
      <c r="P1566" s="13">
        <f>SUM($E$11:$E1566)</f>
        <v>30</v>
      </c>
      <c r="T1566" s="22">
        <f t="shared" si="194"/>
        <v>0</v>
      </c>
      <c r="U1566" s="22">
        <f t="shared" si="195"/>
        <v>0</v>
      </c>
      <c r="W1566" s="13" t="str">
        <f t="shared" si="196"/>
        <v/>
      </c>
      <c r="Y1566" s="41" t="str">
        <f>IF($B1566="", "", IF($B1566&gt;'Annual Report'!$AZ$41, 'Annual Report'!$BA$40, TEXT($B1566, "mmm yyyy")))</f>
        <v/>
      </c>
      <c r="AA1566" s="13" t="str">
        <f t="shared" si="197"/>
        <v/>
      </c>
      <c r="AC1566" s="13" t="str">
        <f t="shared" si="198"/>
        <v xml:space="preserve"> - </v>
      </c>
      <c r="AE1566" s="13" t="str">
        <f t="shared" si="199"/>
        <v/>
      </c>
    </row>
    <row r="1567" spans="1:31" x14ac:dyDescent="0.25">
      <c r="A1567" s="30"/>
      <c r="B1567" s="74"/>
      <c r="C1567" s="82"/>
      <c r="D1567" s="92"/>
      <c r="E1567" s="75"/>
      <c r="F1567" s="76"/>
      <c r="G1567" s="83"/>
      <c r="H1567" s="77"/>
      <c r="I1567" s="84"/>
      <c r="J1567" s="30"/>
      <c r="K1567" s="25" t="str">
        <f t="shared" si="192"/>
        <v/>
      </c>
      <c r="L1567" s="30"/>
      <c r="O1567" s="13" t="str">
        <f t="shared" si="193"/>
        <v/>
      </c>
      <c r="P1567" s="13">
        <f>SUM($E$11:$E1567)</f>
        <v>30</v>
      </c>
      <c r="T1567" s="22">
        <f t="shared" si="194"/>
        <v>0</v>
      </c>
      <c r="U1567" s="22">
        <f t="shared" si="195"/>
        <v>0</v>
      </c>
      <c r="W1567" s="13" t="str">
        <f t="shared" si="196"/>
        <v/>
      </c>
      <c r="Y1567" s="41" t="str">
        <f>IF($B1567="", "", IF($B1567&gt;'Annual Report'!$AZ$41, 'Annual Report'!$BA$40, TEXT($B1567, "mmm yyyy")))</f>
        <v/>
      </c>
      <c r="AA1567" s="13" t="str">
        <f t="shared" si="197"/>
        <v/>
      </c>
      <c r="AC1567" s="13" t="str">
        <f t="shared" si="198"/>
        <v xml:space="preserve"> - </v>
      </c>
      <c r="AE1567" s="13" t="str">
        <f t="shared" si="199"/>
        <v/>
      </c>
    </row>
    <row r="1568" spans="1:31" x14ac:dyDescent="0.25">
      <c r="A1568" s="30"/>
      <c r="B1568" s="74"/>
      <c r="C1568" s="82"/>
      <c r="D1568" s="92"/>
      <c r="E1568" s="75"/>
      <c r="F1568" s="76"/>
      <c r="G1568" s="83"/>
      <c r="H1568" s="77"/>
      <c r="I1568" s="84"/>
      <c r="J1568" s="30"/>
      <c r="K1568" s="25" t="str">
        <f t="shared" si="192"/>
        <v/>
      </c>
      <c r="L1568" s="30"/>
      <c r="O1568" s="13" t="str">
        <f t="shared" si="193"/>
        <v/>
      </c>
      <c r="P1568" s="13">
        <f>SUM($E$11:$E1568)</f>
        <v>30</v>
      </c>
      <c r="T1568" s="22">
        <f t="shared" si="194"/>
        <v>0</v>
      </c>
      <c r="U1568" s="22">
        <f t="shared" si="195"/>
        <v>0</v>
      </c>
      <c r="W1568" s="13" t="str">
        <f t="shared" si="196"/>
        <v/>
      </c>
      <c r="Y1568" s="41" t="str">
        <f>IF($B1568="", "", IF($B1568&gt;'Annual Report'!$AZ$41, 'Annual Report'!$BA$40, TEXT($B1568, "mmm yyyy")))</f>
        <v/>
      </c>
      <c r="AA1568" s="13" t="str">
        <f t="shared" si="197"/>
        <v/>
      </c>
      <c r="AC1568" s="13" t="str">
        <f t="shared" si="198"/>
        <v xml:space="preserve"> - </v>
      </c>
      <c r="AE1568" s="13" t="str">
        <f t="shared" si="199"/>
        <v/>
      </c>
    </row>
    <row r="1569" spans="1:31" x14ac:dyDescent="0.25">
      <c r="A1569" s="30"/>
      <c r="B1569" s="74"/>
      <c r="C1569" s="82"/>
      <c r="D1569" s="92"/>
      <c r="E1569" s="75"/>
      <c r="F1569" s="76"/>
      <c r="G1569" s="83"/>
      <c r="H1569" s="77"/>
      <c r="I1569" s="84"/>
      <c r="J1569" s="30"/>
      <c r="K1569" s="25" t="str">
        <f t="shared" si="192"/>
        <v/>
      </c>
      <c r="L1569" s="30"/>
      <c r="O1569" s="13" t="str">
        <f t="shared" si="193"/>
        <v/>
      </c>
      <c r="P1569" s="13">
        <f>SUM($E$11:$E1569)</f>
        <v>30</v>
      </c>
      <c r="T1569" s="22">
        <f t="shared" si="194"/>
        <v>0</v>
      </c>
      <c r="U1569" s="22">
        <f t="shared" si="195"/>
        <v>0</v>
      </c>
      <c r="W1569" s="13" t="str">
        <f t="shared" si="196"/>
        <v/>
      </c>
      <c r="Y1569" s="41" t="str">
        <f>IF($B1569="", "", IF($B1569&gt;'Annual Report'!$AZ$41, 'Annual Report'!$BA$40, TEXT($B1569, "mmm yyyy")))</f>
        <v/>
      </c>
      <c r="AA1569" s="13" t="str">
        <f t="shared" si="197"/>
        <v/>
      </c>
      <c r="AC1569" s="13" t="str">
        <f t="shared" si="198"/>
        <v xml:space="preserve"> - </v>
      </c>
      <c r="AE1569" s="13" t="str">
        <f t="shared" si="199"/>
        <v/>
      </c>
    </row>
    <row r="1570" spans="1:31" x14ac:dyDescent="0.25">
      <c r="A1570" s="30"/>
      <c r="B1570" s="74"/>
      <c r="C1570" s="82"/>
      <c r="D1570" s="92"/>
      <c r="E1570" s="75"/>
      <c r="F1570" s="76"/>
      <c r="G1570" s="83"/>
      <c r="H1570" s="77"/>
      <c r="I1570" s="84"/>
      <c r="J1570" s="30"/>
      <c r="K1570" s="25" t="str">
        <f t="shared" si="192"/>
        <v/>
      </c>
      <c r="L1570" s="30"/>
      <c r="O1570" s="13" t="str">
        <f t="shared" si="193"/>
        <v/>
      </c>
      <c r="P1570" s="13">
        <f>SUM($E$11:$E1570)</f>
        <v>30</v>
      </c>
      <c r="T1570" s="22">
        <f t="shared" si="194"/>
        <v>0</v>
      </c>
      <c r="U1570" s="22">
        <f t="shared" si="195"/>
        <v>0</v>
      </c>
      <c r="W1570" s="13" t="str">
        <f t="shared" si="196"/>
        <v/>
      </c>
      <c r="Y1570" s="41" t="str">
        <f>IF($B1570="", "", IF($B1570&gt;'Annual Report'!$AZ$41, 'Annual Report'!$BA$40, TEXT($B1570, "mmm yyyy")))</f>
        <v/>
      </c>
      <c r="AA1570" s="13" t="str">
        <f t="shared" si="197"/>
        <v/>
      </c>
      <c r="AC1570" s="13" t="str">
        <f t="shared" si="198"/>
        <v xml:space="preserve"> - </v>
      </c>
      <c r="AE1570" s="13" t="str">
        <f t="shared" si="199"/>
        <v/>
      </c>
    </row>
    <row r="1571" spans="1:31" x14ac:dyDescent="0.25">
      <c r="A1571" s="30"/>
      <c r="B1571" s="74"/>
      <c r="C1571" s="82"/>
      <c r="D1571" s="92"/>
      <c r="E1571" s="75"/>
      <c r="F1571" s="76"/>
      <c r="G1571" s="83"/>
      <c r="H1571" s="77"/>
      <c r="I1571" s="84"/>
      <c r="J1571" s="30"/>
      <c r="K1571" s="25" t="str">
        <f t="shared" si="192"/>
        <v/>
      </c>
      <c r="L1571" s="30"/>
      <c r="O1571" s="13" t="str">
        <f t="shared" si="193"/>
        <v/>
      </c>
      <c r="P1571" s="13">
        <f>SUM($E$11:$E1571)</f>
        <v>30</v>
      </c>
      <c r="T1571" s="22">
        <f t="shared" si="194"/>
        <v>0</v>
      </c>
      <c r="U1571" s="22">
        <f t="shared" si="195"/>
        <v>0</v>
      </c>
      <c r="W1571" s="13" t="str">
        <f t="shared" si="196"/>
        <v/>
      </c>
      <c r="Y1571" s="41" t="str">
        <f>IF($B1571="", "", IF($B1571&gt;'Annual Report'!$AZ$41, 'Annual Report'!$BA$40, TEXT($B1571, "mmm yyyy")))</f>
        <v/>
      </c>
      <c r="AA1571" s="13" t="str">
        <f t="shared" si="197"/>
        <v/>
      </c>
      <c r="AC1571" s="13" t="str">
        <f t="shared" si="198"/>
        <v xml:space="preserve"> - </v>
      </c>
      <c r="AE1571" s="13" t="str">
        <f t="shared" si="199"/>
        <v/>
      </c>
    </row>
    <row r="1572" spans="1:31" x14ac:dyDescent="0.25">
      <c r="A1572" s="30"/>
      <c r="B1572" s="74"/>
      <c r="C1572" s="82"/>
      <c r="D1572" s="92"/>
      <c r="E1572" s="75"/>
      <c r="F1572" s="76"/>
      <c r="G1572" s="83"/>
      <c r="H1572" s="77"/>
      <c r="I1572" s="84"/>
      <c r="J1572" s="30"/>
      <c r="K1572" s="25" t="str">
        <f t="shared" si="192"/>
        <v/>
      </c>
      <c r="L1572" s="30"/>
      <c r="O1572" s="13" t="str">
        <f t="shared" si="193"/>
        <v/>
      </c>
      <c r="P1572" s="13">
        <f>SUM($E$11:$E1572)</f>
        <v>30</v>
      </c>
      <c r="T1572" s="22">
        <f t="shared" si="194"/>
        <v>0</v>
      </c>
      <c r="U1572" s="22">
        <f t="shared" si="195"/>
        <v>0</v>
      </c>
      <c r="W1572" s="13" t="str">
        <f t="shared" si="196"/>
        <v/>
      </c>
      <c r="Y1572" s="41" t="str">
        <f>IF($B1572="", "", IF($B1572&gt;'Annual Report'!$AZ$41, 'Annual Report'!$BA$40, TEXT($B1572, "mmm yyyy")))</f>
        <v/>
      </c>
      <c r="AA1572" s="13" t="str">
        <f t="shared" si="197"/>
        <v/>
      </c>
      <c r="AC1572" s="13" t="str">
        <f t="shared" si="198"/>
        <v xml:space="preserve"> - </v>
      </c>
      <c r="AE1572" s="13" t="str">
        <f t="shared" si="199"/>
        <v/>
      </c>
    </row>
    <row r="1573" spans="1:31" x14ac:dyDescent="0.25">
      <c r="A1573" s="30"/>
      <c r="B1573" s="74"/>
      <c r="C1573" s="82"/>
      <c r="D1573" s="92"/>
      <c r="E1573" s="75"/>
      <c r="F1573" s="76"/>
      <c r="G1573" s="83"/>
      <c r="H1573" s="77"/>
      <c r="I1573" s="84"/>
      <c r="J1573" s="30"/>
      <c r="K1573" s="25" t="str">
        <f t="shared" si="192"/>
        <v/>
      </c>
      <c r="L1573" s="30"/>
      <c r="O1573" s="13" t="str">
        <f t="shared" si="193"/>
        <v/>
      </c>
      <c r="P1573" s="13">
        <f>SUM($E$11:$E1573)</f>
        <v>30</v>
      </c>
      <c r="T1573" s="22">
        <f t="shared" si="194"/>
        <v>0</v>
      </c>
      <c r="U1573" s="22">
        <f t="shared" si="195"/>
        <v>0</v>
      </c>
      <c r="W1573" s="13" t="str">
        <f t="shared" si="196"/>
        <v/>
      </c>
      <c r="Y1573" s="41" t="str">
        <f>IF($B1573="", "", IF($B1573&gt;'Annual Report'!$AZ$41, 'Annual Report'!$BA$40, TEXT($B1573, "mmm yyyy")))</f>
        <v/>
      </c>
      <c r="AA1573" s="13" t="str">
        <f t="shared" si="197"/>
        <v/>
      </c>
      <c r="AC1573" s="13" t="str">
        <f t="shared" si="198"/>
        <v xml:space="preserve"> - </v>
      </c>
      <c r="AE1573" s="13" t="str">
        <f t="shared" si="199"/>
        <v/>
      </c>
    </row>
    <row r="1574" spans="1:31" x14ac:dyDescent="0.25">
      <c r="A1574" s="30"/>
      <c r="B1574" s="74"/>
      <c r="C1574" s="82"/>
      <c r="D1574" s="92"/>
      <c r="E1574" s="75"/>
      <c r="F1574" s="76"/>
      <c r="G1574" s="83"/>
      <c r="H1574" s="77"/>
      <c r="I1574" s="84"/>
      <c r="J1574" s="30"/>
      <c r="K1574" s="25" t="str">
        <f t="shared" si="192"/>
        <v/>
      </c>
      <c r="L1574" s="30"/>
      <c r="O1574" s="13" t="str">
        <f t="shared" si="193"/>
        <v/>
      </c>
      <c r="P1574" s="13">
        <f>SUM($E$11:$E1574)</f>
        <v>30</v>
      </c>
      <c r="T1574" s="22">
        <f t="shared" si="194"/>
        <v>0</v>
      </c>
      <c r="U1574" s="22">
        <f t="shared" si="195"/>
        <v>0</v>
      </c>
      <c r="W1574" s="13" t="str">
        <f t="shared" si="196"/>
        <v/>
      </c>
      <c r="Y1574" s="41" t="str">
        <f>IF($B1574="", "", IF($B1574&gt;'Annual Report'!$AZ$41, 'Annual Report'!$BA$40, TEXT($B1574, "mmm yyyy")))</f>
        <v/>
      </c>
      <c r="AA1574" s="13" t="str">
        <f t="shared" si="197"/>
        <v/>
      </c>
      <c r="AC1574" s="13" t="str">
        <f t="shared" si="198"/>
        <v xml:space="preserve"> - </v>
      </c>
      <c r="AE1574" s="13" t="str">
        <f t="shared" si="199"/>
        <v/>
      </c>
    </row>
    <row r="1575" spans="1:31" x14ac:dyDescent="0.25">
      <c r="A1575" s="30"/>
      <c r="B1575" s="74"/>
      <c r="C1575" s="82"/>
      <c r="D1575" s="92"/>
      <c r="E1575" s="75"/>
      <c r="F1575" s="76"/>
      <c r="G1575" s="83"/>
      <c r="H1575" s="77"/>
      <c r="I1575" s="84"/>
      <c r="J1575" s="30"/>
      <c r="K1575" s="25" t="str">
        <f t="shared" si="192"/>
        <v/>
      </c>
      <c r="L1575" s="30"/>
      <c r="O1575" s="13" t="str">
        <f t="shared" si="193"/>
        <v/>
      </c>
      <c r="P1575" s="13">
        <f>SUM($E$11:$E1575)</f>
        <v>30</v>
      </c>
      <c r="T1575" s="22">
        <f t="shared" si="194"/>
        <v>0</v>
      </c>
      <c r="U1575" s="22">
        <f t="shared" si="195"/>
        <v>0</v>
      </c>
      <c r="W1575" s="13" t="str">
        <f t="shared" si="196"/>
        <v/>
      </c>
      <c r="Y1575" s="41" t="str">
        <f>IF($B1575="", "", IF($B1575&gt;'Annual Report'!$AZ$41, 'Annual Report'!$BA$40, TEXT($B1575, "mmm yyyy")))</f>
        <v/>
      </c>
      <c r="AA1575" s="13" t="str">
        <f t="shared" si="197"/>
        <v/>
      </c>
      <c r="AC1575" s="13" t="str">
        <f t="shared" si="198"/>
        <v xml:space="preserve"> - </v>
      </c>
      <c r="AE1575" s="13" t="str">
        <f t="shared" si="199"/>
        <v/>
      </c>
    </row>
    <row r="1576" spans="1:31" x14ac:dyDescent="0.25">
      <c r="A1576" s="30"/>
      <c r="B1576" s="74"/>
      <c r="C1576" s="82"/>
      <c r="D1576" s="92"/>
      <c r="E1576" s="75"/>
      <c r="F1576" s="76"/>
      <c r="G1576" s="83"/>
      <c r="H1576" s="77"/>
      <c r="I1576" s="84"/>
      <c r="J1576" s="30"/>
      <c r="K1576" s="25" t="str">
        <f t="shared" si="192"/>
        <v/>
      </c>
      <c r="L1576" s="30"/>
      <c r="O1576" s="13" t="str">
        <f t="shared" si="193"/>
        <v/>
      </c>
      <c r="P1576" s="13">
        <f>SUM($E$11:$E1576)</f>
        <v>30</v>
      </c>
      <c r="T1576" s="22">
        <f t="shared" si="194"/>
        <v>0</v>
      </c>
      <c r="U1576" s="22">
        <f t="shared" si="195"/>
        <v>0</v>
      </c>
      <c r="W1576" s="13" t="str">
        <f t="shared" si="196"/>
        <v/>
      </c>
      <c r="Y1576" s="41" t="str">
        <f>IF($B1576="", "", IF($B1576&gt;'Annual Report'!$AZ$41, 'Annual Report'!$BA$40, TEXT($B1576, "mmm yyyy")))</f>
        <v/>
      </c>
      <c r="AA1576" s="13" t="str">
        <f t="shared" si="197"/>
        <v/>
      </c>
      <c r="AC1576" s="13" t="str">
        <f t="shared" si="198"/>
        <v xml:space="preserve"> - </v>
      </c>
      <c r="AE1576" s="13" t="str">
        <f t="shared" si="199"/>
        <v/>
      </c>
    </row>
    <row r="1577" spans="1:31" x14ac:dyDescent="0.25">
      <c r="A1577" s="30"/>
      <c r="B1577" s="74"/>
      <c r="C1577" s="82"/>
      <c r="D1577" s="92"/>
      <c r="E1577" s="75"/>
      <c r="F1577" s="76"/>
      <c r="G1577" s="83"/>
      <c r="H1577" s="77"/>
      <c r="I1577" s="84"/>
      <c r="J1577" s="30"/>
      <c r="K1577" s="25" t="str">
        <f t="shared" si="192"/>
        <v/>
      </c>
      <c r="L1577" s="30"/>
      <c r="O1577" s="13" t="str">
        <f t="shared" si="193"/>
        <v/>
      </c>
      <c r="P1577" s="13">
        <f>SUM($E$11:$E1577)</f>
        <v>30</v>
      </c>
      <c r="T1577" s="22">
        <f t="shared" si="194"/>
        <v>0</v>
      </c>
      <c r="U1577" s="22">
        <f t="shared" si="195"/>
        <v>0</v>
      </c>
      <c r="W1577" s="13" t="str">
        <f t="shared" si="196"/>
        <v/>
      </c>
      <c r="Y1577" s="41" t="str">
        <f>IF($B1577="", "", IF($B1577&gt;'Annual Report'!$AZ$41, 'Annual Report'!$BA$40, TEXT($B1577, "mmm yyyy")))</f>
        <v/>
      </c>
      <c r="AA1577" s="13" t="str">
        <f t="shared" si="197"/>
        <v/>
      </c>
      <c r="AC1577" s="13" t="str">
        <f t="shared" si="198"/>
        <v xml:space="preserve"> - </v>
      </c>
      <c r="AE1577" s="13" t="str">
        <f t="shared" si="199"/>
        <v/>
      </c>
    </row>
    <row r="1578" spans="1:31" x14ac:dyDescent="0.25">
      <c r="A1578" s="30"/>
      <c r="B1578" s="74"/>
      <c r="C1578" s="82"/>
      <c r="D1578" s="92"/>
      <c r="E1578" s="75"/>
      <c r="F1578" s="76"/>
      <c r="G1578" s="83"/>
      <c r="H1578" s="77"/>
      <c r="I1578" s="84"/>
      <c r="J1578" s="30"/>
      <c r="K1578" s="25" t="str">
        <f t="shared" si="192"/>
        <v/>
      </c>
      <c r="L1578" s="30"/>
      <c r="O1578" s="13" t="str">
        <f t="shared" si="193"/>
        <v/>
      </c>
      <c r="P1578" s="13">
        <f>SUM($E$11:$E1578)</f>
        <v>30</v>
      </c>
      <c r="T1578" s="22">
        <f t="shared" si="194"/>
        <v>0</v>
      </c>
      <c r="U1578" s="22">
        <f t="shared" si="195"/>
        <v>0</v>
      </c>
      <c r="W1578" s="13" t="str">
        <f t="shared" si="196"/>
        <v/>
      </c>
      <c r="Y1578" s="41" t="str">
        <f>IF($B1578="", "", IF($B1578&gt;'Annual Report'!$AZ$41, 'Annual Report'!$BA$40, TEXT($B1578, "mmm yyyy")))</f>
        <v/>
      </c>
      <c r="AA1578" s="13" t="str">
        <f t="shared" si="197"/>
        <v/>
      </c>
      <c r="AC1578" s="13" t="str">
        <f t="shared" si="198"/>
        <v xml:space="preserve"> - </v>
      </c>
      <c r="AE1578" s="13" t="str">
        <f t="shared" si="199"/>
        <v/>
      </c>
    </row>
    <row r="1579" spans="1:31" x14ac:dyDescent="0.25">
      <c r="A1579" s="30"/>
      <c r="B1579" s="74"/>
      <c r="C1579" s="82"/>
      <c r="D1579" s="92"/>
      <c r="E1579" s="75"/>
      <c r="F1579" s="76"/>
      <c r="G1579" s="83"/>
      <c r="H1579" s="77"/>
      <c r="I1579" s="84"/>
      <c r="J1579" s="30"/>
      <c r="K1579" s="25" t="str">
        <f t="shared" si="192"/>
        <v/>
      </c>
      <c r="L1579" s="30"/>
      <c r="O1579" s="13" t="str">
        <f t="shared" si="193"/>
        <v/>
      </c>
      <c r="P1579" s="13">
        <f>SUM($E$11:$E1579)</f>
        <v>30</v>
      </c>
      <c r="T1579" s="22">
        <f t="shared" si="194"/>
        <v>0</v>
      </c>
      <c r="U1579" s="22">
        <f t="shared" si="195"/>
        <v>0</v>
      </c>
      <c r="W1579" s="13" t="str">
        <f t="shared" si="196"/>
        <v/>
      </c>
      <c r="Y1579" s="41" t="str">
        <f>IF($B1579="", "", IF($B1579&gt;'Annual Report'!$AZ$41, 'Annual Report'!$BA$40, TEXT($B1579, "mmm yyyy")))</f>
        <v/>
      </c>
      <c r="AA1579" s="13" t="str">
        <f t="shared" si="197"/>
        <v/>
      </c>
      <c r="AC1579" s="13" t="str">
        <f t="shared" si="198"/>
        <v xml:space="preserve"> - </v>
      </c>
      <c r="AE1579" s="13" t="str">
        <f t="shared" si="199"/>
        <v/>
      </c>
    </row>
    <row r="1580" spans="1:31" x14ac:dyDescent="0.25">
      <c r="A1580" s="30"/>
      <c r="B1580" s="74"/>
      <c r="C1580" s="82"/>
      <c r="D1580" s="92"/>
      <c r="E1580" s="75"/>
      <c r="F1580" s="76"/>
      <c r="G1580" s="83"/>
      <c r="H1580" s="77"/>
      <c r="I1580" s="84"/>
      <c r="J1580" s="30"/>
      <c r="K1580" s="25" t="str">
        <f t="shared" si="192"/>
        <v/>
      </c>
      <c r="L1580" s="30"/>
      <c r="O1580" s="13" t="str">
        <f t="shared" si="193"/>
        <v/>
      </c>
      <c r="P1580" s="13">
        <f>SUM($E$11:$E1580)</f>
        <v>30</v>
      </c>
      <c r="T1580" s="22">
        <f t="shared" si="194"/>
        <v>0</v>
      </c>
      <c r="U1580" s="22">
        <f t="shared" si="195"/>
        <v>0</v>
      </c>
      <c r="W1580" s="13" t="str">
        <f t="shared" si="196"/>
        <v/>
      </c>
      <c r="Y1580" s="41" t="str">
        <f>IF($B1580="", "", IF($B1580&gt;'Annual Report'!$AZ$41, 'Annual Report'!$BA$40, TEXT($B1580, "mmm yyyy")))</f>
        <v/>
      </c>
      <c r="AA1580" s="13" t="str">
        <f t="shared" si="197"/>
        <v/>
      </c>
      <c r="AC1580" s="13" t="str">
        <f t="shared" si="198"/>
        <v xml:space="preserve"> - </v>
      </c>
      <c r="AE1580" s="13" t="str">
        <f t="shared" si="199"/>
        <v/>
      </c>
    </row>
    <row r="1581" spans="1:31" x14ac:dyDescent="0.25">
      <c r="A1581" s="30"/>
      <c r="B1581" s="74"/>
      <c r="C1581" s="82"/>
      <c r="D1581" s="92"/>
      <c r="E1581" s="75"/>
      <c r="F1581" s="76"/>
      <c r="G1581" s="83"/>
      <c r="H1581" s="77"/>
      <c r="I1581" s="84"/>
      <c r="J1581" s="30"/>
      <c r="K1581" s="25" t="str">
        <f t="shared" si="192"/>
        <v/>
      </c>
      <c r="L1581" s="30"/>
      <c r="O1581" s="13" t="str">
        <f t="shared" si="193"/>
        <v/>
      </c>
      <c r="P1581" s="13">
        <f>SUM($E$11:$E1581)</f>
        <v>30</v>
      </c>
      <c r="T1581" s="22">
        <f t="shared" si="194"/>
        <v>0</v>
      </c>
      <c r="U1581" s="22">
        <f t="shared" si="195"/>
        <v>0</v>
      </c>
      <c r="W1581" s="13" t="str">
        <f t="shared" si="196"/>
        <v/>
      </c>
      <c r="Y1581" s="41" t="str">
        <f>IF($B1581="", "", IF($B1581&gt;'Annual Report'!$AZ$41, 'Annual Report'!$BA$40, TEXT($B1581, "mmm yyyy")))</f>
        <v/>
      </c>
      <c r="AA1581" s="13" t="str">
        <f t="shared" si="197"/>
        <v/>
      </c>
      <c r="AC1581" s="13" t="str">
        <f t="shared" si="198"/>
        <v xml:space="preserve"> - </v>
      </c>
      <c r="AE1581" s="13" t="str">
        <f t="shared" si="199"/>
        <v/>
      </c>
    </row>
    <row r="1582" spans="1:31" x14ac:dyDescent="0.25">
      <c r="A1582" s="30"/>
      <c r="B1582" s="74"/>
      <c r="C1582" s="82"/>
      <c r="D1582" s="92"/>
      <c r="E1582" s="75"/>
      <c r="F1582" s="76"/>
      <c r="G1582" s="83"/>
      <c r="H1582" s="77"/>
      <c r="I1582" s="84"/>
      <c r="J1582" s="30"/>
      <c r="K1582" s="25" t="str">
        <f t="shared" si="192"/>
        <v/>
      </c>
      <c r="L1582" s="30"/>
      <c r="O1582" s="13" t="str">
        <f t="shared" si="193"/>
        <v/>
      </c>
      <c r="P1582" s="13">
        <f>SUM($E$11:$E1582)</f>
        <v>30</v>
      </c>
      <c r="T1582" s="22">
        <f t="shared" si="194"/>
        <v>0</v>
      </c>
      <c r="U1582" s="22">
        <f t="shared" si="195"/>
        <v>0</v>
      </c>
      <c r="W1582" s="13" t="str">
        <f t="shared" si="196"/>
        <v/>
      </c>
      <c r="Y1582" s="41" t="str">
        <f>IF($B1582="", "", IF($B1582&gt;'Annual Report'!$AZ$41, 'Annual Report'!$BA$40, TEXT($B1582, "mmm yyyy")))</f>
        <v/>
      </c>
      <c r="AA1582" s="13" t="str">
        <f t="shared" si="197"/>
        <v/>
      </c>
      <c r="AC1582" s="13" t="str">
        <f t="shared" si="198"/>
        <v xml:space="preserve"> - </v>
      </c>
      <c r="AE1582" s="13" t="str">
        <f t="shared" si="199"/>
        <v/>
      </c>
    </row>
    <row r="1583" spans="1:31" x14ac:dyDescent="0.25">
      <c r="A1583" s="30"/>
      <c r="B1583" s="74"/>
      <c r="C1583" s="82"/>
      <c r="D1583" s="92"/>
      <c r="E1583" s="75"/>
      <c r="F1583" s="76"/>
      <c r="G1583" s="83"/>
      <c r="H1583" s="77"/>
      <c r="I1583" s="84"/>
      <c r="J1583" s="30"/>
      <c r="K1583" s="25" t="str">
        <f t="shared" si="192"/>
        <v/>
      </c>
      <c r="L1583" s="30"/>
      <c r="O1583" s="13" t="str">
        <f t="shared" si="193"/>
        <v/>
      </c>
      <c r="P1583" s="13">
        <f>SUM($E$11:$E1583)</f>
        <v>30</v>
      </c>
      <c r="T1583" s="22">
        <f t="shared" si="194"/>
        <v>0</v>
      </c>
      <c r="U1583" s="22">
        <f t="shared" si="195"/>
        <v>0</v>
      </c>
      <c r="W1583" s="13" t="str">
        <f t="shared" si="196"/>
        <v/>
      </c>
      <c r="Y1583" s="41" t="str">
        <f>IF($B1583="", "", IF($B1583&gt;'Annual Report'!$AZ$41, 'Annual Report'!$BA$40, TEXT($B1583, "mmm yyyy")))</f>
        <v/>
      </c>
      <c r="AA1583" s="13" t="str">
        <f t="shared" si="197"/>
        <v/>
      </c>
      <c r="AC1583" s="13" t="str">
        <f t="shared" si="198"/>
        <v xml:space="preserve"> - </v>
      </c>
      <c r="AE1583" s="13" t="str">
        <f t="shared" si="199"/>
        <v/>
      </c>
    </row>
    <row r="1584" spans="1:31" x14ac:dyDescent="0.25">
      <c r="A1584" s="30"/>
      <c r="B1584" s="74"/>
      <c r="C1584" s="82"/>
      <c r="D1584" s="92"/>
      <c r="E1584" s="75"/>
      <c r="F1584" s="76"/>
      <c r="G1584" s="83"/>
      <c r="H1584" s="77"/>
      <c r="I1584" s="84"/>
      <c r="J1584" s="30"/>
      <c r="K1584" s="25" t="str">
        <f t="shared" si="192"/>
        <v/>
      </c>
      <c r="L1584" s="30"/>
      <c r="O1584" s="13" t="str">
        <f t="shared" si="193"/>
        <v/>
      </c>
      <c r="P1584" s="13">
        <f>SUM($E$11:$E1584)</f>
        <v>30</v>
      </c>
      <c r="T1584" s="22">
        <f t="shared" si="194"/>
        <v>0</v>
      </c>
      <c r="U1584" s="22">
        <f t="shared" si="195"/>
        <v>0</v>
      </c>
      <c r="W1584" s="13" t="str">
        <f t="shared" si="196"/>
        <v/>
      </c>
      <c r="Y1584" s="41" t="str">
        <f>IF($B1584="", "", IF($B1584&gt;'Annual Report'!$AZ$41, 'Annual Report'!$BA$40, TEXT($B1584, "mmm yyyy")))</f>
        <v/>
      </c>
      <c r="AA1584" s="13" t="str">
        <f t="shared" si="197"/>
        <v/>
      </c>
      <c r="AC1584" s="13" t="str">
        <f t="shared" si="198"/>
        <v xml:space="preserve"> - </v>
      </c>
      <c r="AE1584" s="13" t="str">
        <f t="shared" si="199"/>
        <v/>
      </c>
    </row>
    <row r="1585" spans="1:31" x14ac:dyDescent="0.25">
      <c r="A1585" s="30"/>
      <c r="B1585" s="74"/>
      <c r="C1585" s="82"/>
      <c r="D1585" s="92"/>
      <c r="E1585" s="75"/>
      <c r="F1585" s="76"/>
      <c r="G1585" s="83"/>
      <c r="H1585" s="77"/>
      <c r="I1585" s="84"/>
      <c r="J1585" s="30"/>
      <c r="K1585" s="25" t="str">
        <f t="shared" si="192"/>
        <v/>
      </c>
      <c r="L1585" s="30"/>
      <c r="O1585" s="13" t="str">
        <f t="shared" si="193"/>
        <v/>
      </c>
      <c r="P1585" s="13">
        <f>SUM($E$11:$E1585)</f>
        <v>30</v>
      </c>
      <c r="T1585" s="22">
        <f t="shared" si="194"/>
        <v>0</v>
      </c>
      <c r="U1585" s="22">
        <f t="shared" si="195"/>
        <v>0</v>
      </c>
      <c r="W1585" s="13" t="str">
        <f t="shared" si="196"/>
        <v/>
      </c>
      <c r="Y1585" s="41" t="str">
        <f>IF($B1585="", "", IF($B1585&gt;'Annual Report'!$AZ$41, 'Annual Report'!$BA$40, TEXT($B1585, "mmm yyyy")))</f>
        <v/>
      </c>
      <c r="AA1585" s="13" t="str">
        <f t="shared" si="197"/>
        <v/>
      </c>
      <c r="AC1585" s="13" t="str">
        <f t="shared" si="198"/>
        <v xml:space="preserve"> - </v>
      </c>
      <c r="AE1585" s="13" t="str">
        <f t="shared" si="199"/>
        <v/>
      </c>
    </row>
    <row r="1586" spans="1:31" x14ac:dyDescent="0.25">
      <c r="A1586" s="30"/>
      <c r="B1586" s="74"/>
      <c r="C1586" s="82"/>
      <c r="D1586" s="92"/>
      <c r="E1586" s="75"/>
      <c r="F1586" s="76"/>
      <c r="G1586" s="83"/>
      <c r="H1586" s="77"/>
      <c r="I1586" s="84"/>
      <c r="J1586" s="30"/>
      <c r="K1586" s="25" t="str">
        <f t="shared" si="192"/>
        <v/>
      </c>
      <c r="L1586" s="30"/>
      <c r="O1586" s="13" t="str">
        <f t="shared" si="193"/>
        <v/>
      </c>
      <c r="P1586" s="13">
        <f>SUM($E$11:$E1586)</f>
        <v>30</v>
      </c>
      <c r="T1586" s="22">
        <f t="shared" si="194"/>
        <v>0</v>
      </c>
      <c r="U1586" s="22">
        <f t="shared" si="195"/>
        <v>0</v>
      </c>
      <c r="W1586" s="13" t="str">
        <f t="shared" si="196"/>
        <v/>
      </c>
      <c r="Y1586" s="41" t="str">
        <f>IF($B1586="", "", IF($B1586&gt;'Annual Report'!$AZ$41, 'Annual Report'!$BA$40, TEXT($B1586, "mmm yyyy")))</f>
        <v/>
      </c>
      <c r="AA1586" s="13" t="str">
        <f t="shared" si="197"/>
        <v/>
      </c>
      <c r="AC1586" s="13" t="str">
        <f t="shared" si="198"/>
        <v xml:space="preserve"> - </v>
      </c>
      <c r="AE1586" s="13" t="str">
        <f t="shared" si="199"/>
        <v/>
      </c>
    </row>
    <row r="1587" spans="1:31" x14ac:dyDescent="0.25">
      <c r="A1587" s="30"/>
      <c r="B1587" s="74"/>
      <c r="C1587" s="82"/>
      <c r="D1587" s="92"/>
      <c r="E1587" s="75"/>
      <c r="F1587" s="76"/>
      <c r="G1587" s="83"/>
      <c r="H1587" s="77"/>
      <c r="I1587" s="84"/>
      <c r="J1587" s="30"/>
      <c r="K1587" s="25" t="str">
        <f t="shared" si="192"/>
        <v/>
      </c>
      <c r="L1587" s="30"/>
      <c r="O1587" s="13" t="str">
        <f t="shared" si="193"/>
        <v/>
      </c>
      <c r="P1587" s="13">
        <f>SUM($E$11:$E1587)</f>
        <v>30</v>
      </c>
      <c r="T1587" s="22">
        <f t="shared" si="194"/>
        <v>0</v>
      </c>
      <c r="U1587" s="22">
        <f t="shared" si="195"/>
        <v>0</v>
      </c>
      <c r="W1587" s="13" t="str">
        <f t="shared" si="196"/>
        <v/>
      </c>
      <c r="Y1587" s="41" t="str">
        <f>IF($B1587="", "", IF($B1587&gt;'Annual Report'!$AZ$41, 'Annual Report'!$BA$40, TEXT($B1587, "mmm yyyy")))</f>
        <v/>
      </c>
      <c r="AA1587" s="13" t="str">
        <f t="shared" si="197"/>
        <v/>
      </c>
      <c r="AC1587" s="13" t="str">
        <f t="shared" si="198"/>
        <v xml:space="preserve"> - </v>
      </c>
      <c r="AE1587" s="13" t="str">
        <f t="shared" si="199"/>
        <v/>
      </c>
    </row>
    <row r="1588" spans="1:31" x14ac:dyDescent="0.25">
      <c r="A1588" s="30"/>
      <c r="B1588" s="74"/>
      <c r="C1588" s="82"/>
      <c r="D1588" s="92"/>
      <c r="E1588" s="75"/>
      <c r="F1588" s="76"/>
      <c r="G1588" s="83"/>
      <c r="H1588" s="77"/>
      <c r="I1588" s="84"/>
      <c r="J1588" s="30"/>
      <c r="K1588" s="25" t="str">
        <f t="shared" si="192"/>
        <v/>
      </c>
      <c r="L1588" s="30"/>
      <c r="O1588" s="13" t="str">
        <f t="shared" si="193"/>
        <v/>
      </c>
      <c r="P1588" s="13">
        <f>SUM($E$11:$E1588)</f>
        <v>30</v>
      </c>
      <c r="T1588" s="22">
        <f t="shared" si="194"/>
        <v>0</v>
      </c>
      <c r="U1588" s="22">
        <f t="shared" si="195"/>
        <v>0</v>
      </c>
      <c r="W1588" s="13" t="str">
        <f t="shared" si="196"/>
        <v/>
      </c>
      <c r="Y1588" s="41" t="str">
        <f>IF($B1588="", "", IF($B1588&gt;'Annual Report'!$AZ$41, 'Annual Report'!$BA$40, TEXT($B1588, "mmm yyyy")))</f>
        <v/>
      </c>
      <c r="AA1588" s="13" t="str">
        <f t="shared" si="197"/>
        <v/>
      </c>
      <c r="AC1588" s="13" t="str">
        <f t="shared" si="198"/>
        <v xml:space="preserve"> - </v>
      </c>
      <c r="AE1588" s="13" t="str">
        <f t="shared" si="199"/>
        <v/>
      </c>
    </row>
    <row r="1589" spans="1:31" x14ac:dyDescent="0.25">
      <c r="A1589" s="30"/>
      <c r="B1589" s="74"/>
      <c r="C1589" s="82"/>
      <c r="D1589" s="92"/>
      <c r="E1589" s="75"/>
      <c r="F1589" s="76"/>
      <c r="G1589" s="83"/>
      <c r="H1589" s="77"/>
      <c r="I1589" s="84"/>
      <c r="J1589" s="30"/>
      <c r="K1589" s="25" t="str">
        <f t="shared" si="192"/>
        <v/>
      </c>
      <c r="L1589" s="30"/>
      <c r="O1589" s="13" t="str">
        <f t="shared" si="193"/>
        <v/>
      </c>
      <c r="P1589" s="13">
        <f>SUM($E$11:$E1589)</f>
        <v>30</v>
      </c>
      <c r="T1589" s="22">
        <f t="shared" si="194"/>
        <v>0</v>
      </c>
      <c r="U1589" s="22">
        <f t="shared" si="195"/>
        <v>0</v>
      </c>
      <c r="W1589" s="13" t="str">
        <f t="shared" si="196"/>
        <v/>
      </c>
      <c r="Y1589" s="41" t="str">
        <f>IF($B1589="", "", IF($B1589&gt;'Annual Report'!$AZ$41, 'Annual Report'!$BA$40, TEXT($B1589, "mmm yyyy")))</f>
        <v/>
      </c>
      <c r="AA1589" s="13" t="str">
        <f t="shared" si="197"/>
        <v/>
      </c>
      <c r="AC1589" s="13" t="str">
        <f t="shared" si="198"/>
        <v xml:space="preserve"> - </v>
      </c>
      <c r="AE1589" s="13" t="str">
        <f t="shared" si="199"/>
        <v/>
      </c>
    </row>
    <row r="1590" spans="1:31" x14ac:dyDescent="0.25">
      <c r="A1590" s="30"/>
      <c r="B1590" s="74"/>
      <c r="C1590" s="82"/>
      <c r="D1590" s="92"/>
      <c r="E1590" s="75"/>
      <c r="F1590" s="76"/>
      <c r="G1590" s="83"/>
      <c r="H1590" s="77"/>
      <c r="I1590" s="84"/>
      <c r="J1590" s="30"/>
      <c r="K1590" s="25" t="str">
        <f t="shared" si="192"/>
        <v/>
      </c>
      <c r="L1590" s="30"/>
      <c r="O1590" s="13" t="str">
        <f t="shared" si="193"/>
        <v/>
      </c>
      <c r="P1590" s="13">
        <f>SUM($E$11:$E1590)</f>
        <v>30</v>
      </c>
      <c r="T1590" s="22">
        <f t="shared" si="194"/>
        <v>0</v>
      </c>
      <c r="U1590" s="22">
        <f t="shared" si="195"/>
        <v>0</v>
      </c>
      <c r="W1590" s="13" t="str">
        <f t="shared" si="196"/>
        <v/>
      </c>
      <c r="Y1590" s="41" t="str">
        <f>IF($B1590="", "", IF($B1590&gt;'Annual Report'!$AZ$41, 'Annual Report'!$BA$40, TEXT($B1590, "mmm yyyy")))</f>
        <v/>
      </c>
      <c r="AA1590" s="13" t="str">
        <f t="shared" si="197"/>
        <v/>
      </c>
      <c r="AC1590" s="13" t="str">
        <f t="shared" si="198"/>
        <v xml:space="preserve"> - </v>
      </c>
      <c r="AE1590" s="13" t="str">
        <f t="shared" si="199"/>
        <v/>
      </c>
    </row>
    <row r="1591" spans="1:31" x14ac:dyDescent="0.25">
      <c r="A1591" s="30"/>
      <c r="B1591" s="74"/>
      <c r="C1591" s="82"/>
      <c r="D1591" s="92"/>
      <c r="E1591" s="75"/>
      <c r="F1591" s="76"/>
      <c r="G1591" s="83"/>
      <c r="H1591" s="77"/>
      <c r="I1591" s="84"/>
      <c r="J1591" s="30"/>
      <c r="K1591" s="25" t="str">
        <f t="shared" si="192"/>
        <v/>
      </c>
      <c r="L1591" s="30"/>
      <c r="O1591" s="13" t="str">
        <f t="shared" si="193"/>
        <v/>
      </c>
      <c r="P1591" s="13">
        <f>SUM($E$11:$E1591)</f>
        <v>30</v>
      </c>
      <c r="T1591" s="22">
        <f t="shared" si="194"/>
        <v>0</v>
      </c>
      <c r="U1591" s="22">
        <f t="shared" si="195"/>
        <v>0</v>
      </c>
      <c r="W1591" s="13" t="str">
        <f t="shared" si="196"/>
        <v/>
      </c>
      <c r="Y1591" s="41" t="str">
        <f>IF($B1591="", "", IF($B1591&gt;'Annual Report'!$AZ$41, 'Annual Report'!$BA$40, TEXT($B1591, "mmm yyyy")))</f>
        <v/>
      </c>
      <c r="AA1591" s="13" t="str">
        <f t="shared" si="197"/>
        <v/>
      </c>
      <c r="AC1591" s="13" t="str">
        <f t="shared" si="198"/>
        <v xml:space="preserve"> - </v>
      </c>
      <c r="AE1591" s="13" t="str">
        <f t="shared" si="199"/>
        <v/>
      </c>
    </row>
    <row r="1592" spans="1:31" x14ac:dyDescent="0.25">
      <c r="A1592" s="30"/>
      <c r="B1592" s="74"/>
      <c r="C1592" s="82"/>
      <c r="D1592" s="92"/>
      <c r="E1592" s="75"/>
      <c r="F1592" s="76"/>
      <c r="G1592" s="83"/>
      <c r="H1592" s="77"/>
      <c r="I1592" s="84"/>
      <c r="J1592" s="30"/>
      <c r="K1592" s="25" t="str">
        <f t="shared" si="192"/>
        <v/>
      </c>
      <c r="L1592" s="30"/>
      <c r="O1592" s="13" t="str">
        <f t="shared" si="193"/>
        <v/>
      </c>
      <c r="P1592" s="13">
        <f>SUM($E$11:$E1592)</f>
        <v>30</v>
      </c>
      <c r="T1592" s="22">
        <f t="shared" si="194"/>
        <v>0</v>
      </c>
      <c r="U1592" s="22">
        <f t="shared" si="195"/>
        <v>0</v>
      </c>
      <c r="W1592" s="13" t="str">
        <f t="shared" si="196"/>
        <v/>
      </c>
      <c r="Y1592" s="41" t="str">
        <f>IF($B1592="", "", IF($B1592&gt;'Annual Report'!$AZ$41, 'Annual Report'!$BA$40, TEXT($B1592, "mmm yyyy")))</f>
        <v/>
      </c>
      <c r="AA1592" s="13" t="str">
        <f t="shared" si="197"/>
        <v/>
      </c>
      <c r="AC1592" s="13" t="str">
        <f t="shared" si="198"/>
        <v xml:space="preserve"> - </v>
      </c>
      <c r="AE1592" s="13" t="str">
        <f t="shared" si="199"/>
        <v/>
      </c>
    </row>
    <row r="1593" spans="1:31" x14ac:dyDescent="0.25">
      <c r="A1593" s="30"/>
      <c r="B1593" s="74"/>
      <c r="C1593" s="82"/>
      <c r="D1593" s="92"/>
      <c r="E1593" s="75"/>
      <c r="F1593" s="76"/>
      <c r="G1593" s="83"/>
      <c r="H1593" s="77"/>
      <c r="I1593" s="84"/>
      <c r="J1593" s="30"/>
      <c r="K1593" s="25" t="str">
        <f t="shared" si="192"/>
        <v/>
      </c>
      <c r="L1593" s="30"/>
      <c r="O1593" s="13" t="str">
        <f t="shared" si="193"/>
        <v/>
      </c>
      <c r="P1593" s="13">
        <f>SUM($E$11:$E1593)</f>
        <v>30</v>
      </c>
      <c r="T1593" s="22">
        <f t="shared" si="194"/>
        <v>0</v>
      </c>
      <c r="U1593" s="22">
        <f t="shared" si="195"/>
        <v>0</v>
      </c>
      <c r="W1593" s="13" t="str">
        <f t="shared" si="196"/>
        <v/>
      </c>
      <c r="Y1593" s="41" t="str">
        <f>IF($B1593="", "", IF($B1593&gt;'Annual Report'!$AZ$41, 'Annual Report'!$BA$40, TEXT($B1593, "mmm yyyy")))</f>
        <v/>
      </c>
      <c r="AA1593" s="13" t="str">
        <f t="shared" si="197"/>
        <v/>
      </c>
      <c r="AC1593" s="13" t="str">
        <f t="shared" si="198"/>
        <v xml:space="preserve"> - </v>
      </c>
      <c r="AE1593" s="13" t="str">
        <f t="shared" si="199"/>
        <v/>
      </c>
    </row>
    <row r="1594" spans="1:31" x14ac:dyDescent="0.25">
      <c r="A1594" s="30"/>
      <c r="B1594" s="74"/>
      <c r="C1594" s="82"/>
      <c r="D1594" s="92"/>
      <c r="E1594" s="75"/>
      <c r="F1594" s="76"/>
      <c r="G1594" s="83"/>
      <c r="H1594" s="77"/>
      <c r="I1594" s="84"/>
      <c r="J1594" s="30"/>
      <c r="K1594" s="25" t="str">
        <f t="shared" si="192"/>
        <v/>
      </c>
      <c r="L1594" s="30"/>
      <c r="O1594" s="13" t="str">
        <f t="shared" si="193"/>
        <v/>
      </c>
      <c r="P1594" s="13">
        <f>SUM($E$11:$E1594)</f>
        <v>30</v>
      </c>
      <c r="T1594" s="22">
        <f t="shared" si="194"/>
        <v>0</v>
      </c>
      <c r="U1594" s="22">
        <f t="shared" si="195"/>
        <v>0</v>
      </c>
      <c r="W1594" s="13" t="str">
        <f t="shared" si="196"/>
        <v/>
      </c>
      <c r="Y1594" s="41" t="str">
        <f>IF($B1594="", "", IF($B1594&gt;'Annual Report'!$AZ$41, 'Annual Report'!$BA$40, TEXT($B1594, "mmm yyyy")))</f>
        <v/>
      </c>
      <c r="AA1594" s="13" t="str">
        <f t="shared" si="197"/>
        <v/>
      </c>
      <c r="AC1594" s="13" t="str">
        <f t="shared" si="198"/>
        <v xml:space="preserve"> - </v>
      </c>
      <c r="AE1594" s="13" t="str">
        <f t="shared" si="199"/>
        <v/>
      </c>
    </row>
    <row r="1595" spans="1:31" x14ac:dyDescent="0.25">
      <c r="A1595" s="30"/>
      <c r="B1595" s="74"/>
      <c r="C1595" s="82"/>
      <c r="D1595" s="92"/>
      <c r="E1595" s="75"/>
      <c r="F1595" s="76"/>
      <c r="G1595" s="83"/>
      <c r="H1595" s="77"/>
      <c r="I1595" s="84"/>
      <c r="J1595" s="30"/>
      <c r="K1595" s="25" t="str">
        <f t="shared" si="192"/>
        <v/>
      </c>
      <c r="L1595" s="30"/>
      <c r="O1595" s="13" t="str">
        <f t="shared" si="193"/>
        <v/>
      </c>
      <c r="P1595" s="13">
        <f>SUM($E$11:$E1595)</f>
        <v>30</v>
      </c>
      <c r="T1595" s="22">
        <f t="shared" si="194"/>
        <v>0</v>
      </c>
      <c r="U1595" s="22">
        <f t="shared" si="195"/>
        <v>0</v>
      </c>
      <c r="W1595" s="13" t="str">
        <f t="shared" si="196"/>
        <v/>
      </c>
      <c r="Y1595" s="41" t="str">
        <f>IF($B1595="", "", IF($B1595&gt;'Annual Report'!$AZ$41, 'Annual Report'!$BA$40, TEXT($B1595, "mmm yyyy")))</f>
        <v/>
      </c>
      <c r="AA1595" s="13" t="str">
        <f t="shared" si="197"/>
        <v/>
      </c>
      <c r="AC1595" s="13" t="str">
        <f t="shared" si="198"/>
        <v xml:space="preserve"> - </v>
      </c>
      <c r="AE1595" s="13" t="str">
        <f t="shared" si="199"/>
        <v/>
      </c>
    </row>
    <row r="1596" spans="1:31" x14ac:dyDescent="0.25">
      <c r="A1596" s="30"/>
      <c r="B1596" s="74"/>
      <c r="C1596" s="82"/>
      <c r="D1596" s="92"/>
      <c r="E1596" s="75"/>
      <c r="F1596" s="76"/>
      <c r="G1596" s="83"/>
      <c r="H1596" s="77"/>
      <c r="I1596" s="84"/>
      <c r="J1596" s="30"/>
      <c r="K1596" s="25" t="str">
        <f t="shared" si="192"/>
        <v/>
      </c>
      <c r="L1596" s="30"/>
      <c r="O1596" s="13" t="str">
        <f t="shared" si="193"/>
        <v/>
      </c>
      <c r="P1596" s="13">
        <f>SUM($E$11:$E1596)</f>
        <v>30</v>
      </c>
      <c r="T1596" s="22">
        <f t="shared" si="194"/>
        <v>0</v>
      </c>
      <c r="U1596" s="22">
        <f t="shared" si="195"/>
        <v>0</v>
      </c>
      <c r="W1596" s="13" t="str">
        <f t="shared" si="196"/>
        <v/>
      </c>
      <c r="Y1596" s="41" t="str">
        <f>IF($B1596="", "", IF($B1596&gt;'Annual Report'!$AZ$41, 'Annual Report'!$BA$40, TEXT($B1596, "mmm yyyy")))</f>
        <v/>
      </c>
      <c r="AA1596" s="13" t="str">
        <f t="shared" si="197"/>
        <v/>
      </c>
      <c r="AC1596" s="13" t="str">
        <f t="shared" si="198"/>
        <v xml:space="preserve"> - </v>
      </c>
      <c r="AE1596" s="13" t="str">
        <f t="shared" si="199"/>
        <v/>
      </c>
    </row>
    <row r="1597" spans="1:31" x14ac:dyDescent="0.25">
      <c r="A1597" s="30"/>
      <c r="B1597" s="74"/>
      <c r="C1597" s="82"/>
      <c r="D1597" s="92"/>
      <c r="E1597" s="75"/>
      <c r="F1597" s="76"/>
      <c r="G1597" s="83"/>
      <c r="H1597" s="77"/>
      <c r="I1597" s="84"/>
      <c r="J1597" s="30"/>
      <c r="K1597" s="25" t="str">
        <f t="shared" si="192"/>
        <v/>
      </c>
      <c r="L1597" s="30"/>
      <c r="O1597" s="13" t="str">
        <f t="shared" si="193"/>
        <v/>
      </c>
      <c r="P1597" s="13">
        <f>SUM($E$11:$E1597)</f>
        <v>30</v>
      </c>
      <c r="T1597" s="22">
        <f t="shared" si="194"/>
        <v>0</v>
      </c>
      <c r="U1597" s="22">
        <f t="shared" si="195"/>
        <v>0</v>
      </c>
      <c r="W1597" s="13" t="str">
        <f t="shared" si="196"/>
        <v/>
      </c>
      <c r="Y1597" s="41" t="str">
        <f>IF($B1597="", "", IF($B1597&gt;'Annual Report'!$AZ$41, 'Annual Report'!$BA$40, TEXT($B1597, "mmm yyyy")))</f>
        <v/>
      </c>
      <c r="AA1597" s="13" t="str">
        <f t="shared" si="197"/>
        <v/>
      </c>
      <c r="AC1597" s="13" t="str">
        <f t="shared" si="198"/>
        <v xml:space="preserve"> - </v>
      </c>
      <c r="AE1597" s="13" t="str">
        <f t="shared" si="199"/>
        <v/>
      </c>
    </row>
    <row r="1598" spans="1:31" x14ac:dyDescent="0.25">
      <c r="A1598" s="30"/>
      <c r="B1598" s="74"/>
      <c r="C1598" s="82"/>
      <c r="D1598" s="92"/>
      <c r="E1598" s="75"/>
      <c r="F1598" s="76"/>
      <c r="G1598" s="83"/>
      <c r="H1598" s="77"/>
      <c r="I1598" s="84"/>
      <c r="J1598" s="30"/>
      <c r="K1598" s="25" t="str">
        <f t="shared" si="192"/>
        <v/>
      </c>
      <c r="L1598" s="30"/>
      <c r="O1598" s="13" t="str">
        <f t="shared" si="193"/>
        <v/>
      </c>
      <c r="P1598" s="13">
        <f>SUM($E$11:$E1598)</f>
        <v>30</v>
      </c>
      <c r="T1598" s="22">
        <f t="shared" si="194"/>
        <v>0</v>
      </c>
      <c r="U1598" s="22">
        <f t="shared" si="195"/>
        <v>0</v>
      </c>
      <c r="W1598" s="13" t="str">
        <f t="shared" si="196"/>
        <v/>
      </c>
      <c r="Y1598" s="41" t="str">
        <f>IF($B1598="", "", IF($B1598&gt;'Annual Report'!$AZ$41, 'Annual Report'!$BA$40, TEXT($B1598, "mmm yyyy")))</f>
        <v/>
      </c>
      <c r="AA1598" s="13" t="str">
        <f t="shared" si="197"/>
        <v/>
      </c>
      <c r="AC1598" s="13" t="str">
        <f t="shared" si="198"/>
        <v xml:space="preserve"> - </v>
      </c>
      <c r="AE1598" s="13" t="str">
        <f t="shared" si="199"/>
        <v/>
      </c>
    </row>
    <row r="1599" spans="1:31" x14ac:dyDescent="0.25">
      <c r="A1599" s="30"/>
      <c r="B1599" s="74"/>
      <c r="C1599" s="82"/>
      <c r="D1599" s="92"/>
      <c r="E1599" s="75"/>
      <c r="F1599" s="76"/>
      <c r="G1599" s="83"/>
      <c r="H1599" s="77"/>
      <c r="I1599" s="84"/>
      <c r="J1599" s="30"/>
      <c r="K1599" s="25" t="str">
        <f t="shared" si="192"/>
        <v/>
      </c>
      <c r="L1599" s="30"/>
      <c r="O1599" s="13" t="str">
        <f t="shared" si="193"/>
        <v/>
      </c>
      <c r="P1599" s="13">
        <f>SUM($E$11:$E1599)</f>
        <v>30</v>
      </c>
      <c r="T1599" s="22">
        <f t="shared" si="194"/>
        <v>0</v>
      </c>
      <c r="U1599" s="22">
        <f t="shared" si="195"/>
        <v>0</v>
      </c>
      <c r="W1599" s="13" t="str">
        <f t="shared" si="196"/>
        <v/>
      </c>
      <c r="Y1599" s="41" t="str">
        <f>IF($B1599="", "", IF($B1599&gt;'Annual Report'!$AZ$41, 'Annual Report'!$BA$40, TEXT($B1599, "mmm yyyy")))</f>
        <v/>
      </c>
      <c r="AA1599" s="13" t="str">
        <f t="shared" si="197"/>
        <v/>
      </c>
      <c r="AC1599" s="13" t="str">
        <f t="shared" si="198"/>
        <v xml:space="preserve"> - </v>
      </c>
      <c r="AE1599" s="13" t="str">
        <f t="shared" si="199"/>
        <v/>
      </c>
    </row>
    <row r="1600" spans="1:31" x14ac:dyDescent="0.25">
      <c r="A1600" s="30"/>
      <c r="B1600" s="74"/>
      <c r="C1600" s="82"/>
      <c r="D1600" s="92"/>
      <c r="E1600" s="75"/>
      <c r="F1600" s="76"/>
      <c r="G1600" s="83"/>
      <c r="H1600" s="77"/>
      <c r="I1600" s="84"/>
      <c r="J1600" s="30"/>
      <c r="K1600" s="25" t="str">
        <f t="shared" si="192"/>
        <v/>
      </c>
      <c r="L1600" s="30"/>
      <c r="O1600" s="13" t="str">
        <f t="shared" si="193"/>
        <v/>
      </c>
      <c r="P1600" s="13">
        <f>SUM($E$11:$E1600)</f>
        <v>30</v>
      </c>
      <c r="T1600" s="22">
        <f t="shared" si="194"/>
        <v>0</v>
      </c>
      <c r="U1600" s="22">
        <f t="shared" si="195"/>
        <v>0</v>
      </c>
      <c r="W1600" s="13" t="str">
        <f t="shared" si="196"/>
        <v/>
      </c>
      <c r="Y1600" s="41" t="str">
        <f>IF($B1600="", "", IF($B1600&gt;'Annual Report'!$AZ$41, 'Annual Report'!$BA$40, TEXT($B1600, "mmm yyyy")))</f>
        <v/>
      </c>
      <c r="AA1600" s="13" t="str">
        <f t="shared" si="197"/>
        <v/>
      </c>
      <c r="AC1600" s="13" t="str">
        <f t="shared" si="198"/>
        <v xml:space="preserve"> - </v>
      </c>
      <c r="AE1600" s="13" t="str">
        <f t="shared" si="199"/>
        <v/>
      </c>
    </row>
    <row r="1601" spans="1:31" x14ac:dyDescent="0.25">
      <c r="A1601" s="30"/>
      <c r="B1601" s="74"/>
      <c r="C1601" s="82"/>
      <c r="D1601" s="92"/>
      <c r="E1601" s="75"/>
      <c r="F1601" s="76"/>
      <c r="G1601" s="83"/>
      <c r="H1601" s="77"/>
      <c r="I1601" s="84"/>
      <c r="J1601" s="30"/>
      <c r="K1601" s="25" t="str">
        <f t="shared" si="192"/>
        <v/>
      </c>
      <c r="L1601" s="30"/>
      <c r="O1601" s="13" t="str">
        <f t="shared" si="193"/>
        <v/>
      </c>
      <c r="P1601" s="13">
        <f>SUM($E$11:$E1601)</f>
        <v>30</v>
      </c>
      <c r="T1601" s="22">
        <f t="shared" si="194"/>
        <v>0</v>
      </c>
      <c r="U1601" s="22">
        <f t="shared" si="195"/>
        <v>0</v>
      </c>
      <c r="W1601" s="13" t="str">
        <f t="shared" si="196"/>
        <v/>
      </c>
      <c r="Y1601" s="41" t="str">
        <f>IF($B1601="", "", IF($B1601&gt;'Annual Report'!$AZ$41, 'Annual Report'!$BA$40, TEXT($B1601, "mmm yyyy")))</f>
        <v/>
      </c>
      <c r="AA1601" s="13" t="str">
        <f t="shared" si="197"/>
        <v/>
      </c>
      <c r="AC1601" s="13" t="str">
        <f t="shared" si="198"/>
        <v xml:space="preserve"> - </v>
      </c>
      <c r="AE1601" s="13" t="str">
        <f t="shared" si="199"/>
        <v/>
      </c>
    </row>
    <row r="1602" spans="1:31" x14ac:dyDescent="0.25">
      <c r="A1602" s="30"/>
      <c r="B1602" s="74"/>
      <c r="C1602" s="82"/>
      <c r="D1602" s="92"/>
      <c r="E1602" s="75"/>
      <c r="F1602" s="76"/>
      <c r="G1602" s="83"/>
      <c r="H1602" s="77"/>
      <c r="I1602" s="84"/>
      <c r="J1602" s="30"/>
      <c r="K1602" s="25" t="str">
        <f t="shared" si="192"/>
        <v/>
      </c>
      <c r="L1602" s="30"/>
      <c r="O1602" s="13" t="str">
        <f t="shared" si="193"/>
        <v/>
      </c>
      <c r="P1602" s="13">
        <f>SUM($E$11:$E1602)</f>
        <v>30</v>
      </c>
      <c r="T1602" s="22">
        <f t="shared" si="194"/>
        <v>0</v>
      </c>
      <c r="U1602" s="22">
        <f t="shared" si="195"/>
        <v>0</v>
      </c>
      <c r="W1602" s="13" t="str">
        <f t="shared" si="196"/>
        <v/>
      </c>
      <c r="Y1602" s="41" t="str">
        <f>IF($B1602="", "", IF($B1602&gt;'Annual Report'!$AZ$41, 'Annual Report'!$BA$40, TEXT($B1602, "mmm yyyy")))</f>
        <v/>
      </c>
      <c r="AA1602" s="13" t="str">
        <f t="shared" si="197"/>
        <v/>
      </c>
      <c r="AC1602" s="13" t="str">
        <f t="shared" si="198"/>
        <v xml:space="preserve"> - </v>
      </c>
      <c r="AE1602" s="13" t="str">
        <f t="shared" si="199"/>
        <v/>
      </c>
    </row>
    <row r="1603" spans="1:31" x14ac:dyDescent="0.25">
      <c r="A1603" s="30"/>
      <c r="B1603" s="74"/>
      <c r="C1603" s="82"/>
      <c r="D1603" s="92"/>
      <c r="E1603" s="75"/>
      <c r="F1603" s="76"/>
      <c r="G1603" s="83"/>
      <c r="H1603" s="77"/>
      <c r="I1603" s="84"/>
      <c r="J1603" s="30"/>
      <c r="K1603" s="25" t="str">
        <f t="shared" si="192"/>
        <v/>
      </c>
      <c r="L1603" s="30"/>
      <c r="O1603" s="13" t="str">
        <f t="shared" si="193"/>
        <v/>
      </c>
      <c r="P1603" s="13">
        <f>SUM($E$11:$E1603)</f>
        <v>30</v>
      </c>
      <c r="T1603" s="22">
        <f t="shared" si="194"/>
        <v>0</v>
      </c>
      <c r="U1603" s="22">
        <f t="shared" si="195"/>
        <v>0</v>
      </c>
      <c r="W1603" s="13" t="str">
        <f t="shared" si="196"/>
        <v/>
      </c>
      <c r="Y1603" s="41" t="str">
        <f>IF($B1603="", "", IF($B1603&gt;'Annual Report'!$AZ$41, 'Annual Report'!$BA$40, TEXT($B1603, "mmm yyyy")))</f>
        <v/>
      </c>
      <c r="AA1603" s="13" t="str">
        <f t="shared" si="197"/>
        <v/>
      </c>
      <c r="AC1603" s="13" t="str">
        <f t="shared" si="198"/>
        <v xml:space="preserve"> - </v>
      </c>
      <c r="AE1603" s="13" t="str">
        <f t="shared" si="199"/>
        <v/>
      </c>
    </row>
    <row r="1604" spans="1:31" x14ac:dyDescent="0.25">
      <c r="A1604" s="30"/>
      <c r="B1604" s="74"/>
      <c r="C1604" s="82"/>
      <c r="D1604" s="92"/>
      <c r="E1604" s="75"/>
      <c r="F1604" s="76"/>
      <c r="G1604" s="83"/>
      <c r="H1604" s="77"/>
      <c r="I1604" s="84"/>
      <c r="J1604" s="30"/>
      <c r="K1604" s="25" t="str">
        <f t="shared" si="192"/>
        <v/>
      </c>
      <c r="L1604" s="30"/>
      <c r="O1604" s="13" t="str">
        <f t="shared" si="193"/>
        <v/>
      </c>
      <c r="P1604" s="13">
        <f>SUM($E$11:$E1604)</f>
        <v>30</v>
      </c>
      <c r="T1604" s="22">
        <f t="shared" si="194"/>
        <v>0</v>
      </c>
      <c r="U1604" s="22">
        <f t="shared" si="195"/>
        <v>0</v>
      </c>
      <c r="W1604" s="13" t="str">
        <f t="shared" si="196"/>
        <v/>
      </c>
      <c r="Y1604" s="41" t="str">
        <f>IF($B1604="", "", IF($B1604&gt;'Annual Report'!$AZ$41, 'Annual Report'!$BA$40, TEXT($B1604, "mmm yyyy")))</f>
        <v/>
      </c>
      <c r="AA1604" s="13" t="str">
        <f t="shared" si="197"/>
        <v/>
      </c>
      <c r="AC1604" s="13" t="str">
        <f t="shared" si="198"/>
        <v xml:space="preserve"> - </v>
      </c>
      <c r="AE1604" s="13" t="str">
        <f t="shared" si="199"/>
        <v/>
      </c>
    </row>
    <row r="1605" spans="1:31" x14ac:dyDescent="0.25">
      <c r="A1605" s="30"/>
      <c r="B1605" s="74"/>
      <c r="C1605" s="82"/>
      <c r="D1605" s="92"/>
      <c r="E1605" s="75"/>
      <c r="F1605" s="76"/>
      <c r="G1605" s="83"/>
      <c r="H1605" s="77"/>
      <c r="I1605" s="84"/>
      <c r="J1605" s="30"/>
      <c r="K1605" s="25" t="str">
        <f t="shared" si="192"/>
        <v/>
      </c>
      <c r="L1605" s="30"/>
      <c r="O1605" s="13" t="str">
        <f t="shared" si="193"/>
        <v/>
      </c>
      <c r="P1605" s="13">
        <f>SUM($E$11:$E1605)</f>
        <v>30</v>
      </c>
      <c r="T1605" s="22">
        <f t="shared" si="194"/>
        <v>0</v>
      </c>
      <c r="U1605" s="22">
        <f t="shared" si="195"/>
        <v>0</v>
      </c>
      <c r="W1605" s="13" t="str">
        <f t="shared" si="196"/>
        <v/>
      </c>
      <c r="Y1605" s="41" t="str">
        <f>IF($B1605="", "", IF($B1605&gt;'Annual Report'!$AZ$41, 'Annual Report'!$BA$40, TEXT($B1605, "mmm yyyy")))</f>
        <v/>
      </c>
      <c r="AA1605" s="13" t="str">
        <f t="shared" si="197"/>
        <v/>
      </c>
      <c r="AC1605" s="13" t="str">
        <f t="shared" si="198"/>
        <v xml:space="preserve"> - </v>
      </c>
      <c r="AE1605" s="13" t="str">
        <f t="shared" si="199"/>
        <v/>
      </c>
    </row>
    <row r="1606" spans="1:31" x14ac:dyDescent="0.25">
      <c r="A1606" s="30"/>
      <c r="B1606" s="74"/>
      <c r="C1606" s="82"/>
      <c r="D1606" s="92"/>
      <c r="E1606" s="75"/>
      <c r="F1606" s="76"/>
      <c r="G1606" s="83"/>
      <c r="H1606" s="77"/>
      <c r="I1606" s="84"/>
      <c r="J1606" s="30"/>
      <c r="K1606" s="25" t="str">
        <f t="shared" si="192"/>
        <v/>
      </c>
      <c r="L1606" s="30"/>
      <c r="O1606" s="13" t="str">
        <f t="shared" si="193"/>
        <v/>
      </c>
      <c r="P1606" s="13">
        <f>SUM($E$11:$E1606)</f>
        <v>30</v>
      </c>
      <c r="T1606" s="22">
        <f t="shared" si="194"/>
        <v>0</v>
      </c>
      <c r="U1606" s="22">
        <f t="shared" si="195"/>
        <v>0</v>
      </c>
      <c r="W1606" s="13" t="str">
        <f t="shared" si="196"/>
        <v/>
      </c>
      <c r="Y1606" s="41" t="str">
        <f>IF($B1606="", "", IF($B1606&gt;'Annual Report'!$AZ$41, 'Annual Report'!$BA$40, TEXT($B1606, "mmm yyyy")))</f>
        <v/>
      </c>
      <c r="AA1606" s="13" t="str">
        <f t="shared" si="197"/>
        <v/>
      </c>
      <c r="AC1606" s="13" t="str">
        <f t="shared" si="198"/>
        <v xml:space="preserve"> - </v>
      </c>
      <c r="AE1606" s="13" t="str">
        <f t="shared" si="199"/>
        <v/>
      </c>
    </row>
    <row r="1607" spans="1:31" x14ac:dyDescent="0.25">
      <c r="A1607" s="30"/>
      <c r="B1607" s="74"/>
      <c r="C1607" s="82"/>
      <c r="D1607" s="92"/>
      <c r="E1607" s="75"/>
      <c r="F1607" s="76"/>
      <c r="G1607" s="83"/>
      <c r="H1607" s="77"/>
      <c r="I1607" s="84"/>
      <c r="J1607" s="30"/>
      <c r="K1607" s="25" t="str">
        <f t="shared" si="192"/>
        <v/>
      </c>
      <c r="L1607" s="30"/>
      <c r="O1607" s="13" t="str">
        <f t="shared" si="193"/>
        <v/>
      </c>
      <c r="P1607" s="13">
        <f>SUM($E$11:$E1607)</f>
        <v>30</v>
      </c>
      <c r="T1607" s="22">
        <f t="shared" si="194"/>
        <v>0</v>
      </c>
      <c r="U1607" s="22">
        <f t="shared" si="195"/>
        <v>0</v>
      </c>
      <c r="W1607" s="13" t="str">
        <f t="shared" si="196"/>
        <v/>
      </c>
      <c r="Y1607" s="41" t="str">
        <f>IF($B1607="", "", IF($B1607&gt;'Annual Report'!$AZ$41, 'Annual Report'!$BA$40, TEXT($B1607, "mmm yyyy")))</f>
        <v/>
      </c>
      <c r="AA1607" s="13" t="str">
        <f t="shared" si="197"/>
        <v/>
      </c>
      <c r="AC1607" s="13" t="str">
        <f t="shared" si="198"/>
        <v xml:space="preserve"> - </v>
      </c>
      <c r="AE1607" s="13" t="str">
        <f t="shared" si="199"/>
        <v/>
      </c>
    </row>
    <row r="1608" spans="1:31" x14ac:dyDescent="0.25">
      <c r="A1608" s="30"/>
      <c r="B1608" s="74"/>
      <c r="C1608" s="82"/>
      <c r="D1608" s="92"/>
      <c r="E1608" s="75"/>
      <c r="F1608" s="76"/>
      <c r="G1608" s="83"/>
      <c r="H1608" s="77"/>
      <c r="I1608" s="84"/>
      <c r="J1608" s="30"/>
      <c r="K1608" s="25" t="str">
        <f t="shared" si="192"/>
        <v/>
      </c>
      <c r="L1608" s="30"/>
      <c r="O1608" s="13" t="str">
        <f t="shared" si="193"/>
        <v/>
      </c>
      <c r="P1608" s="13">
        <f>SUM($E$11:$E1608)</f>
        <v>30</v>
      </c>
      <c r="T1608" s="22">
        <f t="shared" si="194"/>
        <v>0</v>
      </c>
      <c r="U1608" s="22">
        <f t="shared" si="195"/>
        <v>0</v>
      </c>
      <c r="W1608" s="13" t="str">
        <f t="shared" si="196"/>
        <v/>
      </c>
      <c r="Y1608" s="41" t="str">
        <f>IF($B1608="", "", IF($B1608&gt;'Annual Report'!$AZ$41, 'Annual Report'!$BA$40, TEXT($B1608, "mmm yyyy")))</f>
        <v/>
      </c>
      <c r="AA1608" s="13" t="str">
        <f t="shared" si="197"/>
        <v/>
      </c>
      <c r="AC1608" s="13" t="str">
        <f t="shared" si="198"/>
        <v xml:space="preserve"> - </v>
      </c>
      <c r="AE1608" s="13" t="str">
        <f t="shared" si="199"/>
        <v/>
      </c>
    </row>
    <row r="1609" spans="1:31" x14ac:dyDescent="0.25">
      <c r="A1609" s="30"/>
      <c r="B1609" s="74"/>
      <c r="C1609" s="82"/>
      <c r="D1609" s="92"/>
      <c r="E1609" s="75"/>
      <c r="F1609" s="76"/>
      <c r="G1609" s="83"/>
      <c r="H1609" s="77"/>
      <c r="I1609" s="84"/>
      <c r="J1609" s="30"/>
      <c r="K1609" s="25" t="str">
        <f t="shared" si="192"/>
        <v/>
      </c>
      <c r="L1609" s="30"/>
      <c r="O1609" s="13" t="str">
        <f t="shared" si="193"/>
        <v/>
      </c>
      <c r="P1609" s="13">
        <f>SUM($E$11:$E1609)</f>
        <v>30</v>
      </c>
      <c r="T1609" s="22">
        <f t="shared" si="194"/>
        <v>0</v>
      </c>
      <c r="U1609" s="22">
        <f t="shared" si="195"/>
        <v>0</v>
      </c>
      <c r="W1609" s="13" t="str">
        <f t="shared" si="196"/>
        <v/>
      </c>
      <c r="Y1609" s="41" t="str">
        <f>IF($B1609="", "", IF($B1609&gt;'Annual Report'!$AZ$41, 'Annual Report'!$BA$40, TEXT($B1609, "mmm yyyy")))</f>
        <v/>
      </c>
      <c r="AA1609" s="13" t="str">
        <f t="shared" si="197"/>
        <v/>
      </c>
      <c r="AC1609" s="13" t="str">
        <f t="shared" si="198"/>
        <v xml:space="preserve"> - </v>
      </c>
      <c r="AE1609" s="13" t="str">
        <f t="shared" si="199"/>
        <v/>
      </c>
    </row>
    <row r="1610" spans="1:31" x14ac:dyDescent="0.25">
      <c r="A1610" s="30"/>
      <c r="B1610" s="74"/>
      <c r="C1610" s="82"/>
      <c r="D1610" s="92"/>
      <c r="E1610" s="75"/>
      <c r="F1610" s="76"/>
      <c r="G1610" s="83"/>
      <c r="H1610" s="77"/>
      <c r="I1610" s="84"/>
      <c r="J1610" s="30"/>
      <c r="K1610" s="25" t="str">
        <f t="shared" si="192"/>
        <v/>
      </c>
      <c r="L1610" s="30"/>
      <c r="O1610" s="13" t="str">
        <f t="shared" si="193"/>
        <v/>
      </c>
      <c r="P1610" s="13">
        <f>SUM($E$11:$E1610)</f>
        <v>30</v>
      </c>
      <c r="T1610" s="22">
        <f t="shared" si="194"/>
        <v>0</v>
      </c>
      <c r="U1610" s="22">
        <f t="shared" si="195"/>
        <v>0</v>
      </c>
      <c r="W1610" s="13" t="str">
        <f t="shared" si="196"/>
        <v/>
      </c>
      <c r="Y1610" s="41" t="str">
        <f>IF($B1610="", "", IF($B1610&gt;'Annual Report'!$AZ$41, 'Annual Report'!$BA$40, TEXT($B1610, "mmm yyyy")))</f>
        <v/>
      </c>
      <c r="AA1610" s="13" t="str">
        <f t="shared" si="197"/>
        <v/>
      </c>
      <c r="AC1610" s="13" t="str">
        <f t="shared" si="198"/>
        <v xml:space="preserve"> - </v>
      </c>
      <c r="AE1610" s="13" t="str">
        <f t="shared" si="199"/>
        <v/>
      </c>
    </row>
    <row r="1611" spans="1:31" x14ac:dyDescent="0.25">
      <c r="A1611" s="30"/>
      <c r="B1611" s="74"/>
      <c r="C1611" s="82"/>
      <c r="D1611" s="92"/>
      <c r="E1611" s="75"/>
      <c r="F1611" s="76"/>
      <c r="G1611" s="83"/>
      <c r="H1611" s="77"/>
      <c r="I1611" s="84"/>
      <c r="J1611" s="30"/>
      <c r="K1611" s="25" t="str">
        <f t="shared" si="192"/>
        <v/>
      </c>
      <c r="L1611" s="30"/>
      <c r="O1611" s="13" t="str">
        <f t="shared" si="193"/>
        <v/>
      </c>
      <c r="P1611" s="13">
        <f>SUM($E$11:$E1611)</f>
        <v>30</v>
      </c>
      <c r="T1611" s="22">
        <f t="shared" si="194"/>
        <v>0</v>
      </c>
      <c r="U1611" s="22">
        <f t="shared" si="195"/>
        <v>0</v>
      </c>
      <c r="W1611" s="13" t="str">
        <f t="shared" si="196"/>
        <v/>
      </c>
      <c r="Y1611" s="41" t="str">
        <f>IF($B1611="", "", IF($B1611&gt;'Annual Report'!$AZ$41, 'Annual Report'!$BA$40, TEXT($B1611, "mmm yyyy")))</f>
        <v/>
      </c>
      <c r="AA1611" s="13" t="str">
        <f t="shared" si="197"/>
        <v/>
      </c>
      <c r="AC1611" s="13" t="str">
        <f t="shared" si="198"/>
        <v xml:space="preserve"> - </v>
      </c>
      <c r="AE1611" s="13" t="str">
        <f t="shared" si="199"/>
        <v/>
      </c>
    </row>
    <row r="1612" spans="1:31" x14ac:dyDescent="0.25">
      <c r="A1612" s="30"/>
      <c r="B1612" s="74"/>
      <c r="C1612" s="82"/>
      <c r="D1612" s="92"/>
      <c r="E1612" s="75"/>
      <c r="F1612" s="76"/>
      <c r="G1612" s="83"/>
      <c r="H1612" s="77"/>
      <c r="I1612" s="84"/>
      <c r="J1612" s="30"/>
      <c r="K1612" s="25" t="str">
        <f t="shared" ref="K1612:K1675" si="200">IF($B1612="", "", $G1612+$H1612-$F1612-$U1612-$T1612)</f>
        <v/>
      </c>
      <c r="L1612" s="30"/>
      <c r="O1612" s="13" t="str">
        <f t="shared" ref="O1612:O1675" si="201">IF($B1612="", "", IF(OR($B1612&lt;$R$3, $B1612&gt;$R$4), "X", ""))</f>
        <v/>
      </c>
      <c r="P1612" s="13">
        <f>SUM($E$11:$E1612)</f>
        <v>30</v>
      </c>
      <c r="T1612" s="22">
        <f t="shared" ref="T1612:T1675" si="202">ROUND($D1612*$P$4*24, 2)</f>
        <v>0</v>
      </c>
      <c r="U1612" s="22">
        <f t="shared" ref="U1612:U1675" si="203">ROUND(IF(AND($P1612&gt;$O$6, $P1611&lt;$O$6), (($P1612-$O$6)*$P$7)+(($O$6-$P1611)*$P$6), IF($P1611&gt;$O$6, $E1612*$P$7, $E1612*$P$6)), 2)</f>
        <v>0</v>
      </c>
      <c r="W1612" s="13" t="str">
        <f t="shared" ref="W1612:W1675" si="204">IF($I1612="", "", IF(COUNTIF($R$11:$R$20, $I1612)&gt;0, "", "X"))</f>
        <v/>
      </c>
      <c r="Y1612" s="41" t="str">
        <f>IF($B1612="", "", IF($B1612&gt;'Annual Report'!$AZ$41, 'Annual Report'!$BA$40, TEXT($B1612, "mmm yyyy")))</f>
        <v/>
      </c>
      <c r="AA1612" s="13" t="str">
        <f t="shared" ref="AA1612:AA1675" si="205">IF(AND(NOT($F1612=""), $I1612=""), "X", "")</f>
        <v/>
      </c>
      <c r="AC1612" s="13" t="str">
        <f t="shared" ref="AC1612:AC1675" si="206">_xlfn.CONCAT(Y1612, " - ", $I1612)</f>
        <v xml:space="preserve"> - </v>
      </c>
      <c r="AE1612" s="13" t="str">
        <f t="shared" ref="AE1612:AE1675" si="207">IF($AA1612="", "", $Y1612)</f>
        <v/>
      </c>
    </row>
    <row r="1613" spans="1:31" x14ac:dyDescent="0.25">
      <c r="A1613" s="30"/>
      <c r="B1613" s="74"/>
      <c r="C1613" s="82"/>
      <c r="D1613" s="92"/>
      <c r="E1613" s="75"/>
      <c r="F1613" s="76"/>
      <c r="G1613" s="83"/>
      <c r="H1613" s="77"/>
      <c r="I1613" s="84"/>
      <c r="J1613" s="30"/>
      <c r="K1613" s="25" t="str">
        <f t="shared" si="200"/>
        <v/>
      </c>
      <c r="L1613" s="30"/>
      <c r="O1613" s="13" t="str">
        <f t="shared" si="201"/>
        <v/>
      </c>
      <c r="P1613" s="13">
        <f>SUM($E$11:$E1613)</f>
        <v>30</v>
      </c>
      <c r="T1613" s="22">
        <f t="shared" si="202"/>
        <v>0</v>
      </c>
      <c r="U1613" s="22">
        <f t="shared" si="203"/>
        <v>0</v>
      </c>
      <c r="W1613" s="13" t="str">
        <f t="shared" si="204"/>
        <v/>
      </c>
      <c r="Y1613" s="41" t="str">
        <f>IF($B1613="", "", IF($B1613&gt;'Annual Report'!$AZ$41, 'Annual Report'!$BA$40, TEXT($B1613, "mmm yyyy")))</f>
        <v/>
      </c>
      <c r="AA1613" s="13" t="str">
        <f t="shared" si="205"/>
        <v/>
      </c>
      <c r="AC1613" s="13" t="str">
        <f t="shared" si="206"/>
        <v xml:space="preserve"> - </v>
      </c>
      <c r="AE1613" s="13" t="str">
        <f t="shared" si="207"/>
        <v/>
      </c>
    </row>
    <row r="1614" spans="1:31" x14ac:dyDescent="0.25">
      <c r="A1614" s="30"/>
      <c r="B1614" s="74"/>
      <c r="C1614" s="82"/>
      <c r="D1614" s="92"/>
      <c r="E1614" s="75"/>
      <c r="F1614" s="76"/>
      <c r="G1614" s="83"/>
      <c r="H1614" s="77"/>
      <c r="I1614" s="84"/>
      <c r="J1614" s="30"/>
      <c r="K1614" s="25" t="str">
        <f t="shared" si="200"/>
        <v/>
      </c>
      <c r="L1614" s="30"/>
      <c r="O1614" s="13" t="str">
        <f t="shared" si="201"/>
        <v/>
      </c>
      <c r="P1614" s="13">
        <f>SUM($E$11:$E1614)</f>
        <v>30</v>
      </c>
      <c r="T1614" s="22">
        <f t="shared" si="202"/>
        <v>0</v>
      </c>
      <c r="U1614" s="22">
        <f t="shared" si="203"/>
        <v>0</v>
      </c>
      <c r="W1614" s="13" t="str">
        <f t="shared" si="204"/>
        <v/>
      </c>
      <c r="Y1614" s="41" t="str">
        <f>IF($B1614="", "", IF($B1614&gt;'Annual Report'!$AZ$41, 'Annual Report'!$BA$40, TEXT($B1614, "mmm yyyy")))</f>
        <v/>
      </c>
      <c r="AA1614" s="13" t="str">
        <f t="shared" si="205"/>
        <v/>
      </c>
      <c r="AC1614" s="13" t="str">
        <f t="shared" si="206"/>
        <v xml:space="preserve"> - </v>
      </c>
      <c r="AE1614" s="13" t="str">
        <f t="shared" si="207"/>
        <v/>
      </c>
    </row>
    <row r="1615" spans="1:31" x14ac:dyDescent="0.25">
      <c r="A1615" s="30"/>
      <c r="B1615" s="74"/>
      <c r="C1615" s="82"/>
      <c r="D1615" s="92"/>
      <c r="E1615" s="75"/>
      <c r="F1615" s="76"/>
      <c r="G1615" s="83"/>
      <c r="H1615" s="77"/>
      <c r="I1615" s="84"/>
      <c r="J1615" s="30"/>
      <c r="K1615" s="25" t="str">
        <f t="shared" si="200"/>
        <v/>
      </c>
      <c r="L1615" s="30"/>
      <c r="O1615" s="13" t="str">
        <f t="shared" si="201"/>
        <v/>
      </c>
      <c r="P1615" s="13">
        <f>SUM($E$11:$E1615)</f>
        <v>30</v>
      </c>
      <c r="T1615" s="22">
        <f t="shared" si="202"/>
        <v>0</v>
      </c>
      <c r="U1615" s="22">
        <f t="shared" si="203"/>
        <v>0</v>
      </c>
      <c r="W1615" s="13" t="str">
        <f t="shared" si="204"/>
        <v/>
      </c>
      <c r="Y1615" s="41" t="str">
        <f>IF($B1615="", "", IF($B1615&gt;'Annual Report'!$AZ$41, 'Annual Report'!$BA$40, TEXT($B1615, "mmm yyyy")))</f>
        <v/>
      </c>
      <c r="AA1615" s="13" t="str">
        <f t="shared" si="205"/>
        <v/>
      </c>
      <c r="AC1615" s="13" t="str">
        <f t="shared" si="206"/>
        <v xml:space="preserve"> - </v>
      </c>
      <c r="AE1615" s="13" t="str">
        <f t="shared" si="207"/>
        <v/>
      </c>
    </row>
    <row r="1616" spans="1:31" x14ac:dyDescent="0.25">
      <c r="A1616" s="30"/>
      <c r="B1616" s="74"/>
      <c r="C1616" s="82"/>
      <c r="D1616" s="92"/>
      <c r="E1616" s="75"/>
      <c r="F1616" s="76"/>
      <c r="G1616" s="83"/>
      <c r="H1616" s="77"/>
      <c r="I1616" s="84"/>
      <c r="J1616" s="30"/>
      <c r="K1616" s="25" t="str">
        <f t="shared" si="200"/>
        <v/>
      </c>
      <c r="L1616" s="30"/>
      <c r="O1616" s="13" t="str">
        <f t="shared" si="201"/>
        <v/>
      </c>
      <c r="P1616" s="13">
        <f>SUM($E$11:$E1616)</f>
        <v>30</v>
      </c>
      <c r="T1616" s="22">
        <f t="shared" si="202"/>
        <v>0</v>
      </c>
      <c r="U1616" s="22">
        <f t="shared" si="203"/>
        <v>0</v>
      </c>
      <c r="W1616" s="13" t="str">
        <f t="shared" si="204"/>
        <v/>
      </c>
      <c r="Y1616" s="41" t="str">
        <f>IF($B1616="", "", IF($B1616&gt;'Annual Report'!$AZ$41, 'Annual Report'!$BA$40, TEXT($B1616, "mmm yyyy")))</f>
        <v/>
      </c>
      <c r="AA1616" s="13" t="str">
        <f t="shared" si="205"/>
        <v/>
      </c>
      <c r="AC1616" s="13" t="str">
        <f t="shared" si="206"/>
        <v xml:space="preserve"> - </v>
      </c>
      <c r="AE1616" s="13" t="str">
        <f t="shared" si="207"/>
        <v/>
      </c>
    </row>
    <row r="1617" spans="1:31" x14ac:dyDescent="0.25">
      <c r="A1617" s="30"/>
      <c r="B1617" s="74"/>
      <c r="C1617" s="82"/>
      <c r="D1617" s="92"/>
      <c r="E1617" s="75"/>
      <c r="F1617" s="76"/>
      <c r="G1617" s="83"/>
      <c r="H1617" s="77"/>
      <c r="I1617" s="84"/>
      <c r="J1617" s="30"/>
      <c r="K1617" s="25" t="str">
        <f t="shared" si="200"/>
        <v/>
      </c>
      <c r="L1617" s="30"/>
      <c r="O1617" s="13" t="str">
        <f t="shared" si="201"/>
        <v/>
      </c>
      <c r="P1617" s="13">
        <f>SUM($E$11:$E1617)</f>
        <v>30</v>
      </c>
      <c r="T1617" s="22">
        <f t="shared" si="202"/>
        <v>0</v>
      </c>
      <c r="U1617" s="22">
        <f t="shared" si="203"/>
        <v>0</v>
      </c>
      <c r="W1617" s="13" t="str">
        <f t="shared" si="204"/>
        <v/>
      </c>
      <c r="Y1617" s="41" t="str">
        <f>IF($B1617="", "", IF($B1617&gt;'Annual Report'!$AZ$41, 'Annual Report'!$BA$40, TEXT($B1617, "mmm yyyy")))</f>
        <v/>
      </c>
      <c r="AA1617" s="13" t="str">
        <f t="shared" si="205"/>
        <v/>
      </c>
      <c r="AC1617" s="13" t="str">
        <f t="shared" si="206"/>
        <v xml:space="preserve"> - </v>
      </c>
      <c r="AE1617" s="13" t="str">
        <f t="shared" si="207"/>
        <v/>
      </c>
    </row>
    <row r="1618" spans="1:31" x14ac:dyDescent="0.25">
      <c r="A1618" s="30"/>
      <c r="B1618" s="74"/>
      <c r="C1618" s="82"/>
      <c r="D1618" s="92"/>
      <c r="E1618" s="75"/>
      <c r="F1618" s="76"/>
      <c r="G1618" s="83"/>
      <c r="H1618" s="77"/>
      <c r="I1618" s="84"/>
      <c r="J1618" s="30"/>
      <c r="K1618" s="25" t="str">
        <f t="shared" si="200"/>
        <v/>
      </c>
      <c r="L1618" s="30"/>
      <c r="O1618" s="13" t="str">
        <f t="shared" si="201"/>
        <v/>
      </c>
      <c r="P1618" s="13">
        <f>SUM($E$11:$E1618)</f>
        <v>30</v>
      </c>
      <c r="T1618" s="22">
        <f t="shared" si="202"/>
        <v>0</v>
      </c>
      <c r="U1618" s="22">
        <f t="shared" si="203"/>
        <v>0</v>
      </c>
      <c r="W1618" s="13" t="str">
        <f t="shared" si="204"/>
        <v/>
      </c>
      <c r="Y1618" s="41" t="str">
        <f>IF($B1618="", "", IF($B1618&gt;'Annual Report'!$AZ$41, 'Annual Report'!$BA$40, TEXT($B1618, "mmm yyyy")))</f>
        <v/>
      </c>
      <c r="AA1618" s="13" t="str">
        <f t="shared" si="205"/>
        <v/>
      </c>
      <c r="AC1618" s="13" t="str">
        <f t="shared" si="206"/>
        <v xml:space="preserve"> - </v>
      </c>
      <c r="AE1618" s="13" t="str">
        <f t="shared" si="207"/>
        <v/>
      </c>
    </row>
    <row r="1619" spans="1:31" x14ac:dyDescent="0.25">
      <c r="A1619" s="30"/>
      <c r="B1619" s="74"/>
      <c r="C1619" s="82"/>
      <c r="D1619" s="92"/>
      <c r="E1619" s="75"/>
      <c r="F1619" s="76"/>
      <c r="G1619" s="83"/>
      <c r="H1619" s="77"/>
      <c r="I1619" s="84"/>
      <c r="J1619" s="30"/>
      <c r="K1619" s="25" t="str">
        <f t="shared" si="200"/>
        <v/>
      </c>
      <c r="L1619" s="30"/>
      <c r="O1619" s="13" t="str">
        <f t="shared" si="201"/>
        <v/>
      </c>
      <c r="P1619" s="13">
        <f>SUM($E$11:$E1619)</f>
        <v>30</v>
      </c>
      <c r="T1619" s="22">
        <f t="shared" si="202"/>
        <v>0</v>
      </c>
      <c r="U1619" s="22">
        <f t="shared" si="203"/>
        <v>0</v>
      </c>
      <c r="W1619" s="13" t="str">
        <f t="shared" si="204"/>
        <v/>
      </c>
      <c r="Y1619" s="41" t="str">
        <f>IF($B1619="", "", IF($B1619&gt;'Annual Report'!$AZ$41, 'Annual Report'!$BA$40, TEXT($B1619, "mmm yyyy")))</f>
        <v/>
      </c>
      <c r="AA1619" s="13" t="str">
        <f t="shared" si="205"/>
        <v/>
      </c>
      <c r="AC1619" s="13" t="str">
        <f t="shared" si="206"/>
        <v xml:space="preserve"> - </v>
      </c>
      <c r="AE1619" s="13" t="str">
        <f t="shared" si="207"/>
        <v/>
      </c>
    </row>
    <row r="1620" spans="1:31" x14ac:dyDescent="0.25">
      <c r="A1620" s="30"/>
      <c r="B1620" s="74"/>
      <c r="C1620" s="82"/>
      <c r="D1620" s="92"/>
      <c r="E1620" s="75"/>
      <c r="F1620" s="76"/>
      <c r="G1620" s="83"/>
      <c r="H1620" s="77"/>
      <c r="I1620" s="84"/>
      <c r="J1620" s="30"/>
      <c r="K1620" s="25" t="str">
        <f t="shared" si="200"/>
        <v/>
      </c>
      <c r="L1620" s="30"/>
      <c r="O1620" s="13" t="str">
        <f t="shared" si="201"/>
        <v/>
      </c>
      <c r="P1620" s="13">
        <f>SUM($E$11:$E1620)</f>
        <v>30</v>
      </c>
      <c r="T1620" s="22">
        <f t="shared" si="202"/>
        <v>0</v>
      </c>
      <c r="U1620" s="22">
        <f t="shared" si="203"/>
        <v>0</v>
      </c>
      <c r="W1620" s="13" t="str">
        <f t="shared" si="204"/>
        <v/>
      </c>
      <c r="Y1620" s="41" t="str">
        <f>IF($B1620="", "", IF($B1620&gt;'Annual Report'!$AZ$41, 'Annual Report'!$BA$40, TEXT($B1620, "mmm yyyy")))</f>
        <v/>
      </c>
      <c r="AA1620" s="13" t="str">
        <f t="shared" si="205"/>
        <v/>
      </c>
      <c r="AC1620" s="13" t="str">
        <f t="shared" si="206"/>
        <v xml:space="preserve"> - </v>
      </c>
      <c r="AE1620" s="13" t="str">
        <f t="shared" si="207"/>
        <v/>
      </c>
    </row>
    <row r="1621" spans="1:31" x14ac:dyDescent="0.25">
      <c r="A1621" s="30"/>
      <c r="B1621" s="74"/>
      <c r="C1621" s="82"/>
      <c r="D1621" s="92"/>
      <c r="E1621" s="75"/>
      <c r="F1621" s="76"/>
      <c r="G1621" s="83"/>
      <c r="H1621" s="77"/>
      <c r="I1621" s="84"/>
      <c r="J1621" s="30"/>
      <c r="K1621" s="25" t="str">
        <f t="shared" si="200"/>
        <v/>
      </c>
      <c r="L1621" s="30"/>
      <c r="O1621" s="13" t="str">
        <f t="shared" si="201"/>
        <v/>
      </c>
      <c r="P1621" s="13">
        <f>SUM($E$11:$E1621)</f>
        <v>30</v>
      </c>
      <c r="T1621" s="22">
        <f t="shared" si="202"/>
        <v>0</v>
      </c>
      <c r="U1621" s="22">
        <f t="shared" si="203"/>
        <v>0</v>
      </c>
      <c r="W1621" s="13" t="str">
        <f t="shared" si="204"/>
        <v/>
      </c>
      <c r="Y1621" s="41" t="str">
        <f>IF($B1621="", "", IF($B1621&gt;'Annual Report'!$AZ$41, 'Annual Report'!$BA$40, TEXT($B1621, "mmm yyyy")))</f>
        <v/>
      </c>
      <c r="AA1621" s="13" t="str">
        <f t="shared" si="205"/>
        <v/>
      </c>
      <c r="AC1621" s="13" t="str">
        <f t="shared" si="206"/>
        <v xml:space="preserve"> - </v>
      </c>
      <c r="AE1621" s="13" t="str">
        <f t="shared" si="207"/>
        <v/>
      </c>
    </row>
    <row r="1622" spans="1:31" x14ac:dyDescent="0.25">
      <c r="A1622" s="30"/>
      <c r="B1622" s="74"/>
      <c r="C1622" s="82"/>
      <c r="D1622" s="92"/>
      <c r="E1622" s="75"/>
      <c r="F1622" s="76"/>
      <c r="G1622" s="83"/>
      <c r="H1622" s="77"/>
      <c r="I1622" s="84"/>
      <c r="J1622" s="30"/>
      <c r="K1622" s="25" t="str">
        <f t="shared" si="200"/>
        <v/>
      </c>
      <c r="L1622" s="30"/>
      <c r="O1622" s="13" t="str">
        <f t="shared" si="201"/>
        <v/>
      </c>
      <c r="P1622" s="13">
        <f>SUM($E$11:$E1622)</f>
        <v>30</v>
      </c>
      <c r="T1622" s="22">
        <f t="shared" si="202"/>
        <v>0</v>
      </c>
      <c r="U1622" s="22">
        <f t="shared" si="203"/>
        <v>0</v>
      </c>
      <c r="W1622" s="13" t="str">
        <f t="shared" si="204"/>
        <v/>
      </c>
      <c r="Y1622" s="41" t="str">
        <f>IF($B1622="", "", IF($B1622&gt;'Annual Report'!$AZ$41, 'Annual Report'!$BA$40, TEXT($B1622, "mmm yyyy")))</f>
        <v/>
      </c>
      <c r="AA1622" s="13" t="str">
        <f t="shared" si="205"/>
        <v/>
      </c>
      <c r="AC1622" s="13" t="str">
        <f t="shared" si="206"/>
        <v xml:space="preserve"> - </v>
      </c>
      <c r="AE1622" s="13" t="str">
        <f t="shared" si="207"/>
        <v/>
      </c>
    </row>
    <row r="1623" spans="1:31" x14ac:dyDescent="0.25">
      <c r="A1623" s="30"/>
      <c r="B1623" s="74"/>
      <c r="C1623" s="82"/>
      <c r="D1623" s="92"/>
      <c r="E1623" s="75"/>
      <c r="F1623" s="76"/>
      <c r="G1623" s="83"/>
      <c r="H1623" s="77"/>
      <c r="I1623" s="84"/>
      <c r="J1623" s="30"/>
      <c r="K1623" s="25" t="str">
        <f t="shared" si="200"/>
        <v/>
      </c>
      <c r="L1623" s="30"/>
      <c r="O1623" s="13" t="str">
        <f t="shared" si="201"/>
        <v/>
      </c>
      <c r="P1623" s="13">
        <f>SUM($E$11:$E1623)</f>
        <v>30</v>
      </c>
      <c r="T1623" s="22">
        <f t="shared" si="202"/>
        <v>0</v>
      </c>
      <c r="U1623" s="22">
        <f t="shared" si="203"/>
        <v>0</v>
      </c>
      <c r="W1623" s="13" t="str">
        <f t="shared" si="204"/>
        <v/>
      </c>
      <c r="Y1623" s="41" t="str">
        <f>IF($B1623="", "", IF($B1623&gt;'Annual Report'!$AZ$41, 'Annual Report'!$BA$40, TEXT($B1623, "mmm yyyy")))</f>
        <v/>
      </c>
      <c r="AA1623" s="13" t="str">
        <f t="shared" si="205"/>
        <v/>
      </c>
      <c r="AC1623" s="13" t="str">
        <f t="shared" si="206"/>
        <v xml:space="preserve"> - </v>
      </c>
      <c r="AE1623" s="13" t="str">
        <f t="shared" si="207"/>
        <v/>
      </c>
    </row>
    <row r="1624" spans="1:31" x14ac:dyDescent="0.25">
      <c r="A1624" s="30"/>
      <c r="B1624" s="74"/>
      <c r="C1624" s="82"/>
      <c r="D1624" s="92"/>
      <c r="E1624" s="75"/>
      <c r="F1624" s="76"/>
      <c r="G1624" s="83"/>
      <c r="H1624" s="77"/>
      <c r="I1624" s="84"/>
      <c r="J1624" s="30"/>
      <c r="K1624" s="25" t="str">
        <f t="shared" si="200"/>
        <v/>
      </c>
      <c r="L1624" s="30"/>
      <c r="O1624" s="13" t="str">
        <f t="shared" si="201"/>
        <v/>
      </c>
      <c r="P1624" s="13">
        <f>SUM($E$11:$E1624)</f>
        <v>30</v>
      </c>
      <c r="T1624" s="22">
        <f t="shared" si="202"/>
        <v>0</v>
      </c>
      <c r="U1624" s="22">
        <f t="shared" si="203"/>
        <v>0</v>
      </c>
      <c r="W1624" s="13" t="str">
        <f t="shared" si="204"/>
        <v/>
      </c>
      <c r="Y1624" s="41" t="str">
        <f>IF($B1624="", "", IF($B1624&gt;'Annual Report'!$AZ$41, 'Annual Report'!$BA$40, TEXT($B1624, "mmm yyyy")))</f>
        <v/>
      </c>
      <c r="AA1624" s="13" t="str">
        <f t="shared" si="205"/>
        <v/>
      </c>
      <c r="AC1624" s="13" t="str">
        <f t="shared" si="206"/>
        <v xml:space="preserve"> - </v>
      </c>
      <c r="AE1624" s="13" t="str">
        <f t="shared" si="207"/>
        <v/>
      </c>
    </row>
    <row r="1625" spans="1:31" x14ac:dyDescent="0.25">
      <c r="A1625" s="30"/>
      <c r="B1625" s="74"/>
      <c r="C1625" s="82"/>
      <c r="D1625" s="92"/>
      <c r="E1625" s="75"/>
      <c r="F1625" s="76"/>
      <c r="G1625" s="83"/>
      <c r="H1625" s="77"/>
      <c r="I1625" s="84"/>
      <c r="J1625" s="30"/>
      <c r="K1625" s="25" t="str">
        <f t="shared" si="200"/>
        <v/>
      </c>
      <c r="L1625" s="30"/>
      <c r="O1625" s="13" t="str">
        <f t="shared" si="201"/>
        <v/>
      </c>
      <c r="P1625" s="13">
        <f>SUM($E$11:$E1625)</f>
        <v>30</v>
      </c>
      <c r="T1625" s="22">
        <f t="shared" si="202"/>
        <v>0</v>
      </c>
      <c r="U1625" s="22">
        <f t="shared" si="203"/>
        <v>0</v>
      </c>
      <c r="W1625" s="13" t="str">
        <f t="shared" si="204"/>
        <v/>
      </c>
      <c r="Y1625" s="41" t="str">
        <f>IF($B1625="", "", IF($B1625&gt;'Annual Report'!$AZ$41, 'Annual Report'!$BA$40, TEXT($B1625, "mmm yyyy")))</f>
        <v/>
      </c>
      <c r="AA1625" s="13" t="str">
        <f t="shared" si="205"/>
        <v/>
      </c>
      <c r="AC1625" s="13" t="str">
        <f t="shared" si="206"/>
        <v xml:space="preserve"> - </v>
      </c>
      <c r="AE1625" s="13" t="str">
        <f t="shared" si="207"/>
        <v/>
      </c>
    </row>
    <row r="1626" spans="1:31" x14ac:dyDescent="0.25">
      <c r="A1626" s="30"/>
      <c r="B1626" s="74"/>
      <c r="C1626" s="82"/>
      <c r="D1626" s="92"/>
      <c r="E1626" s="75"/>
      <c r="F1626" s="76"/>
      <c r="G1626" s="83"/>
      <c r="H1626" s="77"/>
      <c r="I1626" s="84"/>
      <c r="J1626" s="30"/>
      <c r="K1626" s="25" t="str">
        <f t="shared" si="200"/>
        <v/>
      </c>
      <c r="L1626" s="30"/>
      <c r="O1626" s="13" t="str">
        <f t="shared" si="201"/>
        <v/>
      </c>
      <c r="P1626" s="13">
        <f>SUM($E$11:$E1626)</f>
        <v>30</v>
      </c>
      <c r="T1626" s="22">
        <f t="shared" si="202"/>
        <v>0</v>
      </c>
      <c r="U1626" s="22">
        <f t="shared" si="203"/>
        <v>0</v>
      </c>
      <c r="W1626" s="13" t="str">
        <f t="shared" si="204"/>
        <v/>
      </c>
      <c r="Y1626" s="41" t="str">
        <f>IF($B1626="", "", IF($B1626&gt;'Annual Report'!$AZ$41, 'Annual Report'!$BA$40, TEXT($B1626, "mmm yyyy")))</f>
        <v/>
      </c>
      <c r="AA1626" s="13" t="str">
        <f t="shared" si="205"/>
        <v/>
      </c>
      <c r="AC1626" s="13" t="str">
        <f t="shared" si="206"/>
        <v xml:space="preserve"> - </v>
      </c>
      <c r="AE1626" s="13" t="str">
        <f t="shared" si="207"/>
        <v/>
      </c>
    </row>
    <row r="1627" spans="1:31" x14ac:dyDescent="0.25">
      <c r="A1627" s="30"/>
      <c r="B1627" s="74"/>
      <c r="C1627" s="82"/>
      <c r="D1627" s="92"/>
      <c r="E1627" s="75"/>
      <c r="F1627" s="76"/>
      <c r="G1627" s="83"/>
      <c r="H1627" s="77"/>
      <c r="I1627" s="84"/>
      <c r="J1627" s="30"/>
      <c r="K1627" s="25" t="str">
        <f t="shared" si="200"/>
        <v/>
      </c>
      <c r="L1627" s="30"/>
      <c r="O1627" s="13" t="str">
        <f t="shared" si="201"/>
        <v/>
      </c>
      <c r="P1627" s="13">
        <f>SUM($E$11:$E1627)</f>
        <v>30</v>
      </c>
      <c r="T1627" s="22">
        <f t="shared" si="202"/>
        <v>0</v>
      </c>
      <c r="U1627" s="22">
        <f t="shared" si="203"/>
        <v>0</v>
      </c>
      <c r="W1627" s="13" t="str">
        <f t="shared" si="204"/>
        <v/>
      </c>
      <c r="Y1627" s="41" t="str">
        <f>IF($B1627="", "", IF($B1627&gt;'Annual Report'!$AZ$41, 'Annual Report'!$BA$40, TEXT($B1627, "mmm yyyy")))</f>
        <v/>
      </c>
      <c r="AA1627" s="13" t="str">
        <f t="shared" si="205"/>
        <v/>
      </c>
      <c r="AC1627" s="13" t="str">
        <f t="shared" si="206"/>
        <v xml:space="preserve"> - </v>
      </c>
      <c r="AE1627" s="13" t="str">
        <f t="shared" si="207"/>
        <v/>
      </c>
    </row>
    <row r="1628" spans="1:31" x14ac:dyDescent="0.25">
      <c r="A1628" s="30"/>
      <c r="B1628" s="74"/>
      <c r="C1628" s="82"/>
      <c r="D1628" s="92"/>
      <c r="E1628" s="75"/>
      <c r="F1628" s="76"/>
      <c r="G1628" s="83"/>
      <c r="H1628" s="77"/>
      <c r="I1628" s="84"/>
      <c r="J1628" s="30"/>
      <c r="K1628" s="25" t="str">
        <f t="shared" si="200"/>
        <v/>
      </c>
      <c r="L1628" s="30"/>
      <c r="O1628" s="13" t="str">
        <f t="shared" si="201"/>
        <v/>
      </c>
      <c r="P1628" s="13">
        <f>SUM($E$11:$E1628)</f>
        <v>30</v>
      </c>
      <c r="T1628" s="22">
        <f t="shared" si="202"/>
        <v>0</v>
      </c>
      <c r="U1628" s="22">
        <f t="shared" si="203"/>
        <v>0</v>
      </c>
      <c r="W1628" s="13" t="str">
        <f t="shared" si="204"/>
        <v/>
      </c>
      <c r="Y1628" s="41" t="str">
        <f>IF($B1628="", "", IF($B1628&gt;'Annual Report'!$AZ$41, 'Annual Report'!$BA$40, TEXT($B1628, "mmm yyyy")))</f>
        <v/>
      </c>
      <c r="AA1628" s="13" t="str">
        <f t="shared" si="205"/>
        <v/>
      </c>
      <c r="AC1628" s="13" t="str">
        <f t="shared" si="206"/>
        <v xml:space="preserve"> - </v>
      </c>
      <c r="AE1628" s="13" t="str">
        <f t="shared" si="207"/>
        <v/>
      </c>
    </row>
    <row r="1629" spans="1:31" x14ac:dyDescent="0.25">
      <c r="A1629" s="30"/>
      <c r="B1629" s="74"/>
      <c r="C1629" s="82"/>
      <c r="D1629" s="92"/>
      <c r="E1629" s="75"/>
      <c r="F1629" s="76"/>
      <c r="G1629" s="83"/>
      <c r="H1629" s="77"/>
      <c r="I1629" s="84"/>
      <c r="J1629" s="30"/>
      <c r="K1629" s="25" t="str">
        <f t="shared" si="200"/>
        <v/>
      </c>
      <c r="L1629" s="30"/>
      <c r="O1629" s="13" t="str">
        <f t="shared" si="201"/>
        <v/>
      </c>
      <c r="P1629" s="13">
        <f>SUM($E$11:$E1629)</f>
        <v>30</v>
      </c>
      <c r="T1629" s="22">
        <f t="shared" si="202"/>
        <v>0</v>
      </c>
      <c r="U1629" s="22">
        <f t="shared" si="203"/>
        <v>0</v>
      </c>
      <c r="W1629" s="13" t="str">
        <f t="shared" si="204"/>
        <v/>
      </c>
      <c r="Y1629" s="41" t="str">
        <f>IF($B1629="", "", IF($B1629&gt;'Annual Report'!$AZ$41, 'Annual Report'!$BA$40, TEXT($B1629, "mmm yyyy")))</f>
        <v/>
      </c>
      <c r="AA1629" s="13" t="str">
        <f t="shared" si="205"/>
        <v/>
      </c>
      <c r="AC1629" s="13" t="str">
        <f t="shared" si="206"/>
        <v xml:space="preserve"> - </v>
      </c>
      <c r="AE1629" s="13" t="str">
        <f t="shared" si="207"/>
        <v/>
      </c>
    </row>
    <row r="1630" spans="1:31" x14ac:dyDescent="0.25">
      <c r="A1630" s="30"/>
      <c r="B1630" s="74"/>
      <c r="C1630" s="82"/>
      <c r="D1630" s="92"/>
      <c r="E1630" s="75"/>
      <c r="F1630" s="76"/>
      <c r="G1630" s="83"/>
      <c r="H1630" s="77"/>
      <c r="I1630" s="84"/>
      <c r="J1630" s="30"/>
      <c r="K1630" s="25" t="str">
        <f t="shared" si="200"/>
        <v/>
      </c>
      <c r="L1630" s="30"/>
      <c r="O1630" s="13" t="str">
        <f t="shared" si="201"/>
        <v/>
      </c>
      <c r="P1630" s="13">
        <f>SUM($E$11:$E1630)</f>
        <v>30</v>
      </c>
      <c r="T1630" s="22">
        <f t="shared" si="202"/>
        <v>0</v>
      </c>
      <c r="U1630" s="22">
        <f t="shared" si="203"/>
        <v>0</v>
      </c>
      <c r="W1630" s="13" t="str">
        <f t="shared" si="204"/>
        <v/>
      </c>
      <c r="Y1630" s="41" t="str">
        <f>IF($B1630="", "", IF($B1630&gt;'Annual Report'!$AZ$41, 'Annual Report'!$BA$40, TEXT($B1630, "mmm yyyy")))</f>
        <v/>
      </c>
      <c r="AA1630" s="13" t="str">
        <f t="shared" si="205"/>
        <v/>
      </c>
      <c r="AC1630" s="13" t="str">
        <f t="shared" si="206"/>
        <v xml:space="preserve"> - </v>
      </c>
      <c r="AE1630" s="13" t="str">
        <f t="shared" si="207"/>
        <v/>
      </c>
    </row>
    <row r="1631" spans="1:31" x14ac:dyDescent="0.25">
      <c r="A1631" s="30"/>
      <c r="B1631" s="74"/>
      <c r="C1631" s="82"/>
      <c r="D1631" s="92"/>
      <c r="E1631" s="75"/>
      <c r="F1631" s="76"/>
      <c r="G1631" s="83"/>
      <c r="H1631" s="77"/>
      <c r="I1631" s="84"/>
      <c r="J1631" s="30"/>
      <c r="K1631" s="25" t="str">
        <f t="shared" si="200"/>
        <v/>
      </c>
      <c r="L1631" s="30"/>
      <c r="O1631" s="13" t="str">
        <f t="shared" si="201"/>
        <v/>
      </c>
      <c r="P1631" s="13">
        <f>SUM($E$11:$E1631)</f>
        <v>30</v>
      </c>
      <c r="T1631" s="22">
        <f t="shared" si="202"/>
        <v>0</v>
      </c>
      <c r="U1631" s="22">
        <f t="shared" si="203"/>
        <v>0</v>
      </c>
      <c r="W1631" s="13" t="str">
        <f t="shared" si="204"/>
        <v/>
      </c>
      <c r="Y1631" s="41" t="str">
        <f>IF($B1631="", "", IF($B1631&gt;'Annual Report'!$AZ$41, 'Annual Report'!$BA$40, TEXT($B1631, "mmm yyyy")))</f>
        <v/>
      </c>
      <c r="AA1631" s="13" t="str">
        <f t="shared" si="205"/>
        <v/>
      </c>
      <c r="AC1631" s="13" t="str">
        <f t="shared" si="206"/>
        <v xml:space="preserve"> - </v>
      </c>
      <c r="AE1631" s="13" t="str">
        <f t="shared" si="207"/>
        <v/>
      </c>
    </row>
    <row r="1632" spans="1:31" x14ac:dyDescent="0.25">
      <c r="A1632" s="30"/>
      <c r="B1632" s="74"/>
      <c r="C1632" s="82"/>
      <c r="D1632" s="92"/>
      <c r="E1632" s="75"/>
      <c r="F1632" s="76"/>
      <c r="G1632" s="83"/>
      <c r="H1632" s="77"/>
      <c r="I1632" s="84"/>
      <c r="J1632" s="30"/>
      <c r="K1632" s="25" t="str">
        <f t="shared" si="200"/>
        <v/>
      </c>
      <c r="L1632" s="30"/>
      <c r="O1632" s="13" t="str">
        <f t="shared" si="201"/>
        <v/>
      </c>
      <c r="P1632" s="13">
        <f>SUM($E$11:$E1632)</f>
        <v>30</v>
      </c>
      <c r="T1632" s="22">
        <f t="shared" si="202"/>
        <v>0</v>
      </c>
      <c r="U1632" s="22">
        <f t="shared" si="203"/>
        <v>0</v>
      </c>
      <c r="W1632" s="13" t="str">
        <f t="shared" si="204"/>
        <v/>
      </c>
      <c r="Y1632" s="41" t="str">
        <f>IF($B1632="", "", IF($B1632&gt;'Annual Report'!$AZ$41, 'Annual Report'!$BA$40, TEXT($B1632, "mmm yyyy")))</f>
        <v/>
      </c>
      <c r="AA1632" s="13" t="str">
        <f t="shared" si="205"/>
        <v/>
      </c>
      <c r="AC1632" s="13" t="str">
        <f t="shared" si="206"/>
        <v xml:space="preserve"> - </v>
      </c>
      <c r="AE1632" s="13" t="str">
        <f t="shared" si="207"/>
        <v/>
      </c>
    </row>
    <row r="1633" spans="1:31" x14ac:dyDescent="0.25">
      <c r="A1633" s="30"/>
      <c r="B1633" s="74"/>
      <c r="C1633" s="82"/>
      <c r="D1633" s="92"/>
      <c r="E1633" s="75"/>
      <c r="F1633" s="76"/>
      <c r="G1633" s="83"/>
      <c r="H1633" s="77"/>
      <c r="I1633" s="84"/>
      <c r="J1633" s="30"/>
      <c r="K1633" s="25" t="str">
        <f t="shared" si="200"/>
        <v/>
      </c>
      <c r="L1633" s="30"/>
      <c r="O1633" s="13" t="str">
        <f t="shared" si="201"/>
        <v/>
      </c>
      <c r="P1633" s="13">
        <f>SUM($E$11:$E1633)</f>
        <v>30</v>
      </c>
      <c r="T1633" s="22">
        <f t="shared" si="202"/>
        <v>0</v>
      </c>
      <c r="U1633" s="22">
        <f t="shared" si="203"/>
        <v>0</v>
      </c>
      <c r="W1633" s="13" t="str">
        <f t="shared" si="204"/>
        <v/>
      </c>
      <c r="Y1633" s="41" t="str">
        <f>IF($B1633="", "", IF($B1633&gt;'Annual Report'!$AZ$41, 'Annual Report'!$BA$40, TEXT($B1633, "mmm yyyy")))</f>
        <v/>
      </c>
      <c r="AA1633" s="13" t="str">
        <f t="shared" si="205"/>
        <v/>
      </c>
      <c r="AC1633" s="13" t="str">
        <f t="shared" si="206"/>
        <v xml:space="preserve"> - </v>
      </c>
      <c r="AE1633" s="13" t="str">
        <f t="shared" si="207"/>
        <v/>
      </c>
    </row>
    <row r="1634" spans="1:31" x14ac:dyDescent="0.25">
      <c r="A1634" s="30"/>
      <c r="B1634" s="74"/>
      <c r="C1634" s="82"/>
      <c r="D1634" s="92"/>
      <c r="E1634" s="75"/>
      <c r="F1634" s="76"/>
      <c r="G1634" s="83"/>
      <c r="H1634" s="77"/>
      <c r="I1634" s="84"/>
      <c r="J1634" s="30"/>
      <c r="K1634" s="25" t="str">
        <f t="shared" si="200"/>
        <v/>
      </c>
      <c r="L1634" s="30"/>
      <c r="O1634" s="13" t="str">
        <f t="shared" si="201"/>
        <v/>
      </c>
      <c r="P1634" s="13">
        <f>SUM($E$11:$E1634)</f>
        <v>30</v>
      </c>
      <c r="T1634" s="22">
        <f t="shared" si="202"/>
        <v>0</v>
      </c>
      <c r="U1634" s="22">
        <f t="shared" si="203"/>
        <v>0</v>
      </c>
      <c r="W1634" s="13" t="str">
        <f t="shared" si="204"/>
        <v/>
      </c>
      <c r="Y1634" s="41" t="str">
        <f>IF($B1634="", "", IF($B1634&gt;'Annual Report'!$AZ$41, 'Annual Report'!$BA$40, TEXT($B1634, "mmm yyyy")))</f>
        <v/>
      </c>
      <c r="AA1634" s="13" t="str">
        <f t="shared" si="205"/>
        <v/>
      </c>
      <c r="AC1634" s="13" t="str">
        <f t="shared" si="206"/>
        <v xml:space="preserve"> - </v>
      </c>
      <c r="AE1634" s="13" t="str">
        <f t="shared" si="207"/>
        <v/>
      </c>
    </row>
    <row r="1635" spans="1:31" x14ac:dyDescent="0.25">
      <c r="A1635" s="30"/>
      <c r="B1635" s="74"/>
      <c r="C1635" s="82"/>
      <c r="D1635" s="92"/>
      <c r="E1635" s="75"/>
      <c r="F1635" s="76"/>
      <c r="G1635" s="83"/>
      <c r="H1635" s="77"/>
      <c r="I1635" s="84"/>
      <c r="J1635" s="30"/>
      <c r="K1635" s="25" t="str">
        <f t="shared" si="200"/>
        <v/>
      </c>
      <c r="L1635" s="30"/>
      <c r="O1635" s="13" t="str">
        <f t="shared" si="201"/>
        <v/>
      </c>
      <c r="P1635" s="13">
        <f>SUM($E$11:$E1635)</f>
        <v>30</v>
      </c>
      <c r="T1635" s="22">
        <f t="shared" si="202"/>
        <v>0</v>
      </c>
      <c r="U1635" s="22">
        <f t="shared" si="203"/>
        <v>0</v>
      </c>
      <c r="W1635" s="13" t="str">
        <f t="shared" si="204"/>
        <v/>
      </c>
      <c r="Y1635" s="41" t="str">
        <f>IF($B1635="", "", IF($B1635&gt;'Annual Report'!$AZ$41, 'Annual Report'!$BA$40, TEXT($B1635, "mmm yyyy")))</f>
        <v/>
      </c>
      <c r="AA1635" s="13" t="str">
        <f t="shared" si="205"/>
        <v/>
      </c>
      <c r="AC1635" s="13" t="str">
        <f t="shared" si="206"/>
        <v xml:space="preserve"> - </v>
      </c>
      <c r="AE1635" s="13" t="str">
        <f t="shared" si="207"/>
        <v/>
      </c>
    </row>
    <row r="1636" spans="1:31" x14ac:dyDescent="0.25">
      <c r="A1636" s="30"/>
      <c r="B1636" s="74"/>
      <c r="C1636" s="82"/>
      <c r="D1636" s="92"/>
      <c r="E1636" s="75"/>
      <c r="F1636" s="76"/>
      <c r="G1636" s="83"/>
      <c r="H1636" s="77"/>
      <c r="I1636" s="84"/>
      <c r="J1636" s="30"/>
      <c r="K1636" s="25" t="str">
        <f t="shared" si="200"/>
        <v/>
      </c>
      <c r="L1636" s="30"/>
      <c r="O1636" s="13" t="str">
        <f t="shared" si="201"/>
        <v/>
      </c>
      <c r="P1636" s="13">
        <f>SUM($E$11:$E1636)</f>
        <v>30</v>
      </c>
      <c r="T1636" s="22">
        <f t="shared" si="202"/>
        <v>0</v>
      </c>
      <c r="U1636" s="22">
        <f t="shared" si="203"/>
        <v>0</v>
      </c>
      <c r="W1636" s="13" t="str">
        <f t="shared" si="204"/>
        <v/>
      </c>
      <c r="Y1636" s="41" t="str">
        <f>IF($B1636="", "", IF($B1636&gt;'Annual Report'!$AZ$41, 'Annual Report'!$BA$40, TEXT($B1636, "mmm yyyy")))</f>
        <v/>
      </c>
      <c r="AA1636" s="13" t="str">
        <f t="shared" si="205"/>
        <v/>
      </c>
      <c r="AC1636" s="13" t="str">
        <f t="shared" si="206"/>
        <v xml:space="preserve"> - </v>
      </c>
      <c r="AE1636" s="13" t="str">
        <f t="shared" si="207"/>
        <v/>
      </c>
    </row>
    <row r="1637" spans="1:31" x14ac:dyDescent="0.25">
      <c r="A1637" s="30"/>
      <c r="B1637" s="74"/>
      <c r="C1637" s="82"/>
      <c r="D1637" s="92"/>
      <c r="E1637" s="75"/>
      <c r="F1637" s="76"/>
      <c r="G1637" s="83"/>
      <c r="H1637" s="77"/>
      <c r="I1637" s="84"/>
      <c r="J1637" s="30"/>
      <c r="K1637" s="25" t="str">
        <f t="shared" si="200"/>
        <v/>
      </c>
      <c r="L1637" s="30"/>
      <c r="O1637" s="13" t="str">
        <f t="shared" si="201"/>
        <v/>
      </c>
      <c r="P1637" s="13">
        <f>SUM($E$11:$E1637)</f>
        <v>30</v>
      </c>
      <c r="T1637" s="22">
        <f t="shared" si="202"/>
        <v>0</v>
      </c>
      <c r="U1637" s="22">
        <f t="shared" si="203"/>
        <v>0</v>
      </c>
      <c r="W1637" s="13" t="str">
        <f t="shared" si="204"/>
        <v/>
      </c>
      <c r="Y1637" s="41" t="str">
        <f>IF($B1637="", "", IF($B1637&gt;'Annual Report'!$AZ$41, 'Annual Report'!$BA$40, TEXT($B1637, "mmm yyyy")))</f>
        <v/>
      </c>
      <c r="AA1637" s="13" t="str">
        <f t="shared" si="205"/>
        <v/>
      </c>
      <c r="AC1637" s="13" t="str">
        <f t="shared" si="206"/>
        <v xml:space="preserve"> - </v>
      </c>
      <c r="AE1637" s="13" t="str">
        <f t="shared" si="207"/>
        <v/>
      </c>
    </row>
    <row r="1638" spans="1:31" x14ac:dyDescent="0.25">
      <c r="A1638" s="30"/>
      <c r="B1638" s="74"/>
      <c r="C1638" s="82"/>
      <c r="D1638" s="92"/>
      <c r="E1638" s="75"/>
      <c r="F1638" s="76"/>
      <c r="G1638" s="83"/>
      <c r="H1638" s="77"/>
      <c r="I1638" s="84"/>
      <c r="J1638" s="30"/>
      <c r="K1638" s="25" t="str">
        <f t="shared" si="200"/>
        <v/>
      </c>
      <c r="L1638" s="30"/>
      <c r="O1638" s="13" t="str">
        <f t="shared" si="201"/>
        <v/>
      </c>
      <c r="P1638" s="13">
        <f>SUM($E$11:$E1638)</f>
        <v>30</v>
      </c>
      <c r="T1638" s="22">
        <f t="shared" si="202"/>
        <v>0</v>
      </c>
      <c r="U1638" s="22">
        <f t="shared" si="203"/>
        <v>0</v>
      </c>
      <c r="W1638" s="13" t="str">
        <f t="shared" si="204"/>
        <v/>
      </c>
      <c r="Y1638" s="41" t="str">
        <f>IF($B1638="", "", IF($B1638&gt;'Annual Report'!$AZ$41, 'Annual Report'!$BA$40, TEXT($B1638, "mmm yyyy")))</f>
        <v/>
      </c>
      <c r="AA1638" s="13" t="str">
        <f t="shared" si="205"/>
        <v/>
      </c>
      <c r="AC1638" s="13" t="str">
        <f t="shared" si="206"/>
        <v xml:space="preserve"> - </v>
      </c>
      <c r="AE1638" s="13" t="str">
        <f t="shared" si="207"/>
        <v/>
      </c>
    </row>
    <row r="1639" spans="1:31" x14ac:dyDescent="0.25">
      <c r="A1639" s="30"/>
      <c r="B1639" s="74"/>
      <c r="C1639" s="82"/>
      <c r="D1639" s="92"/>
      <c r="E1639" s="75"/>
      <c r="F1639" s="76"/>
      <c r="G1639" s="83"/>
      <c r="H1639" s="77"/>
      <c r="I1639" s="84"/>
      <c r="J1639" s="30"/>
      <c r="K1639" s="25" t="str">
        <f t="shared" si="200"/>
        <v/>
      </c>
      <c r="L1639" s="30"/>
      <c r="O1639" s="13" t="str">
        <f t="shared" si="201"/>
        <v/>
      </c>
      <c r="P1639" s="13">
        <f>SUM($E$11:$E1639)</f>
        <v>30</v>
      </c>
      <c r="T1639" s="22">
        <f t="shared" si="202"/>
        <v>0</v>
      </c>
      <c r="U1639" s="22">
        <f t="shared" si="203"/>
        <v>0</v>
      </c>
      <c r="W1639" s="13" t="str">
        <f t="shared" si="204"/>
        <v/>
      </c>
      <c r="Y1639" s="41" t="str">
        <f>IF($B1639="", "", IF($B1639&gt;'Annual Report'!$AZ$41, 'Annual Report'!$BA$40, TEXT($B1639, "mmm yyyy")))</f>
        <v/>
      </c>
      <c r="AA1639" s="13" t="str">
        <f t="shared" si="205"/>
        <v/>
      </c>
      <c r="AC1639" s="13" t="str">
        <f t="shared" si="206"/>
        <v xml:space="preserve"> - </v>
      </c>
      <c r="AE1639" s="13" t="str">
        <f t="shared" si="207"/>
        <v/>
      </c>
    </row>
    <row r="1640" spans="1:31" x14ac:dyDescent="0.25">
      <c r="A1640" s="30"/>
      <c r="B1640" s="74"/>
      <c r="C1640" s="82"/>
      <c r="D1640" s="92"/>
      <c r="E1640" s="75"/>
      <c r="F1640" s="76"/>
      <c r="G1640" s="83"/>
      <c r="H1640" s="77"/>
      <c r="I1640" s="84"/>
      <c r="J1640" s="30"/>
      <c r="K1640" s="25" t="str">
        <f t="shared" si="200"/>
        <v/>
      </c>
      <c r="L1640" s="30"/>
      <c r="O1640" s="13" t="str">
        <f t="shared" si="201"/>
        <v/>
      </c>
      <c r="P1640" s="13">
        <f>SUM($E$11:$E1640)</f>
        <v>30</v>
      </c>
      <c r="T1640" s="22">
        <f t="shared" si="202"/>
        <v>0</v>
      </c>
      <c r="U1640" s="22">
        <f t="shared" si="203"/>
        <v>0</v>
      </c>
      <c r="W1640" s="13" t="str">
        <f t="shared" si="204"/>
        <v/>
      </c>
      <c r="Y1640" s="41" t="str">
        <f>IF($B1640="", "", IF($B1640&gt;'Annual Report'!$AZ$41, 'Annual Report'!$BA$40, TEXT($B1640, "mmm yyyy")))</f>
        <v/>
      </c>
      <c r="AA1640" s="13" t="str">
        <f t="shared" si="205"/>
        <v/>
      </c>
      <c r="AC1640" s="13" t="str">
        <f t="shared" si="206"/>
        <v xml:space="preserve"> - </v>
      </c>
      <c r="AE1640" s="13" t="str">
        <f t="shared" si="207"/>
        <v/>
      </c>
    </row>
    <row r="1641" spans="1:31" x14ac:dyDescent="0.25">
      <c r="A1641" s="30"/>
      <c r="B1641" s="74"/>
      <c r="C1641" s="82"/>
      <c r="D1641" s="92"/>
      <c r="E1641" s="75"/>
      <c r="F1641" s="76"/>
      <c r="G1641" s="83"/>
      <c r="H1641" s="77"/>
      <c r="I1641" s="84"/>
      <c r="J1641" s="30"/>
      <c r="K1641" s="25" t="str">
        <f t="shared" si="200"/>
        <v/>
      </c>
      <c r="L1641" s="30"/>
      <c r="O1641" s="13" t="str">
        <f t="shared" si="201"/>
        <v/>
      </c>
      <c r="P1641" s="13">
        <f>SUM($E$11:$E1641)</f>
        <v>30</v>
      </c>
      <c r="T1641" s="22">
        <f t="shared" si="202"/>
        <v>0</v>
      </c>
      <c r="U1641" s="22">
        <f t="shared" si="203"/>
        <v>0</v>
      </c>
      <c r="W1641" s="13" t="str">
        <f t="shared" si="204"/>
        <v/>
      </c>
      <c r="Y1641" s="41" t="str">
        <f>IF($B1641="", "", IF($B1641&gt;'Annual Report'!$AZ$41, 'Annual Report'!$BA$40, TEXT($B1641, "mmm yyyy")))</f>
        <v/>
      </c>
      <c r="AA1641" s="13" t="str">
        <f t="shared" si="205"/>
        <v/>
      </c>
      <c r="AC1641" s="13" t="str">
        <f t="shared" si="206"/>
        <v xml:space="preserve"> - </v>
      </c>
      <c r="AE1641" s="13" t="str">
        <f t="shared" si="207"/>
        <v/>
      </c>
    </row>
    <row r="1642" spans="1:31" x14ac:dyDescent="0.25">
      <c r="A1642" s="30"/>
      <c r="B1642" s="74"/>
      <c r="C1642" s="82"/>
      <c r="D1642" s="92"/>
      <c r="E1642" s="75"/>
      <c r="F1642" s="76"/>
      <c r="G1642" s="83"/>
      <c r="H1642" s="77"/>
      <c r="I1642" s="84"/>
      <c r="J1642" s="30"/>
      <c r="K1642" s="25" t="str">
        <f t="shared" si="200"/>
        <v/>
      </c>
      <c r="L1642" s="30"/>
      <c r="O1642" s="13" t="str">
        <f t="shared" si="201"/>
        <v/>
      </c>
      <c r="P1642" s="13">
        <f>SUM($E$11:$E1642)</f>
        <v>30</v>
      </c>
      <c r="T1642" s="22">
        <f t="shared" si="202"/>
        <v>0</v>
      </c>
      <c r="U1642" s="22">
        <f t="shared" si="203"/>
        <v>0</v>
      </c>
      <c r="W1642" s="13" t="str">
        <f t="shared" si="204"/>
        <v/>
      </c>
      <c r="Y1642" s="41" t="str">
        <f>IF($B1642="", "", IF($B1642&gt;'Annual Report'!$AZ$41, 'Annual Report'!$BA$40, TEXT($B1642, "mmm yyyy")))</f>
        <v/>
      </c>
      <c r="AA1642" s="13" t="str">
        <f t="shared" si="205"/>
        <v/>
      </c>
      <c r="AC1642" s="13" t="str">
        <f t="shared" si="206"/>
        <v xml:space="preserve"> - </v>
      </c>
      <c r="AE1642" s="13" t="str">
        <f t="shared" si="207"/>
        <v/>
      </c>
    </row>
    <row r="1643" spans="1:31" x14ac:dyDescent="0.25">
      <c r="A1643" s="30"/>
      <c r="B1643" s="74"/>
      <c r="C1643" s="82"/>
      <c r="D1643" s="92"/>
      <c r="E1643" s="75"/>
      <c r="F1643" s="76"/>
      <c r="G1643" s="83"/>
      <c r="H1643" s="77"/>
      <c r="I1643" s="84"/>
      <c r="J1643" s="30"/>
      <c r="K1643" s="25" t="str">
        <f t="shared" si="200"/>
        <v/>
      </c>
      <c r="L1643" s="30"/>
      <c r="O1643" s="13" t="str">
        <f t="shared" si="201"/>
        <v/>
      </c>
      <c r="P1643" s="13">
        <f>SUM($E$11:$E1643)</f>
        <v>30</v>
      </c>
      <c r="T1643" s="22">
        <f t="shared" si="202"/>
        <v>0</v>
      </c>
      <c r="U1643" s="22">
        <f t="shared" si="203"/>
        <v>0</v>
      </c>
      <c r="W1643" s="13" t="str">
        <f t="shared" si="204"/>
        <v/>
      </c>
      <c r="Y1643" s="41" t="str">
        <f>IF($B1643="", "", IF($B1643&gt;'Annual Report'!$AZ$41, 'Annual Report'!$BA$40, TEXT($B1643, "mmm yyyy")))</f>
        <v/>
      </c>
      <c r="AA1643" s="13" t="str">
        <f t="shared" si="205"/>
        <v/>
      </c>
      <c r="AC1643" s="13" t="str">
        <f t="shared" si="206"/>
        <v xml:space="preserve"> - </v>
      </c>
      <c r="AE1643" s="13" t="str">
        <f t="shared" si="207"/>
        <v/>
      </c>
    </row>
    <row r="1644" spans="1:31" x14ac:dyDescent="0.25">
      <c r="A1644" s="30"/>
      <c r="B1644" s="74"/>
      <c r="C1644" s="82"/>
      <c r="D1644" s="92"/>
      <c r="E1644" s="75"/>
      <c r="F1644" s="76"/>
      <c r="G1644" s="83"/>
      <c r="H1644" s="77"/>
      <c r="I1644" s="84"/>
      <c r="J1644" s="30"/>
      <c r="K1644" s="25" t="str">
        <f t="shared" si="200"/>
        <v/>
      </c>
      <c r="L1644" s="30"/>
      <c r="O1644" s="13" t="str">
        <f t="shared" si="201"/>
        <v/>
      </c>
      <c r="P1644" s="13">
        <f>SUM($E$11:$E1644)</f>
        <v>30</v>
      </c>
      <c r="T1644" s="22">
        <f t="shared" si="202"/>
        <v>0</v>
      </c>
      <c r="U1644" s="22">
        <f t="shared" si="203"/>
        <v>0</v>
      </c>
      <c r="W1644" s="13" t="str">
        <f t="shared" si="204"/>
        <v/>
      </c>
      <c r="Y1644" s="41" t="str">
        <f>IF($B1644="", "", IF($B1644&gt;'Annual Report'!$AZ$41, 'Annual Report'!$BA$40, TEXT($B1644, "mmm yyyy")))</f>
        <v/>
      </c>
      <c r="AA1644" s="13" t="str">
        <f t="shared" si="205"/>
        <v/>
      </c>
      <c r="AC1644" s="13" t="str">
        <f t="shared" si="206"/>
        <v xml:space="preserve"> - </v>
      </c>
      <c r="AE1644" s="13" t="str">
        <f t="shared" si="207"/>
        <v/>
      </c>
    </row>
    <row r="1645" spans="1:31" x14ac:dyDescent="0.25">
      <c r="A1645" s="30"/>
      <c r="B1645" s="74"/>
      <c r="C1645" s="82"/>
      <c r="D1645" s="92"/>
      <c r="E1645" s="75"/>
      <c r="F1645" s="76"/>
      <c r="G1645" s="83"/>
      <c r="H1645" s="77"/>
      <c r="I1645" s="84"/>
      <c r="J1645" s="30"/>
      <c r="K1645" s="25" t="str">
        <f t="shared" si="200"/>
        <v/>
      </c>
      <c r="L1645" s="30"/>
      <c r="O1645" s="13" t="str">
        <f t="shared" si="201"/>
        <v/>
      </c>
      <c r="P1645" s="13">
        <f>SUM($E$11:$E1645)</f>
        <v>30</v>
      </c>
      <c r="T1645" s="22">
        <f t="shared" si="202"/>
        <v>0</v>
      </c>
      <c r="U1645" s="22">
        <f t="shared" si="203"/>
        <v>0</v>
      </c>
      <c r="W1645" s="13" t="str">
        <f t="shared" si="204"/>
        <v/>
      </c>
      <c r="Y1645" s="41" t="str">
        <f>IF($B1645="", "", IF($B1645&gt;'Annual Report'!$AZ$41, 'Annual Report'!$BA$40, TEXT($B1645, "mmm yyyy")))</f>
        <v/>
      </c>
      <c r="AA1645" s="13" t="str">
        <f t="shared" si="205"/>
        <v/>
      </c>
      <c r="AC1645" s="13" t="str">
        <f t="shared" si="206"/>
        <v xml:space="preserve"> - </v>
      </c>
      <c r="AE1645" s="13" t="str">
        <f t="shared" si="207"/>
        <v/>
      </c>
    </row>
    <row r="1646" spans="1:31" x14ac:dyDescent="0.25">
      <c r="A1646" s="30"/>
      <c r="B1646" s="74"/>
      <c r="C1646" s="82"/>
      <c r="D1646" s="92"/>
      <c r="E1646" s="75"/>
      <c r="F1646" s="76"/>
      <c r="G1646" s="83"/>
      <c r="H1646" s="77"/>
      <c r="I1646" s="84"/>
      <c r="J1646" s="30"/>
      <c r="K1646" s="25" t="str">
        <f t="shared" si="200"/>
        <v/>
      </c>
      <c r="L1646" s="30"/>
      <c r="O1646" s="13" t="str">
        <f t="shared" si="201"/>
        <v/>
      </c>
      <c r="P1646" s="13">
        <f>SUM($E$11:$E1646)</f>
        <v>30</v>
      </c>
      <c r="T1646" s="22">
        <f t="shared" si="202"/>
        <v>0</v>
      </c>
      <c r="U1646" s="22">
        <f t="shared" si="203"/>
        <v>0</v>
      </c>
      <c r="W1646" s="13" t="str">
        <f t="shared" si="204"/>
        <v/>
      </c>
      <c r="Y1646" s="41" t="str">
        <f>IF($B1646="", "", IF($B1646&gt;'Annual Report'!$AZ$41, 'Annual Report'!$BA$40, TEXT($B1646, "mmm yyyy")))</f>
        <v/>
      </c>
      <c r="AA1646" s="13" t="str">
        <f t="shared" si="205"/>
        <v/>
      </c>
      <c r="AC1646" s="13" t="str">
        <f t="shared" si="206"/>
        <v xml:space="preserve"> - </v>
      </c>
      <c r="AE1646" s="13" t="str">
        <f t="shared" si="207"/>
        <v/>
      </c>
    </row>
    <row r="1647" spans="1:31" x14ac:dyDescent="0.25">
      <c r="A1647" s="30"/>
      <c r="B1647" s="74"/>
      <c r="C1647" s="82"/>
      <c r="D1647" s="92"/>
      <c r="E1647" s="75"/>
      <c r="F1647" s="76"/>
      <c r="G1647" s="83"/>
      <c r="H1647" s="77"/>
      <c r="I1647" s="84"/>
      <c r="J1647" s="30"/>
      <c r="K1647" s="25" t="str">
        <f t="shared" si="200"/>
        <v/>
      </c>
      <c r="L1647" s="30"/>
      <c r="O1647" s="13" t="str">
        <f t="shared" si="201"/>
        <v/>
      </c>
      <c r="P1647" s="13">
        <f>SUM($E$11:$E1647)</f>
        <v>30</v>
      </c>
      <c r="T1647" s="22">
        <f t="shared" si="202"/>
        <v>0</v>
      </c>
      <c r="U1647" s="22">
        <f t="shared" si="203"/>
        <v>0</v>
      </c>
      <c r="W1647" s="13" t="str">
        <f t="shared" si="204"/>
        <v/>
      </c>
      <c r="Y1647" s="41" t="str">
        <f>IF($B1647="", "", IF($B1647&gt;'Annual Report'!$AZ$41, 'Annual Report'!$BA$40, TEXT($B1647, "mmm yyyy")))</f>
        <v/>
      </c>
      <c r="AA1647" s="13" t="str">
        <f t="shared" si="205"/>
        <v/>
      </c>
      <c r="AC1647" s="13" t="str">
        <f t="shared" si="206"/>
        <v xml:space="preserve"> - </v>
      </c>
      <c r="AE1647" s="13" t="str">
        <f t="shared" si="207"/>
        <v/>
      </c>
    </row>
    <row r="1648" spans="1:31" x14ac:dyDescent="0.25">
      <c r="A1648" s="30"/>
      <c r="B1648" s="74"/>
      <c r="C1648" s="82"/>
      <c r="D1648" s="92"/>
      <c r="E1648" s="75"/>
      <c r="F1648" s="76"/>
      <c r="G1648" s="83"/>
      <c r="H1648" s="77"/>
      <c r="I1648" s="84"/>
      <c r="J1648" s="30"/>
      <c r="K1648" s="25" t="str">
        <f t="shared" si="200"/>
        <v/>
      </c>
      <c r="L1648" s="30"/>
      <c r="O1648" s="13" t="str">
        <f t="shared" si="201"/>
        <v/>
      </c>
      <c r="P1648" s="13">
        <f>SUM($E$11:$E1648)</f>
        <v>30</v>
      </c>
      <c r="T1648" s="22">
        <f t="shared" si="202"/>
        <v>0</v>
      </c>
      <c r="U1648" s="22">
        <f t="shared" si="203"/>
        <v>0</v>
      </c>
      <c r="W1648" s="13" t="str">
        <f t="shared" si="204"/>
        <v/>
      </c>
      <c r="Y1648" s="41" t="str">
        <f>IF($B1648="", "", IF($B1648&gt;'Annual Report'!$AZ$41, 'Annual Report'!$BA$40, TEXT($B1648, "mmm yyyy")))</f>
        <v/>
      </c>
      <c r="AA1648" s="13" t="str">
        <f t="shared" si="205"/>
        <v/>
      </c>
      <c r="AC1648" s="13" t="str">
        <f t="shared" si="206"/>
        <v xml:space="preserve"> - </v>
      </c>
      <c r="AE1648" s="13" t="str">
        <f t="shared" si="207"/>
        <v/>
      </c>
    </row>
    <row r="1649" spans="1:31" x14ac:dyDescent="0.25">
      <c r="A1649" s="30"/>
      <c r="B1649" s="74"/>
      <c r="C1649" s="82"/>
      <c r="D1649" s="92"/>
      <c r="E1649" s="75"/>
      <c r="F1649" s="76"/>
      <c r="G1649" s="83"/>
      <c r="H1649" s="77"/>
      <c r="I1649" s="84"/>
      <c r="J1649" s="30"/>
      <c r="K1649" s="25" t="str">
        <f t="shared" si="200"/>
        <v/>
      </c>
      <c r="L1649" s="30"/>
      <c r="O1649" s="13" t="str">
        <f t="shared" si="201"/>
        <v/>
      </c>
      <c r="P1649" s="13">
        <f>SUM($E$11:$E1649)</f>
        <v>30</v>
      </c>
      <c r="T1649" s="22">
        <f t="shared" si="202"/>
        <v>0</v>
      </c>
      <c r="U1649" s="22">
        <f t="shared" si="203"/>
        <v>0</v>
      </c>
      <c r="W1649" s="13" t="str">
        <f t="shared" si="204"/>
        <v/>
      </c>
      <c r="Y1649" s="41" t="str">
        <f>IF($B1649="", "", IF($B1649&gt;'Annual Report'!$AZ$41, 'Annual Report'!$BA$40, TEXT($B1649, "mmm yyyy")))</f>
        <v/>
      </c>
      <c r="AA1649" s="13" t="str">
        <f t="shared" si="205"/>
        <v/>
      </c>
      <c r="AC1649" s="13" t="str">
        <f t="shared" si="206"/>
        <v xml:space="preserve"> - </v>
      </c>
      <c r="AE1649" s="13" t="str">
        <f t="shared" si="207"/>
        <v/>
      </c>
    </row>
    <row r="1650" spans="1:31" x14ac:dyDescent="0.25">
      <c r="A1650" s="30"/>
      <c r="B1650" s="74"/>
      <c r="C1650" s="82"/>
      <c r="D1650" s="92"/>
      <c r="E1650" s="75"/>
      <c r="F1650" s="76"/>
      <c r="G1650" s="83"/>
      <c r="H1650" s="77"/>
      <c r="I1650" s="84"/>
      <c r="J1650" s="30"/>
      <c r="K1650" s="25" t="str">
        <f t="shared" si="200"/>
        <v/>
      </c>
      <c r="L1650" s="30"/>
      <c r="O1650" s="13" t="str">
        <f t="shared" si="201"/>
        <v/>
      </c>
      <c r="P1650" s="13">
        <f>SUM($E$11:$E1650)</f>
        <v>30</v>
      </c>
      <c r="T1650" s="22">
        <f t="shared" si="202"/>
        <v>0</v>
      </c>
      <c r="U1650" s="22">
        <f t="shared" si="203"/>
        <v>0</v>
      </c>
      <c r="W1650" s="13" t="str">
        <f t="shared" si="204"/>
        <v/>
      </c>
      <c r="Y1650" s="41" t="str">
        <f>IF($B1650="", "", IF($B1650&gt;'Annual Report'!$AZ$41, 'Annual Report'!$BA$40, TEXT($B1650, "mmm yyyy")))</f>
        <v/>
      </c>
      <c r="AA1650" s="13" t="str">
        <f t="shared" si="205"/>
        <v/>
      </c>
      <c r="AC1650" s="13" t="str">
        <f t="shared" si="206"/>
        <v xml:space="preserve"> - </v>
      </c>
      <c r="AE1650" s="13" t="str">
        <f t="shared" si="207"/>
        <v/>
      </c>
    </row>
    <row r="1651" spans="1:31" x14ac:dyDescent="0.25">
      <c r="A1651" s="30"/>
      <c r="B1651" s="74"/>
      <c r="C1651" s="82"/>
      <c r="D1651" s="92"/>
      <c r="E1651" s="75"/>
      <c r="F1651" s="76"/>
      <c r="G1651" s="83"/>
      <c r="H1651" s="77"/>
      <c r="I1651" s="84"/>
      <c r="J1651" s="30"/>
      <c r="K1651" s="25" t="str">
        <f t="shared" si="200"/>
        <v/>
      </c>
      <c r="L1651" s="30"/>
      <c r="O1651" s="13" t="str">
        <f t="shared" si="201"/>
        <v/>
      </c>
      <c r="P1651" s="13">
        <f>SUM($E$11:$E1651)</f>
        <v>30</v>
      </c>
      <c r="T1651" s="22">
        <f t="shared" si="202"/>
        <v>0</v>
      </c>
      <c r="U1651" s="22">
        <f t="shared" si="203"/>
        <v>0</v>
      </c>
      <c r="W1651" s="13" t="str">
        <f t="shared" si="204"/>
        <v/>
      </c>
      <c r="Y1651" s="41" t="str">
        <f>IF($B1651="", "", IF($B1651&gt;'Annual Report'!$AZ$41, 'Annual Report'!$BA$40, TEXT($B1651, "mmm yyyy")))</f>
        <v/>
      </c>
      <c r="AA1651" s="13" t="str">
        <f t="shared" si="205"/>
        <v/>
      </c>
      <c r="AC1651" s="13" t="str">
        <f t="shared" si="206"/>
        <v xml:space="preserve"> - </v>
      </c>
      <c r="AE1651" s="13" t="str">
        <f t="shared" si="207"/>
        <v/>
      </c>
    </row>
    <row r="1652" spans="1:31" x14ac:dyDescent="0.25">
      <c r="A1652" s="30"/>
      <c r="B1652" s="74"/>
      <c r="C1652" s="82"/>
      <c r="D1652" s="92"/>
      <c r="E1652" s="75"/>
      <c r="F1652" s="76"/>
      <c r="G1652" s="83"/>
      <c r="H1652" s="77"/>
      <c r="I1652" s="84"/>
      <c r="J1652" s="30"/>
      <c r="K1652" s="25" t="str">
        <f t="shared" si="200"/>
        <v/>
      </c>
      <c r="L1652" s="30"/>
      <c r="O1652" s="13" t="str">
        <f t="shared" si="201"/>
        <v/>
      </c>
      <c r="P1652" s="13">
        <f>SUM($E$11:$E1652)</f>
        <v>30</v>
      </c>
      <c r="T1652" s="22">
        <f t="shared" si="202"/>
        <v>0</v>
      </c>
      <c r="U1652" s="22">
        <f t="shared" si="203"/>
        <v>0</v>
      </c>
      <c r="W1652" s="13" t="str">
        <f t="shared" si="204"/>
        <v/>
      </c>
      <c r="Y1652" s="41" t="str">
        <f>IF($B1652="", "", IF($B1652&gt;'Annual Report'!$AZ$41, 'Annual Report'!$BA$40, TEXT($B1652, "mmm yyyy")))</f>
        <v/>
      </c>
      <c r="AA1652" s="13" t="str">
        <f t="shared" si="205"/>
        <v/>
      </c>
      <c r="AC1652" s="13" t="str">
        <f t="shared" si="206"/>
        <v xml:space="preserve"> - </v>
      </c>
      <c r="AE1652" s="13" t="str">
        <f t="shared" si="207"/>
        <v/>
      </c>
    </row>
    <row r="1653" spans="1:31" x14ac:dyDescent="0.25">
      <c r="A1653" s="30"/>
      <c r="B1653" s="74"/>
      <c r="C1653" s="82"/>
      <c r="D1653" s="92"/>
      <c r="E1653" s="75"/>
      <c r="F1653" s="76"/>
      <c r="G1653" s="83"/>
      <c r="H1653" s="77"/>
      <c r="I1653" s="84"/>
      <c r="J1653" s="30"/>
      <c r="K1653" s="25" t="str">
        <f t="shared" si="200"/>
        <v/>
      </c>
      <c r="L1653" s="30"/>
      <c r="O1653" s="13" t="str">
        <f t="shared" si="201"/>
        <v/>
      </c>
      <c r="P1653" s="13">
        <f>SUM($E$11:$E1653)</f>
        <v>30</v>
      </c>
      <c r="T1653" s="22">
        <f t="shared" si="202"/>
        <v>0</v>
      </c>
      <c r="U1653" s="22">
        <f t="shared" si="203"/>
        <v>0</v>
      </c>
      <c r="W1653" s="13" t="str">
        <f t="shared" si="204"/>
        <v/>
      </c>
      <c r="Y1653" s="41" t="str">
        <f>IF($B1653="", "", IF($B1653&gt;'Annual Report'!$AZ$41, 'Annual Report'!$BA$40, TEXT($B1653, "mmm yyyy")))</f>
        <v/>
      </c>
      <c r="AA1653" s="13" t="str">
        <f t="shared" si="205"/>
        <v/>
      </c>
      <c r="AC1653" s="13" t="str">
        <f t="shared" si="206"/>
        <v xml:space="preserve"> - </v>
      </c>
      <c r="AE1653" s="13" t="str">
        <f t="shared" si="207"/>
        <v/>
      </c>
    </row>
    <row r="1654" spans="1:31" x14ac:dyDescent="0.25">
      <c r="A1654" s="30"/>
      <c r="B1654" s="74"/>
      <c r="C1654" s="82"/>
      <c r="D1654" s="92"/>
      <c r="E1654" s="75"/>
      <c r="F1654" s="76"/>
      <c r="G1654" s="83"/>
      <c r="H1654" s="77"/>
      <c r="I1654" s="84"/>
      <c r="J1654" s="30"/>
      <c r="K1654" s="25" t="str">
        <f t="shared" si="200"/>
        <v/>
      </c>
      <c r="L1654" s="30"/>
      <c r="O1654" s="13" t="str">
        <f t="shared" si="201"/>
        <v/>
      </c>
      <c r="P1654" s="13">
        <f>SUM($E$11:$E1654)</f>
        <v>30</v>
      </c>
      <c r="T1654" s="22">
        <f t="shared" si="202"/>
        <v>0</v>
      </c>
      <c r="U1654" s="22">
        <f t="shared" si="203"/>
        <v>0</v>
      </c>
      <c r="W1654" s="13" t="str">
        <f t="shared" si="204"/>
        <v/>
      </c>
      <c r="Y1654" s="41" t="str">
        <f>IF($B1654="", "", IF($B1654&gt;'Annual Report'!$AZ$41, 'Annual Report'!$BA$40, TEXT($B1654, "mmm yyyy")))</f>
        <v/>
      </c>
      <c r="AA1654" s="13" t="str">
        <f t="shared" si="205"/>
        <v/>
      </c>
      <c r="AC1654" s="13" t="str">
        <f t="shared" si="206"/>
        <v xml:space="preserve"> - </v>
      </c>
      <c r="AE1654" s="13" t="str">
        <f t="shared" si="207"/>
        <v/>
      </c>
    </row>
    <row r="1655" spans="1:31" x14ac:dyDescent="0.25">
      <c r="A1655" s="30"/>
      <c r="B1655" s="74"/>
      <c r="C1655" s="82"/>
      <c r="D1655" s="92"/>
      <c r="E1655" s="75"/>
      <c r="F1655" s="76"/>
      <c r="G1655" s="83"/>
      <c r="H1655" s="77"/>
      <c r="I1655" s="84"/>
      <c r="J1655" s="30"/>
      <c r="K1655" s="25" t="str">
        <f t="shared" si="200"/>
        <v/>
      </c>
      <c r="L1655" s="30"/>
      <c r="O1655" s="13" t="str">
        <f t="shared" si="201"/>
        <v/>
      </c>
      <c r="P1655" s="13">
        <f>SUM($E$11:$E1655)</f>
        <v>30</v>
      </c>
      <c r="T1655" s="22">
        <f t="shared" si="202"/>
        <v>0</v>
      </c>
      <c r="U1655" s="22">
        <f t="shared" si="203"/>
        <v>0</v>
      </c>
      <c r="W1655" s="13" t="str">
        <f t="shared" si="204"/>
        <v/>
      </c>
      <c r="Y1655" s="41" t="str">
        <f>IF($B1655="", "", IF($B1655&gt;'Annual Report'!$AZ$41, 'Annual Report'!$BA$40, TEXT($B1655, "mmm yyyy")))</f>
        <v/>
      </c>
      <c r="AA1655" s="13" t="str">
        <f t="shared" si="205"/>
        <v/>
      </c>
      <c r="AC1655" s="13" t="str">
        <f t="shared" si="206"/>
        <v xml:space="preserve"> - </v>
      </c>
      <c r="AE1655" s="13" t="str">
        <f t="shared" si="207"/>
        <v/>
      </c>
    </row>
    <row r="1656" spans="1:31" x14ac:dyDescent="0.25">
      <c r="A1656" s="30"/>
      <c r="B1656" s="74"/>
      <c r="C1656" s="82"/>
      <c r="D1656" s="92"/>
      <c r="E1656" s="75"/>
      <c r="F1656" s="76"/>
      <c r="G1656" s="83"/>
      <c r="H1656" s="77"/>
      <c r="I1656" s="84"/>
      <c r="J1656" s="30"/>
      <c r="K1656" s="25" t="str">
        <f t="shared" si="200"/>
        <v/>
      </c>
      <c r="L1656" s="30"/>
      <c r="O1656" s="13" t="str">
        <f t="shared" si="201"/>
        <v/>
      </c>
      <c r="P1656" s="13">
        <f>SUM($E$11:$E1656)</f>
        <v>30</v>
      </c>
      <c r="T1656" s="22">
        <f t="shared" si="202"/>
        <v>0</v>
      </c>
      <c r="U1656" s="22">
        <f t="shared" si="203"/>
        <v>0</v>
      </c>
      <c r="W1656" s="13" t="str">
        <f t="shared" si="204"/>
        <v/>
      </c>
      <c r="Y1656" s="41" t="str">
        <f>IF($B1656="", "", IF($B1656&gt;'Annual Report'!$AZ$41, 'Annual Report'!$BA$40, TEXT($B1656, "mmm yyyy")))</f>
        <v/>
      </c>
      <c r="AA1656" s="13" t="str">
        <f t="shared" si="205"/>
        <v/>
      </c>
      <c r="AC1656" s="13" t="str">
        <f t="shared" si="206"/>
        <v xml:space="preserve"> - </v>
      </c>
      <c r="AE1656" s="13" t="str">
        <f t="shared" si="207"/>
        <v/>
      </c>
    </row>
    <row r="1657" spans="1:31" x14ac:dyDescent="0.25">
      <c r="A1657" s="30"/>
      <c r="B1657" s="74"/>
      <c r="C1657" s="82"/>
      <c r="D1657" s="92"/>
      <c r="E1657" s="75"/>
      <c r="F1657" s="76"/>
      <c r="G1657" s="83"/>
      <c r="H1657" s="77"/>
      <c r="I1657" s="84"/>
      <c r="J1657" s="30"/>
      <c r="K1657" s="25" t="str">
        <f t="shared" si="200"/>
        <v/>
      </c>
      <c r="L1657" s="30"/>
      <c r="O1657" s="13" t="str">
        <f t="shared" si="201"/>
        <v/>
      </c>
      <c r="P1657" s="13">
        <f>SUM($E$11:$E1657)</f>
        <v>30</v>
      </c>
      <c r="T1657" s="22">
        <f t="shared" si="202"/>
        <v>0</v>
      </c>
      <c r="U1657" s="22">
        <f t="shared" si="203"/>
        <v>0</v>
      </c>
      <c r="W1657" s="13" t="str">
        <f t="shared" si="204"/>
        <v/>
      </c>
      <c r="Y1657" s="41" t="str">
        <f>IF($B1657="", "", IF($B1657&gt;'Annual Report'!$AZ$41, 'Annual Report'!$BA$40, TEXT($B1657, "mmm yyyy")))</f>
        <v/>
      </c>
      <c r="AA1657" s="13" t="str">
        <f t="shared" si="205"/>
        <v/>
      </c>
      <c r="AC1657" s="13" t="str">
        <f t="shared" si="206"/>
        <v xml:space="preserve"> - </v>
      </c>
      <c r="AE1657" s="13" t="str">
        <f t="shared" si="207"/>
        <v/>
      </c>
    </row>
    <row r="1658" spans="1:31" x14ac:dyDescent="0.25">
      <c r="A1658" s="30"/>
      <c r="B1658" s="74"/>
      <c r="C1658" s="82"/>
      <c r="D1658" s="92"/>
      <c r="E1658" s="75"/>
      <c r="F1658" s="76"/>
      <c r="G1658" s="83"/>
      <c r="H1658" s="77"/>
      <c r="I1658" s="84"/>
      <c r="J1658" s="30"/>
      <c r="K1658" s="25" t="str">
        <f t="shared" si="200"/>
        <v/>
      </c>
      <c r="L1658" s="30"/>
      <c r="O1658" s="13" t="str">
        <f t="shared" si="201"/>
        <v/>
      </c>
      <c r="P1658" s="13">
        <f>SUM($E$11:$E1658)</f>
        <v>30</v>
      </c>
      <c r="T1658" s="22">
        <f t="shared" si="202"/>
        <v>0</v>
      </c>
      <c r="U1658" s="22">
        <f t="shared" si="203"/>
        <v>0</v>
      </c>
      <c r="W1658" s="13" t="str">
        <f t="shared" si="204"/>
        <v/>
      </c>
      <c r="Y1658" s="41" t="str">
        <f>IF($B1658="", "", IF($B1658&gt;'Annual Report'!$AZ$41, 'Annual Report'!$BA$40, TEXT($B1658, "mmm yyyy")))</f>
        <v/>
      </c>
      <c r="AA1658" s="13" t="str">
        <f t="shared" si="205"/>
        <v/>
      </c>
      <c r="AC1658" s="13" t="str">
        <f t="shared" si="206"/>
        <v xml:space="preserve"> - </v>
      </c>
      <c r="AE1658" s="13" t="str">
        <f t="shared" si="207"/>
        <v/>
      </c>
    </row>
    <row r="1659" spans="1:31" x14ac:dyDescent="0.25">
      <c r="A1659" s="30"/>
      <c r="B1659" s="74"/>
      <c r="C1659" s="82"/>
      <c r="D1659" s="92"/>
      <c r="E1659" s="75"/>
      <c r="F1659" s="76"/>
      <c r="G1659" s="83"/>
      <c r="H1659" s="77"/>
      <c r="I1659" s="84"/>
      <c r="J1659" s="30"/>
      <c r="K1659" s="25" t="str">
        <f t="shared" si="200"/>
        <v/>
      </c>
      <c r="L1659" s="30"/>
      <c r="O1659" s="13" t="str">
        <f t="shared" si="201"/>
        <v/>
      </c>
      <c r="P1659" s="13">
        <f>SUM($E$11:$E1659)</f>
        <v>30</v>
      </c>
      <c r="T1659" s="22">
        <f t="shared" si="202"/>
        <v>0</v>
      </c>
      <c r="U1659" s="22">
        <f t="shared" si="203"/>
        <v>0</v>
      </c>
      <c r="W1659" s="13" t="str">
        <f t="shared" si="204"/>
        <v/>
      </c>
      <c r="Y1659" s="41" t="str">
        <f>IF($B1659="", "", IF($B1659&gt;'Annual Report'!$AZ$41, 'Annual Report'!$BA$40, TEXT($B1659, "mmm yyyy")))</f>
        <v/>
      </c>
      <c r="AA1659" s="13" t="str">
        <f t="shared" si="205"/>
        <v/>
      </c>
      <c r="AC1659" s="13" t="str">
        <f t="shared" si="206"/>
        <v xml:space="preserve"> - </v>
      </c>
      <c r="AE1659" s="13" t="str">
        <f t="shared" si="207"/>
        <v/>
      </c>
    </row>
    <row r="1660" spans="1:31" x14ac:dyDescent="0.25">
      <c r="A1660" s="30"/>
      <c r="B1660" s="74"/>
      <c r="C1660" s="82"/>
      <c r="D1660" s="92"/>
      <c r="E1660" s="75"/>
      <c r="F1660" s="76"/>
      <c r="G1660" s="83"/>
      <c r="H1660" s="77"/>
      <c r="I1660" s="84"/>
      <c r="J1660" s="30"/>
      <c r="K1660" s="25" t="str">
        <f t="shared" si="200"/>
        <v/>
      </c>
      <c r="L1660" s="30"/>
      <c r="O1660" s="13" t="str">
        <f t="shared" si="201"/>
        <v/>
      </c>
      <c r="P1660" s="13">
        <f>SUM($E$11:$E1660)</f>
        <v>30</v>
      </c>
      <c r="T1660" s="22">
        <f t="shared" si="202"/>
        <v>0</v>
      </c>
      <c r="U1660" s="22">
        <f t="shared" si="203"/>
        <v>0</v>
      </c>
      <c r="W1660" s="13" t="str">
        <f t="shared" si="204"/>
        <v/>
      </c>
      <c r="Y1660" s="41" t="str">
        <f>IF($B1660="", "", IF($B1660&gt;'Annual Report'!$AZ$41, 'Annual Report'!$BA$40, TEXT($B1660, "mmm yyyy")))</f>
        <v/>
      </c>
      <c r="AA1660" s="13" t="str">
        <f t="shared" si="205"/>
        <v/>
      </c>
      <c r="AC1660" s="13" t="str">
        <f t="shared" si="206"/>
        <v xml:space="preserve"> - </v>
      </c>
      <c r="AE1660" s="13" t="str">
        <f t="shared" si="207"/>
        <v/>
      </c>
    </row>
    <row r="1661" spans="1:31" x14ac:dyDescent="0.25">
      <c r="A1661" s="30"/>
      <c r="B1661" s="74"/>
      <c r="C1661" s="82"/>
      <c r="D1661" s="92"/>
      <c r="E1661" s="75"/>
      <c r="F1661" s="76"/>
      <c r="G1661" s="83"/>
      <c r="H1661" s="77"/>
      <c r="I1661" s="84"/>
      <c r="J1661" s="30"/>
      <c r="K1661" s="25" t="str">
        <f t="shared" si="200"/>
        <v/>
      </c>
      <c r="L1661" s="30"/>
      <c r="O1661" s="13" t="str">
        <f t="shared" si="201"/>
        <v/>
      </c>
      <c r="P1661" s="13">
        <f>SUM($E$11:$E1661)</f>
        <v>30</v>
      </c>
      <c r="T1661" s="22">
        <f t="shared" si="202"/>
        <v>0</v>
      </c>
      <c r="U1661" s="22">
        <f t="shared" si="203"/>
        <v>0</v>
      </c>
      <c r="W1661" s="13" t="str">
        <f t="shared" si="204"/>
        <v/>
      </c>
      <c r="Y1661" s="41" t="str">
        <f>IF($B1661="", "", IF($B1661&gt;'Annual Report'!$AZ$41, 'Annual Report'!$BA$40, TEXT($B1661, "mmm yyyy")))</f>
        <v/>
      </c>
      <c r="AA1661" s="13" t="str">
        <f t="shared" si="205"/>
        <v/>
      </c>
      <c r="AC1661" s="13" t="str">
        <f t="shared" si="206"/>
        <v xml:space="preserve"> - </v>
      </c>
      <c r="AE1661" s="13" t="str">
        <f t="shared" si="207"/>
        <v/>
      </c>
    </row>
    <row r="1662" spans="1:31" x14ac:dyDescent="0.25">
      <c r="A1662" s="30"/>
      <c r="B1662" s="74"/>
      <c r="C1662" s="82"/>
      <c r="D1662" s="92"/>
      <c r="E1662" s="75"/>
      <c r="F1662" s="76"/>
      <c r="G1662" s="83"/>
      <c r="H1662" s="77"/>
      <c r="I1662" s="84"/>
      <c r="J1662" s="30"/>
      <c r="K1662" s="25" t="str">
        <f t="shared" si="200"/>
        <v/>
      </c>
      <c r="L1662" s="30"/>
      <c r="O1662" s="13" t="str">
        <f t="shared" si="201"/>
        <v/>
      </c>
      <c r="P1662" s="13">
        <f>SUM($E$11:$E1662)</f>
        <v>30</v>
      </c>
      <c r="T1662" s="22">
        <f t="shared" si="202"/>
        <v>0</v>
      </c>
      <c r="U1662" s="22">
        <f t="shared" si="203"/>
        <v>0</v>
      </c>
      <c r="W1662" s="13" t="str">
        <f t="shared" si="204"/>
        <v/>
      </c>
      <c r="Y1662" s="41" t="str">
        <f>IF($B1662="", "", IF($B1662&gt;'Annual Report'!$AZ$41, 'Annual Report'!$BA$40, TEXT($B1662, "mmm yyyy")))</f>
        <v/>
      </c>
      <c r="AA1662" s="13" t="str">
        <f t="shared" si="205"/>
        <v/>
      </c>
      <c r="AC1662" s="13" t="str">
        <f t="shared" si="206"/>
        <v xml:space="preserve"> - </v>
      </c>
      <c r="AE1662" s="13" t="str">
        <f t="shared" si="207"/>
        <v/>
      </c>
    </row>
    <row r="1663" spans="1:31" x14ac:dyDescent="0.25">
      <c r="A1663" s="30"/>
      <c r="B1663" s="74"/>
      <c r="C1663" s="82"/>
      <c r="D1663" s="92"/>
      <c r="E1663" s="75"/>
      <c r="F1663" s="76"/>
      <c r="G1663" s="83"/>
      <c r="H1663" s="77"/>
      <c r="I1663" s="84"/>
      <c r="J1663" s="30"/>
      <c r="K1663" s="25" t="str">
        <f t="shared" si="200"/>
        <v/>
      </c>
      <c r="L1663" s="30"/>
      <c r="O1663" s="13" t="str">
        <f t="shared" si="201"/>
        <v/>
      </c>
      <c r="P1663" s="13">
        <f>SUM($E$11:$E1663)</f>
        <v>30</v>
      </c>
      <c r="T1663" s="22">
        <f t="shared" si="202"/>
        <v>0</v>
      </c>
      <c r="U1663" s="22">
        <f t="shared" si="203"/>
        <v>0</v>
      </c>
      <c r="W1663" s="13" t="str">
        <f t="shared" si="204"/>
        <v/>
      </c>
      <c r="Y1663" s="41" t="str">
        <f>IF($B1663="", "", IF($B1663&gt;'Annual Report'!$AZ$41, 'Annual Report'!$BA$40, TEXT($B1663, "mmm yyyy")))</f>
        <v/>
      </c>
      <c r="AA1663" s="13" t="str">
        <f t="shared" si="205"/>
        <v/>
      </c>
      <c r="AC1663" s="13" t="str">
        <f t="shared" si="206"/>
        <v xml:space="preserve"> - </v>
      </c>
      <c r="AE1663" s="13" t="str">
        <f t="shared" si="207"/>
        <v/>
      </c>
    </row>
    <row r="1664" spans="1:31" x14ac:dyDescent="0.25">
      <c r="A1664" s="30"/>
      <c r="B1664" s="74"/>
      <c r="C1664" s="82"/>
      <c r="D1664" s="92"/>
      <c r="E1664" s="75"/>
      <c r="F1664" s="76"/>
      <c r="G1664" s="83"/>
      <c r="H1664" s="77"/>
      <c r="I1664" s="84"/>
      <c r="J1664" s="30"/>
      <c r="K1664" s="25" t="str">
        <f t="shared" si="200"/>
        <v/>
      </c>
      <c r="L1664" s="30"/>
      <c r="O1664" s="13" t="str">
        <f t="shared" si="201"/>
        <v/>
      </c>
      <c r="P1664" s="13">
        <f>SUM($E$11:$E1664)</f>
        <v>30</v>
      </c>
      <c r="T1664" s="22">
        <f t="shared" si="202"/>
        <v>0</v>
      </c>
      <c r="U1664" s="22">
        <f t="shared" si="203"/>
        <v>0</v>
      </c>
      <c r="W1664" s="13" t="str">
        <f t="shared" si="204"/>
        <v/>
      </c>
      <c r="Y1664" s="41" t="str">
        <f>IF($B1664="", "", IF($B1664&gt;'Annual Report'!$AZ$41, 'Annual Report'!$BA$40, TEXT($B1664, "mmm yyyy")))</f>
        <v/>
      </c>
      <c r="AA1664" s="13" t="str">
        <f t="shared" si="205"/>
        <v/>
      </c>
      <c r="AC1664" s="13" t="str">
        <f t="shared" si="206"/>
        <v xml:space="preserve"> - </v>
      </c>
      <c r="AE1664" s="13" t="str">
        <f t="shared" si="207"/>
        <v/>
      </c>
    </row>
    <row r="1665" spans="1:31" x14ac:dyDescent="0.25">
      <c r="A1665" s="30"/>
      <c r="B1665" s="74"/>
      <c r="C1665" s="82"/>
      <c r="D1665" s="92"/>
      <c r="E1665" s="75"/>
      <c r="F1665" s="76"/>
      <c r="G1665" s="83"/>
      <c r="H1665" s="77"/>
      <c r="I1665" s="84"/>
      <c r="J1665" s="30"/>
      <c r="K1665" s="25" t="str">
        <f t="shared" si="200"/>
        <v/>
      </c>
      <c r="L1665" s="30"/>
      <c r="O1665" s="13" t="str">
        <f t="shared" si="201"/>
        <v/>
      </c>
      <c r="P1665" s="13">
        <f>SUM($E$11:$E1665)</f>
        <v>30</v>
      </c>
      <c r="T1665" s="22">
        <f t="shared" si="202"/>
        <v>0</v>
      </c>
      <c r="U1665" s="22">
        <f t="shared" si="203"/>
        <v>0</v>
      </c>
      <c r="W1665" s="13" t="str">
        <f t="shared" si="204"/>
        <v/>
      </c>
      <c r="Y1665" s="41" t="str">
        <f>IF($B1665="", "", IF($B1665&gt;'Annual Report'!$AZ$41, 'Annual Report'!$BA$40, TEXT($B1665, "mmm yyyy")))</f>
        <v/>
      </c>
      <c r="AA1665" s="13" t="str">
        <f t="shared" si="205"/>
        <v/>
      </c>
      <c r="AC1665" s="13" t="str">
        <f t="shared" si="206"/>
        <v xml:space="preserve"> - </v>
      </c>
      <c r="AE1665" s="13" t="str">
        <f t="shared" si="207"/>
        <v/>
      </c>
    </row>
    <row r="1666" spans="1:31" x14ac:dyDescent="0.25">
      <c r="A1666" s="30"/>
      <c r="B1666" s="74"/>
      <c r="C1666" s="82"/>
      <c r="D1666" s="92"/>
      <c r="E1666" s="75"/>
      <c r="F1666" s="76"/>
      <c r="G1666" s="83"/>
      <c r="H1666" s="77"/>
      <c r="I1666" s="84"/>
      <c r="J1666" s="30"/>
      <c r="K1666" s="25" t="str">
        <f t="shared" si="200"/>
        <v/>
      </c>
      <c r="L1666" s="30"/>
      <c r="O1666" s="13" t="str">
        <f t="shared" si="201"/>
        <v/>
      </c>
      <c r="P1666" s="13">
        <f>SUM($E$11:$E1666)</f>
        <v>30</v>
      </c>
      <c r="T1666" s="22">
        <f t="shared" si="202"/>
        <v>0</v>
      </c>
      <c r="U1666" s="22">
        <f t="shared" si="203"/>
        <v>0</v>
      </c>
      <c r="W1666" s="13" t="str">
        <f t="shared" si="204"/>
        <v/>
      </c>
      <c r="Y1666" s="41" t="str">
        <f>IF($B1666="", "", IF($B1666&gt;'Annual Report'!$AZ$41, 'Annual Report'!$BA$40, TEXT($B1666, "mmm yyyy")))</f>
        <v/>
      </c>
      <c r="AA1666" s="13" t="str">
        <f t="shared" si="205"/>
        <v/>
      </c>
      <c r="AC1666" s="13" t="str">
        <f t="shared" si="206"/>
        <v xml:space="preserve"> - </v>
      </c>
      <c r="AE1666" s="13" t="str">
        <f t="shared" si="207"/>
        <v/>
      </c>
    </row>
    <row r="1667" spans="1:31" x14ac:dyDescent="0.25">
      <c r="A1667" s="30"/>
      <c r="B1667" s="74"/>
      <c r="C1667" s="82"/>
      <c r="D1667" s="92"/>
      <c r="E1667" s="75"/>
      <c r="F1667" s="76"/>
      <c r="G1667" s="83"/>
      <c r="H1667" s="77"/>
      <c r="I1667" s="84"/>
      <c r="J1667" s="30"/>
      <c r="K1667" s="25" t="str">
        <f t="shared" si="200"/>
        <v/>
      </c>
      <c r="L1667" s="30"/>
      <c r="O1667" s="13" t="str">
        <f t="shared" si="201"/>
        <v/>
      </c>
      <c r="P1667" s="13">
        <f>SUM($E$11:$E1667)</f>
        <v>30</v>
      </c>
      <c r="T1667" s="22">
        <f t="shared" si="202"/>
        <v>0</v>
      </c>
      <c r="U1667" s="22">
        <f t="shared" si="203"/>
        <v>0</v>
      </c>
      <c r="W1667" s="13" t="str">
        <f t="shared" si="204"/>
        <v/>
      </c>
      <c r="Y1667" s="41" t="str">
        <f>IF($B1667="", "", IF($B1667&gt;'Annual Report'!$AZ$41, 'Annual Report'!$BA$40, TEXT($B1667, "mmm yyyy")))</f>
        <v/>
      </c>
      <c r="AA1667" s="13" t="str">
        <f t="shared" si="205"/>
        <v/>
      </c>
      <c r="AC1667" s="13" t="str">
        <f t="shared" si="206"/>
        <v xml:space="preserve"> - </v>
      </c>
      <c r="AE1667" s="13" t="str">
        <f t="shared" si="207"/>
        <v/>
      </c>
    </row>
    <row r="1668" spans="1:31" x14ac:dyDescent="0.25">
      <c r="A1668" s="30"/>
      <c r="B1668" s="74"/>
      <c r="C1668" s="82"/>
      <c r="D1668" s="92"/>
      <c r="E1668" s="75"/>
      <c r="F1668" s="76"/>
      <c r="G1668" s="83"/>
      <c r="H1668" s="77"/>
      <c r="I1668" s="84"/>
      <c r="J1668" s="30"/>
      <c r="K1668" s="25" t="str">
        <f t="shared" si="200"/>
        <v/>
      </c>
      <c r="L1668" s="30"/>
      <c r="O1668" s="13" t="str">
        <f t="shared" si="201"/>
        <v/>
      </c>
      <c r="P1668" s="13">
        <f>SUM($E$11:$E1668)</f>
        <v>30</v>
      </c>
      <c r="T1668" s="22">
        <f t="shared" si="202"/>
        <v>0</v>
      </c>
      <c r="U1668" s="22">
        <f t="shared" si="203"/>
        <v>0</v>
      </c>
      <c r="W1668" s="13" t="str">
        <f t="shared" si="204"/>
        <v/>
      </c>
      <c r="Y1668" s="41" t="str">
        <f>IF($B1668="", "", IF($B1668&gt;'Annual Report'!$AZ$41, 'Annual Report'!$BA$40, TEXT($B1668, "mmm yyyy")))</f>
        <v/>
      </c>
      <c r="AA1668" s="13" t="str">
        <f t="shared" si="205"/>
        <v/>
      </c>
      <c r="AC1668" s="13" t="str">
        <f t="shared" si="206"/>
        <v xml:space="preserve"> - </v>
      </c>
      <c r="AE1668" s="13" t="str">
        <f t="shared" si="207"/>
        <v/>
      </c>
    </row>
    <row r="1669" spans="1:31" x14ac:dyDescent="0.25">
      <c r="A1669" s="30"/>
      <c r="B1669" s="74"/>
      <c r="C1669" s="82"/>
      <c r="D1669" s="92"/>
      <c r="E1669" s="75"/>
      <c r="F1669" s="76"/>
      <c r="G1669" s="83"/>
      <c r="H1669" s="77"/>
      <c r="I1669" s="84"/>
      <c r="J1669" s="30"/>
      <c r="K1669" s="25" t="str">
        <f t="shared" si="200"/>
        <v/>
      </c>
      <c r="L1669" s="30"/>
      <c r="O1669" s="13" t="str">
        <f t="shared" si="201"/>
        <v/>
      </c>
      <c r="P1669" s="13">
        <f>SUM($E$11:$E1669)</f>
        <v>30</v>
      </c>
      <c r="T1669" s="22">
        <f t="shared" si="202"/>
        <v>0</v>
      </c>
      <c r="U1669" s="22">
        <f t="shared" si="203"/>
        <v>0</v>
      </c>
      <c r="W1669" s="13" t="str">
        <f t="shared" si="204"/>
        <v/>
      </c>
      <c r="Y1669" s="41" t="str">
        <f>IF($B1669="", "", IF($B1669&gt;'Annual Report'!$AZ$41, 'Annual Report'!$BA$40, TEXT($B1669, "mmm yyyy")))</f>
        <v/>
      </c>
      <c r="AA1669" s="13" t="str">
        <f t="shared" si="205"/>
        <v/>
      </c>
      <c r="AC1669" s="13" t="str">
        <f t="shared" si="206"/>
        <v xml:space="preserve"> - </v>
      </c>
      <c r="AE1669" s="13" t="str">
        <f t="shared" si="207"/>
        <v/>
      </c>
    </row>
    <row r="1670" spans="1:31" x14ac:dyDescent="0.25">
      <c r="A1670" s="30"/>
      <c r="B1670" s="74"/>
      <c r="C1670" s="82"/>
      <c r="D1670" s="92"/>
      <c r="E1670" s="75"/>
      <c r="F1670" s="76"/>
      <c r="G1670" s="83"/>
      <c r="H1670" s="77"/>
      <c r="I1670" s="84"/>
      <c r="J1670" s="30"/>
      <c r="K1670" s="25" t="str">
        <f t="shared" si="200"/>
        <v/>
      </c>
      <c r="L1670" s="30"/>
      <c r="O1670" s="13" t="str">
        <f t="shared" si="201"/>
        <v/>
      </c>
      <c r="P1670" s="13">
        <f>SUM($E$11:$E1670)</f>
        <v>30</v>
      </c>
      <c r="T1670" s="22">
        <f t="shared" si="202"/>
        <v>0</v>
      </c>
      <c r="U1670" s="22">
        <f t="shared" si="203"/>
        <v>0</v>
      </c>
      <c r="W1670" s="13" t="str">
        <f t="shared" si="204"/>
        <v/>
      </c>
      <c r="Y1670" s="41" t="str">
        <f>IF($B1670="", "", IF($B1670&gt;'Annual Report'!$AZ$41, 'Annual Report'!$BA$40, TEXT($B1670, "mmm yyyy")))</f>
        <v/>
      </c>
      <c r="AA1670" s="13" t="str">
        <f t="shared" si="205"/>
        <v/>
      </c>
      <c r="AC1670" s="13" t="str">
        <f t="shared" si="206"/>
        <v xml:space="preserve"> - </v>
      </c>
      <c r="AE1670" s="13" t="str">
        <f t="shared" si="207"/>
        <v/>
      </c>
    </row>
    <row r="1671" spans="1:31" x14ac:dyDescent="0.25">
      <c r="A1671" s="30"/>
      <c r="B1671" s="74"/>
      <c r="C1671" s="82"/>
      <c r="D1671" s="92"/>
      <c r="E1671" s="75"/>
      <c r="F1671" s="76"/>
      <c r="G1671" s="83"/>
      <c r="H1671" s="77"/>
      <c r="I1671" s="84"/>
      <c r="J1671" s="30"/>
      <c r="K1671" s="25" t="str">
        <f t="shared" si="200"/>
        <v/>
      </c>
      <c r="L1671" s="30"/>
      <c r="O1671" s="13" t="str">
        <f t="shared" si="201"/>
        <v/>
      </c>
      <c r="P1671" s="13">
        <f>SUM($E$11:$E1671)</f>
        <v>30</v>
      </c>
      <c r="T1671" s="22">
        <f t="shared" si="202"/>
        <v>0</v>
      </c>
      <c r="U1671" s="22">
        <f t="shared" si="203"/>
        <v>0</v>
      </c>
      <c r="W1671" s="13" t="str">
        <f t="shared" si="204"/>
        <v/>
      </c>
      <c r="Y1671" s="41" t="str">
        <f>IF($B1671="", "", IF($B1671&gt;'Annual Report'!$AZ$41, 'Annual Report'!$BA$40, TEXT($B1671, "mmm yyyy")))</f>
        <v/>
      </c>
      <c r="AA1671" s="13" t="str">
        <f t="shared" si="205"/>
        <v/>
      </c>
      <c r="AC1671" s="13" t="str">
        <f t="shared" si="206"/>
        <v xml:space="preserve"> - </v>
      </c>
      <c r="AE1671" s="13" t="str">
        <f t="shared" si="207"/>
        <v/>
      </c>
    </row>
    <row r="1672" spans="1:31" x14ac:dyDescent="0.25">
      <c r="A1672" s="30"/>
      <c r="B1672" s="74"/>
      <c r="C1672" s="82"/>
      <c r="D1672" s="92"/>
      <c r="E1672" s="75"/>
      <c r="F1672" s="76"/>
      <c r="G1672" s="83"/>
      <c r="H1672" s="77"/>
      <c r="I1672" s="84"/>
      <c r="J1672" s="30"/>
      <c r="K1672" s="25" t="str">
        <f t="shared" si="200"/>
        <v/>
      </c>
      <c r="L1672" s="30"/>
      <c r="O1672" s="13" t="str">
        <f t="shared" si="201"/>
        <v/>
      </c>
      <c r="P1672" s="13">
        <f>SUM($E$11:$E1672)</f>
        <v>30</v>
      </c>
      <c r="T1672" s="22">
        <f t="shared" si="202"/>
        <v>0</v>
      </c>
      <c r="U1672" s="22">
        <f t="shared" si="203"/>
        <v>0</v>
      </c>
      <c r="W1672" s="13" t="str">
        <f t="shared" si="204"/>
        <v/>
      </c>
      <c r="Y1672" s="41" t="str">
        <f>IF($B1672="", "", IF($B1672&gt;'Annual Report'!$AZ$41, 'Annual Report'!$BA$40, TEXT($B1672, "mmm yyyy")))</f>
        <v/>
      </c>
      <c r="AA1672" s="13" t="str">
        <f t="shared" si="205"/>
        <v/>
      </c>
      <c r="AC1672" s="13" t="str">
        <f t="shared" si="206"/>
        <v xml:space="preserve"> - </v>
      </c>
      <c r="AE1672" s="13" t="str">
        <f t="shared" si="207"/>
        <v/>
      </c>
    </row>
    <row r="1673" spans="1:31" x14ac:dyDescent="0.25">
      <c r="A1673" s="30"/>
      <c r="B1673" s="74"/>
      <c r="C1673" s="82"/>
      <c r="D1673" s="92"/>
      <c r="E1673" s="75"/>
      <c r="F1673" s="76"/>
      <c r="G1673" s="83"/>
      <c r="H1673" s="77"/>
      <c r="I1673" s="84"/>
      <c r="J1673" s="30"/>
      <c r="K1673" s="25" t="str">
        <f t="shared" si="200"/>
        <v/>
      </c>
      <c r="L1673" s="30"/>
      <c r="O1673" s="13" t="str">
        <f t="shared" si="201"/>
        <v/>
      </c>
      <c r="P1673" s="13">
        <f>SUM($E$11:$E1673)</f>
        <v>30</v>
      </c>
      <c r="T1673" s="22">
        <f t="shared" si="202"/>
        <v>0</v>
      </c>
      <c r="U1673" s="22">
        <f t="shared" si="203"/>
        <v>0</v>
      </c>
      <c r="W1673" s="13" t="str">
        <f t="shared" si="204"/>
        <v/>
      </c>
      <c r="Y1673" s="41" t="str">
        <f>IF($B1673="", "", IF($B1673&gt;'Annual Report'!$AZ$41, 'Annual Report'!$BA$40, TEXT($B1673, "mmm yyyy")))</f>
        <v/>
      </c>
      <c r="AA1673" s="13" t="str">
        <f t="shared" si="205"/>
        <v/>
      </c>
      <c r="AC1673" s="13" t="str">
        <f t="shared" si="206"/>
        <v xml:space="preserve"> - </v>
      </c>
      <c r="AE1673" s="13" t="str">
        <f t="shared" si="207"/>
        <v/>
      </c>
    </row>
    <row r="1674" spans="1:31" x14ac:dyDescent="0.25">
      <c r="A1674" s="30"/>
      <c r="B1674" s="74"/>
      <c r="C1674" s="82"/>
      <c r="D1674" s="92"/>
      <c r="E1674" s="75"/>
      <c r="F1674" s="76"/>
      <c r="G1674" s="83"/>
      <c r="H1674" s="77"/>
      <c r="I1674" s="84"/>
      <c r="J1674" s="30"/>
      <c r="K1674" s="25" t="str">
        <f t="shared" si="200"/>
        <v/>
      </c>
      <c r="L1674" s="30"/>
      <c r="O1674" s="13" t="str">
        <f t="shared" si="201"/>
        <v/>
      </c>
      <c r="P1674" s="13">
        <f>SUM($E$11:$E1674)</f>
        <v>30</v>
      </c>
      <c r="T1674" s="22">
        <f t="shared" si="202"/>
        <v>0</v>
      </c>
      <c r="U1674" s="22">
        <f t="shared" si="203"/>
        <v>0</v>
      </c>
      <c r="W1674" s="13" t="str">
        <f t="shared" si="204"/>
        <v/>
      </c>
      <c r="Y1674" s="41" t="str">
        <f>IF($B1674="", "", IF($B1674&gt;'Annual Report'!$AZ$41, 'Annual Report'!$BA$40, TEXT($B1674, "mmm yyyy")))</f>
        <v/>
      </c>
      <c r="AA1674" s="13" t="str">
        <f t="shared" si="205"/>
        <v/>
      </c>
      <c r="AC1674" s="13" t="str">
        <f t="shared" si="206"/>
        <v xml:space="preserve"> - </v>
      </c>
      <c r="AE1674" s="13" t="str">
        <f t="shared" si="207"/>
        <v/>
      </c>
    </row>
    <row r="1675" spans="1:31" x14ac:dyDescent="0.25">
      <c r="A1675" s="30"/>
      <c r="B1675" s="74"/>
      <c r="C1675" s="82"/>
      <c r="D1675" s="92"/>
      <c r="E1675" s="75"/>
      <c r="F1675" s="76"/>
      <c r="G1675" s="83"/>
      <c r="H1675" s="77"/>
      <c r="I1675" s="84"/>
      <c r="J1675" s="30"/>
      <c r="K1675" s="25" t="str">
        <f t="shared" si="200"/>
        <v/>
      </c>
      <c r="L1675" s="30"/>
      <c r="O1675" s="13" t="str">
        <f t="shared" si="201"/>
        <v/>
      </c>
      <c r="P1675" s="13">
        <f>SUM($E$11:$E1675)</f>
        <v>30</v>
      </c>
      <c r="T1675" s="22">
        <f t="shared" si="202"/>
        <v>0</v>
      </c>
      <c r="U1675" s="22">
        <f t="shared" si="203"/>
        <v>0</v>
      </c>
      <c r="W1675" s="13" t="str">
        <f t="shared" si="204"/>
        <v/>
      </c>
      <c r="Y1675" s="41" t="str">
        <f>IF($B1675="", "", IF($B1675&gt;'Annual Report'!$AZ$41, 'Annual Report'!$BA$40, TEXT($B1675, "mmm yyyy")))</f>
        <v/>
      </c>
      <c r="AA1675" s="13" t="str">
        <f t="shared" si="205"/>
        <v/>
      </c>
      <c r="AC1675" s="13" t="str">
        <f t="shared" si="206"/>
        <v xml:space="preserve"> - </v>
      </c>
      <c r="AE1675" s="13" t="str">
        <f t="shared" si="207"/>
        <v/>
      </c>
    </row>
    <row r="1676" spans="1:31" x14ac:dyDescent="0.25">
      <c r="A1676" s="30"/>
      <c r="B1676" s="74"/>
      <c r="C1676" s="82"/>
      <c r="D1676" s="92"/>
      <c r="E1676" s="75"/>
      <c r="F1676" s="76"/>
      <c r="G1676" s="83"/>
      <c r="H1676" s="77"/>
      <c r="I1676" s="84"/>
      <c r="J1676" s="30"/>
      <c r="K1676" s="25" t="str">
        <f t="shared" ref="K1676:K1739" si="208">IF($B1676="", "", $G1676+$H1676-$F1676-$U1676-$T1676)</f>
        <v/>
      </c>
      <c r="L1676" s="30"/>
      <c r="O1676" s="13" t="str">
        <f t="shared" ref="O1676:O1739" si="209">IF($B1676="", "", IF(OR($B1676&lt;$R$3, $B1676&gt;$R$4), "X", ""))</f>
        <v/>
      </c>
      <c r="P1676" s="13">
        <f>SUM($E$11:$E1676)</f>
        <v>30</v>
      </c>
      <c r="T1676" s="22">
        <f t="shared" ref="T1676:T1739" si="210">ROUND($D1676*$P$4*24, 2)</f>
        <v>0</v>
      </c>
      <c r="U1676" s="22">
        <f t="shared" ref="U1676:U1739" si="211">ROUND(IF(AND($P1676&gt;$O$6, $P1675&lt;$O$6), (($P1676-$O$6)*$P$7)+(($O$6-$P1675)*$P$6), IF($P1675&gt;$O$6, $E1676*$P$7, $E1676*$P$6)), 2)</f>
        <v>0</v>
      </c>
      <c r="W1676" s="13" t="str">
        <f t="shared" ref="W1676:W1739" si="212">IF($I1676="", "", IF(COUNTIF($R$11:$R$20, $I1676)&gt;0, "", "X"))</f>
        <v/>
      </c>
      <c r="Y1676" s="41" t="str">
        <f>IF($B1676="", "", IF($B1676&gt;'Annual Report'!$AZ$41, 'Annual Report'!$BA$40, TEXT($B1676, "mmm yyyy")))</f>
        <v/>
      </c>
      <c r="AA1676" s="13" t="str">
        <f t="shared" ref="AA1676:AA1739" si="213">IF(AND(NOT($F1676=""), $I1676=""), "X", "")</f>
        <v/>
      </c>
      <c r="AC1676" s="13" t="str">
        <f t="shared" ref="AC1676:AC1739" si="214">_xlfn.CONCAT(Y1676, " - ", $I1676)</f>
        <v xml:space="preserve"> - </v>
      </c>
      <c r="AE1676" s="13" t="str">
        <f t="shared" ref="AE1676:AE1739" si="215">IF($AA1676="", "", $Y1676)</f>
        <v/>
      </c>
    </row>
    <row r="1677" spans="1:31" x14ac:dyDescent="0.25">
      <c r="A1677" s="30"/>
      <c r="B1677" s="74"/>
      <c r="C1677" s="82"/>
      <c r="D1677" s="92"/>
      <c r="E1677" s="75"/>
      <c r="F1677" s="76"/>
      <c r="G1677" s="83"/>
      <c r="H1677" s="77"/>
      <c r="I1677" s="84"/>
      <c r="J1677" s="30"/>
      <c r="K1677" s="25" t="str">
        <f t="shared" si="208"/>
        <v/>
      </c>
      <c r="L1677" s="30"/>
      <c r="O1677" s="13" t="str">
        <f t="shared" si="209"/>
        <v/>
      </c>
      <c r="P1677" s="13">
        <f>SUM($E$11:$E1677)</f>
        <v>30</v>
      </c>
      <c r="T1677" s="22">
        <f t="shared" si="210"/>
        <v>0</v>
      </c>
      <c r="U1677" s="22">
        <f t="shared" si="211"/>
        <v>0</v>
      </c>
      <c r="W1677" s="13" t="str">
        <f t="shared" si="212"/>
        <v/>
      </c>
      <c r="Y1677" s="41" t="str">
        <f>IF($B1677="", "", IF($B1677&gt;'Annual Report'!$AZ$41, 'Annual Report'!$BA$40, TEXT($B1677, "mmm yyyy")))</f>
        <v/>
      </c>
      <c r="AA1677" s="13" t="str">
        <f t="shared" si="213"/>
        <v/>
      </c>
      <c r="AC1677" s="13" t="str">
        <f t="shared" si="214"/>
        <v xml:space="preserve"> - </v>
      </c>
      <c r="AE1677" s="13" t="str">
        <f t="shared" si="215"/>
        <v/>
      </c>
    </row>
    <row r="1678" spans="1:31" x14ac:dyDescent="0.25">
      <c r="A1678" s="30"/>
      <c r="B1678" s="74"/>
      <c r="C1678" s="82"/>
      <c r="D1678" s="92"/>
      <c r="E1678" s="75"/>
      <c r="F1678" s="76"/>
      <c r="G1678" s="83"/>
      <c r="H1678" s="77"/>
      <c r="I1678" s="84"/>
      <c r="J1678" s="30"/>
      <c r="K1678" s="25" t="str">
        <f t="shared" si="208"/>
        <v/>
      </c>
      <c r="L1678" s="30"/>
      <c r="O1678" s="13" t="str">
        <f t="shared" si="209"/>
        <v/>
      </c>
      <c r="P1678" s="13">
        <f>SUM($E$11:$E1678)</f>
        <v>30</v>
      </c>
      <c r="T1678" s="22">
        <f t="shared" si="210"/>
        <v>0</v>
      </c>
      <c r="U1678" s="22">
        <f t="shared" si="211"/>
        <v>0</v>
      </c>
      <c r="W1678" s="13" t="str">
        <f t="shared" si="212"/>
        <v/>
      </c>
      <c r="Y1678" s="41" t="str">
        <f>IF($B1678="", "", IF($B1678&gt;'Annual Report'!$AZ$41, 'Annual Report'!$BA$40, TEXT($B1678, "mmm yyyy")))</f>
        <v/>
      </c>
      <c r="AA1678" s="13" t="str">
        <f t="shared" si="213"/>
        <v/>
      </c>
      <c r="AC1678" s="13" t="str">
        <f t="shared" si="214"/>
        <v xml:space="preserve"> - </v>
      </c>
      <c r="AE1678" s="13" t="str">
        <f t="shared" si="215"/>
        <v/>
      </c>
    </row>
    <row r="1679" spans="1:31" x14ac:dyDescent="0.25">
      <c r="A1679" s="30"/>
      <c r="B1679" s="74"/>
      <c r="C1679" s="82"/>
      <c r="D1679" s="92"/>
      <c r="E1679" s="75"/>
      <c r="F1679" s="76"/>
      <c r="G1679" s="83"/>
      <c r="H1679" s="77"/>
      <c r="I1679" s="84"/>
      <c r="J1679" s="30"/>
      <c r="K1679" s="25" t="str">
        <f t="shared" si="208"/>
        <v/>
      </c>
      <c r="L1679" s="30"/>
      <c r="O1679" s="13" t="str">
        <f t="shared" si="209"/>
        <v/>
      </c>
      <c r="P1679" s="13">
        <f>SUM($E$11:$E1679)</f>
        <v>30</v>
      </c>
      <c r="T1679" s="22">
        <f t="shared" si="210"/>
        <v>0</v>
      </c>
      <c r="U1679" s="22">
        <f t="shared" si="211"/>
        <v>0</v>
      </c>
      <c r="W1679" s="13" t="str">
        <f t="shared" si="212"/>
        <v/>
      </c>
      <c r="Y1679" s="41" t="str">
        <f>IF($B1679="", "", IF($B1679&gt;'Annual Report'!$AZ$41, 'Annual Report'!$BA$40, TEXT($B1679, "mmm yyyy")))</f>
        <v/>
      </c>
      <c r="AA1679" s="13" t="str">
        <f t="shared" si="213"/>
        <v/>
      </c>
      <c r="AC1679" s="13" t="str">
        <f t="shared" si="214"/>
        <v xml:space="preserve"> - </v>
      </c>
      <c r="AE1679" s="13" t="str">
        <f t="shared" si="215"/>
        <v/>
      </c>
    </row>
    <row r="1680" spans="1:31" x14ac:dyDescent="0.25">
      <c r="A1680" s="30"/>
      <c r="B1680" s="74"/>
      <c r="C1680" s="82"/>
      <c r="D1680" s="92"/>
      <c r="E1680" s="75"/>
      <c r="F1680" s="76"/>
      <c r="G1680" s="83"/>
      <c r="H1680" s="77"/>
      <c r="I1680" s="84"/>
      <c r="J1680" s="30"/>
      <c r="K1680" s="25" t="str">
        <f t="shared" si="208"/>
        <v/>
      </c>
      <c r="L1680" s="30"/>
      <c r="O1680" s="13" t="str">
        <f t="shared" si="209"/>
        <v/>
      </c>
      <c r="P1680" s="13">
        <f>SUM($E$11:$E1680)</f>
        <v>30</v>
      </c>
      <c r="T1680" s="22">
        <f t="shared" si="210"/>
        <v>0</v>
      </c>
      <c r="U1680" s="22">
        <f t="shared" si="211"/>
        <v>0</v>
      </c>
      <c r="W1680" s="13" t="str">
        <f t="shared" si="212"/>
        <v/>
      </c>
      <c r="Y1680" s="41" t="str">
        <f>IF($B1680="", "", IF($B1680&gt;'Annual Report'!$AZ$41, 'Annual Report'!$BA$40, TEXT($B1680, "mmm yyyy")))</f>
        <v/>
      </c>
      <c r="AA1680" s="13" t="str">
        <f t="shared" si="213"/>
        <v/>
      </c>
      <c r="AC1680" s="13" t="str">
        <f t="shared" si="214"/>
        <v xml:space="preserve"> - </v>
      </c>
      <c r="AE1680" s="13" t="str">
        <f t="shared" si="215"/>
        <v/>
      </c>
    </row>
    <row r="1681" spans="1:31" x14ac:dyDescent="0.25">
      <c r="A1681" s="30"/>
      <c r="B1681" s="74"/>
      <c r="C1681" s="82"/>
      <c r="D1681" s="92"/>
      <c r="E1681" s="75"/>
      <c r="F1681" s="76"/>
      <c r="G1681" s="83"/>
      <c r="H1681" s="77"/>
      <c r="I1681" s="84"/>
      <c r="J1681" s="30"/>
      <c r="K1681" s="25" t="str">
        <f t="shared" si="208"/>
        <v/>
      </c>
      <c r="L1681" s="30"/>
      <c r="O1681" s="13" t="str">
        <f t="shared" si="209"/>
        <v/>
      </c>
      <c r="P1681" s="13">
        <f>SUM($E$11:$E1681)</f>
        <v>30</v>
      </c>
      <c r="T1681" s="22">
        <f t="shared" si="210"/>
        <v>0</v>
      </c>
      <c r="U1681" s="22">
        <f t="shared" si="211"/>
        <v>0</v>
      </c>
      <c r="W1681" s="13" t="str">
        <f t="shared" si="212"/>
        <v/>
      </c>
      <c r="Y1681" s="41" t="str">
        <f>IF($B1681="", "", IF($B1681&gt;'Annual Report'!$AZ$41, 'Annual Report'!$BA$40, TEXT($B1681, "mmm yyyy")))</f>
        <v/>
      </c>
      <c r="AA1681" s="13" t="str">
        <f t="shared" si="213"/>
        <v/>
      </c>
      <c r="AC1681" s="13" t="str">
        <f t="shared" si="214"/>
        <v xml:space="preserve"> - </v>
      </c>
      <c r="AE1681" s="13" t="str">
        <f t="shared" si="215"/>
        <v/>
      </c>
    </row>
    <row r="1682" spans="1:31" x14ac:dyDescent="0.25">
      <c r="A1682" s="30"/>
      <c r="B1682" s="74"/>
      <c r="C1682" s="82"/>
      <c r="D1682" s="92"/>
      <c r="E1682" s="75"/>
      <c r="F1682" s="76"/>
      <c r="G1682" s="83"/>
      <c r="H1682" s="77"/>
      <c r="I1682" s="84"/>
      <c r="J1682" s="30"/>
      <c r="K1682" s="25" t="str">
        <f t="shared" si="208"/>
        <v/>
      </c>
      <c r="L1682" s="30"/>
      <c r="O1682" s="13" t="str">
        <f t="shared" si="209"/>
        <v/>
      </c>
      <c r="P1682" s="13">
        <f>SUM($E$11:$E1682)</f>
        <v>30</v>
      </c>
      <c r="T1682" s="22">
        <f t="shared" si="210"/>
        <v>0</v>
      </c>
      <c r="U1682" s="22">
        <f t="shared" si="211"/>
        <v>0</v>
      </c>
      <c r="W1682" s="13" t="str">
        <f t="shared" si="212"/>
        <v/>
      </c>
      <c r="Y1682" s="41" t="str">
        <f>IF($B1682="", "", IF($B1682&gt;'Annual Report'!$AZ$41, 'Annual Report'!$BA$40, TEXT($B1682, "mmm yyyy")))</f>
        <v/>
      </c>
      <c r="AA1682" s="13" t="str">
        <f t="shared" si="213"/>
        <v/>
      </c>
      <c r="AC1682" s="13" t="str">
        <f t="shared" si="214"/>
        <v xml:space="preserve"> - </v>
      </c>
      <c r="AE1682" s="13" t="str">
        <f t="shared" si="215"/>
        <v/>
      </c>
    </row>
    <row r="1683" spans="1:31" x14ac:dyDescent="0.25">
      <c r="A1683" s="30"/>
      <c r="B1683" s="74"/>
      <c r="C1683" s="82"/>
      <c r="D1683" s="92"/>
      <c r="E1683" s="75"/>
      <c r="F1683" s="76"/>
      <c r="G1683" s="83"/>
      <c r="H1683" s="77"/>
      <c r="I1683" s="84"/>
      <c r="J1683" s="30"/>
      <c r="K1683" s="25" t="str">
        <f t="shared" si="208"/>
        <v/>
      </c>
      <c r="L1683" s="30"/>
      <c r="O1683" s="13" t="str">
        <f t="shared" si="209"/>
        <v/>
      </c>
      <c r="P1683" s="13">
        <f>SUM($E$11:$E1683)</f>
        <v>30</v>
      </c>
      <c r="T1683" s="22">
        <f t="shared" si="210"/>
        <v>0</v>
      </c>
      <c r="U1683" s="22">
        <f t="shared" si="211"/>
        <v>0</v>
      </c>
      <c r="W1683" s="13" t="str">
        <f t="shared" si="212"/>
        <v/>
      </c>
      <c r="Y1683" s="41" t="str">
        <f>IF($B1683="", "", IF($B1683&gt;'Annual Report'!$AZ$41, 'Annual Report'!$BA$40, TEXT($B1683, "mmm yyyy")))</f>
        <v/>
      </c>
      <c r="AA1683" s="13" t="str">
        <f t="shared" si="213"/>
        <v/>
      </c>
      <c r="AC1683" s="13" t="str">
        <f t="shared" si="214"/>
        <v xml:space="preserve"> - </v>
      </c>
      <c r="AE1683" s="13" t="str">
        <f t="shared" si="215"/>
        <v/>
      </c>
    </row>
    <row r="1684" spans="1:31" x14ac:dyDescent="0.25">
      <c r="A1684" s="30"/>
      <c r="B1684" s="74"/>
      <c r="C1684" s="82"/>
      <c r="D1684" s="92"/>
      <c r="E1684" s="75"/>
      <c r="F1684" s="76"/>
      <c r="G1684" s="83"/>
      <c r="H1684" s="77"/>
      <c r="I1684" s="84"/>
      <c r="J1684" s="30"/>
      <c r="K1684" s="25" t="str">
        <f t="shared" si="208"/>
        <v/>
      </c>
      <c r="L1684" s="30"/>
      <c r="O1684" s="13" t="str">
        <f t="shared" si="209"/>
        <v/>
      </c>
      <c r="P1684" s="13">
        <f>SUM($E$11:$E1684)</f>
        <v>30</v>
      </c>
      <c r="T1684" s="22">
        <f t="shared" si="210"/>
        <v>0</v>
      </c>
      <c r="U1684" s="22">
        <f t="shared" si="211"/>
        <v>0</v>
      </c>
      <c r="W1684" s="13" t="str">
        <f t="shared" si="212"/>
        <v/>
      </c>
      <c r="Y1684" s="41" t="str">
        <f>IF($B1684="", "", IF($B1684&gt;'Annual Report'!$AZ$41, 'Annual Report'!$BA$40, TEXT($B1684, "mmm yyyy")))</f>
        <v/>
      </c>
      <c r="AA1684" s="13" t="str">
        <f t="shared" si="213"/>
        <v/>
      </c>
      <c r="AC1684" s="13" t="str">
        <f t="shared" si="214"/>
        <v xml:space="preserve"> - </v>
      </c>
      <c r="AE1684" s="13" t="str">
        <f t="shared" si="215"/>
        <v/>
      </c>
    </row>
    <row r="1685" spans="1:31" x14ac:dyDescent="0.25">
      <c r="A1685" s="30"/>
      <c r="B1685" s="74"/>
      <c r="C1685" s="82"/>
      <c r="D1685" s="92"/>
      <c r="E1685" s="75"/>
      <c r="F1685" s="76"/>
      <c r="G1685" s="83"/>
      <c r="H1685" s="77"/>
      <c r="I1685" s="84"/>
      <c r="J1685" s="30"/>
      <c r="K1685" s="25" t="str">
        <f t="shared" si="208"/>
        <v/>
      </c>
      <c r="L1685" s="30"/>
      <c r="O1685" s="13" t="str">
        <f t="shared" si="209"/>
        <v/>
      </c>
      <c r="P1685" s="13">
        <f>SUM($E$11:$E1685)</f>
        <v>30</v>
      </c>
      <c r="T1685" s="22">
        <f t="shared" si="210"/>
        <v>0</v>
      </c>
      <c r="U1685" s="22">
        <f t="shared" si="211"/>
        <v>0</v>
      </c>
      <c r="W1685" s="13" t="str">
        <f t="shared" si="212"/>
        <v/>
      </c>
      <c r="Y1685" s="41" t="str">
        <f>IF($B1685="", "", IF($B1685&gt;'Annual Report'!$AZ$41, 'Annual Report'!$BA$40, TEXT($B1685, "mmm yyyy")))</f>
        <v/>
      </c>
      <c r="AA1685" s="13" t="str">
        <f t="shared" si="213"/>
        <v/>
      </c>
      <c r="AC1685" s="13" t="str">
        <f t="shared" si="214"/>
        <v xml:space="preserve"> - </v>
      </c>
      <c r="AE1685" s="13" t="str">
        <f t="shared" si="215"/>
        <v/>
      </c>
    </row>
    <row r="1686" spans="1:31" x14ac:dyDescent="0.25">
      <c r="A1686" s="30"/>
      <c r="B1686" s="74"/>
      <c r="C1686" s="82"/>
      <c r="D1686" s="92"/>
      <c r="E1686" s="75"/>
      <c r="F1686" s="76"/>
      <c r="G1686" s="83"/>
      <c r="H1686" s="77"/>
      <c r="I1686" s="84"/>
      <c r="J1686" s="30"/>
      <c r="K1686" s="25" t="str">
        <f t="shared" si="208"/>
        <v/>
      </c>
      <c r="L1686" s="30"/>
      <c r="O1686" s="13" t="str">
        <f t="shared" si="209"/>
        <v/>
      </c>
      <c r="P1686" s="13">
        <f>SUM($E$11:$E1686)</f>
        <v>30</v>
      </c>
      <c r="T1686" s="22">
        <f t="shared" si="210"/>
        <v>0</v>
      </c>
      <c r="U1686" s="22">
        <f t="shared" si="211"/>
        <v>0</v>
      </c>
      <c r="W1686" s="13" t="str">
        <f t="shared" si="212"/>
        <v/>
      </c>
      <c r="Y1686" s="41" t="str">
        <f>IF($B1686="", "", IF($B1686&gt;'Annual Report'!$AZ$41, 'Annual Report'!$BA$40, TEXT($B1686, "mmm yyyy")))</f>
        <v/>
      </c>
      <c r="AA1686" s="13" t="str">
        <f t="shared" si="213"/>
        <v/>
      </c>
      <c r="AC1686" s="13" t="str">
        <f t="shared" si="214"/>
        <v xml:space="preserve"> - </v>
      </c>
      <c r="AE1686" s="13" t="str">
        <f t="shared" si="215"/>
        <v/>
      </c>
    </row>
    <row r="1687" spans="1:31" x14ac:dyDescent="0.25">
      <c r="A1687" s="30"/>
      <c r="B1687" s="74"/>
      <c r="C1687" s="82"/>
      <c r="D1687" s="92"/>
      <c r="E1687" s="75"/>
      <c r="F1687" s="76"/>
      <c r="G1687" s="83"/>
      <c r="H1687" s="77"/>
      <c r="I1687" s="84"/>
      <c r="J1687" s="30"/>
      <c r="K1687" s="25" t="str">
        <f t="shared" si="208"/>
        <v/>
      </c>
      <c r="L1687" s="30"/>
      <c r="O1687" s="13" t="str">
        <f t="shared" si="209"/>
        <v/>
      </c>
      <c r="P1687" s="13">
        <f>SUM($E$11:$E1687)</f>
        <v>30</v>
      </c>
      <c r="T1687" s="22">
        <f t="shared" si="210"/>
        <v>0</v>
      </c>
      <c r="U1687" s="22">
        <f t="shared" si="211"/>
        <v>0</v>
      </c>
      <c r="W1687" s="13" t="str">
        <f t="shared" si="212"/>
        <v/>
      </c>
      <c r="Y1687" s="41" t="str">
        <f>IF($B1687="", "", IF($B1687&gt;'Annual Report'!$AZ$41, 'Annual Report'!$BA$40, TEXT($B1687, "mmm yyyy")))</f>
        <v/>
      </c>
      <c r="AA1687" s="13" t="str">
        <f t="shared" si="213"/>
        <v/>
      </c>
      <c r="AC1687" s="13" t="str">
        <f t="shared" si="214"/>
        <v xml:space="preserve"> - </v>
      </c>
      <c r="AE1687" s="13" t="str">
        <f t="shared" si="215"/>
        <v/>
      </c>
    </row>
    <row r="1688" spans="1:31" x14ac:dyDescent="0.25">
      <c r="A1688" s="30"/>
      <c r="B1688" s="74"/>
      <c r="C1688" s="82"/>
      <c r="D1688" s="92"/>
      <c r="E1688" s="75"/>
      <c r="F1688" s="76"/>
      <c r="G1688" s="83"/>
      <c r="H1688" s="77"/>
      <c r="I1688" s="84"/>
      <c r="J1688" s="30"/>
      <c r="K1688" s="25" t="str">
        <f t="shared" si="208"/>
        <v/>
      </c>
      <c r="L1688" s="30"/>
      <c r="O1688" s="13" t="str">
        <f t="shared" si="209"/>
        <v/>
      </c>
      <c r="P1688" s="13">
        <f>SUM($E$11:$E1688)</f>
        <v>30</v>
      </c>
      <c r="T1688" s="22">
        <f t="shared" si="210"/>
        <v>0</v>
      </c>
      <c r="U1688" s="22">
        <f t="shared" si="211"/>
        <v>0</v>
      </c>
      <c r="W1688" s="13" t="str">
        <f t="shared" si="212"/>
        <v/>
      </c>
      <c r="Y1688" s="41" t="str">
        <f>IF($B1688="", "", IF($B1688&gt;'Annual Report'!$AZ$41, 'Annual Report'!$BA$40, TEXT($B1688, "mmm yyyy")))</f>
        <v/>
      </c>
      <c r="AA1688" s="13" t="str">
        <f t="shared" si="213"/>
        <v/>
      </c>
      <c r="AC1688" s="13" t="str">
        <f t="shared" si="214"/>
        <v xml:space="preserve"> - </v>
      </c>
      <c r="AE1688" s="13" t="str">
        <f t="shared" si="215"/>
        <v/>
      </c>
    </row>
    <row r="1689" spans="1:31" x14ac:dyDescent="0.25">
      <c r="A1689" s="30"/>
      <c r="B1689" s="74"/>
      <c r="C1689" s="82"/>
      <c r="D1689" s="92"/>
      <c r="E1689" s="75"/>
      <c r="F1689" s="76"/>
      <c r="G1689" s="83"/>
      <c r="H1689" s="77"/>
      <c r="I1689" s="84"/>
      <c r="J1689" s="30"/>
      <c r="K1689" s="25" t="str">
        <f t="shared" si="208"/>
        <v/>
      </c>
      <c r="L1689" s="30"/>
      <c r="O1689" s="13" t="str">
        <f t="shared" si="209"/>
        <v/>
      </c>
      <c r="P1689" s="13">
        <f>SUM($E$11:$E1689)</f>
        <v>30</v>
      </c>
      <c r="T1689" s="22">
        <f t="shared" si="210"/>
        <v>0</v>
      </c>
      <c r="U1689" s="22">
        <f t="shared" si="211"/>
        <v>0</v>
      </c>
      <c r="W1689" s="13" t="str">
        <f t="shared" si="212"/>
        <v/>
      </c>
      <c r="Y1689" s="41" t="str">
        <f>IF($B1689="", "", IF($B1689&gt;'Annual Report'!$AZ$41, 'Annual Report'!$BA$40, TEXT($B1689, "mmm yyyy")))</f>
        <v/>
      </c>
      <c r="AA1689" s="13" t="str">
        <f t="shared" si="213"/>
        <v/>
      </c>
      <c r="AC1689" s="13" t="str">
        <f t="shared" si="214"/>
        <v xml:space="preserve"> - </v>
      </c>
      <c r="AE1689" s="13" t="str">
        <f t="shared" si="215"/>
        <v/>
      </c>
    </row>
    <row r="1690" spans="1:31" x14ac:dyDescent="0.25">
      <c r="A1690" s="30"/>
      <c r="B1690" s="74"/>
      <c r="C1690" s="82"/>
      <c r="D1690" s="92"/>
      <c r="E1690" s="75"/>
      <c r="F1690" s="76"/>
      <c r="G1690" s="83"/>
      <c r="H1690" s="77"/>
      <c r="I1690" s="84"/>
      <c r="J1690" s="30"/>
      <c r="K1690" s="25" t="str">
        <f t="shared" si="208"/>
        <v/>
      </c>
      <c r="L1690" s="30"/>
      <c r="O1690" s="13" t="str">
        <f t="shared" si="209"/>
        <v/>
      </c>
      <c r="P1690" s="13">
        <f>SUM($E$11:$E1690)</f>
        <v>30</v>
      </c>
      <c r="T1690" s="22">
        <f t="shared" si="210"/>
        <v>0</v>
      </c>
      <c r="U1690" s="22">
        <f t="shared" si="211"/>
        <v>0</v>
      </c>
      <c r="W1690" s="13" t="str">
        <f t="shared" si="212"/>
        <v/>
      </c>
      <c r="Y1690" s="41" t="str">
        <f>IF($B1690="", "", IF($B1690&gt;'Annual Report'!$AZ$41, 'Annual Report'!$BA$40, TEXT($B1690, "mmm yyyy")))</f>
        <v/>
      </c>
      <c r="AA1690" s="13" t="str">
        <f t="shared" si="213"/>
        <v/>
      </c>
      <c r="AC1690" s="13" t="str">
        <f t="shared" si="214"/>
        <v xml:space="preserve"> - </v>
      </c>
      <c r="AE1690" s="13" t="str">
        <f t="shared" si="215"/>
        <v/>
      </c>
    </row>
    <row r="1691" spans="1:31" x14ac:dyDescent="0.25">
      <c r="A1691" s="30"/>
      <c r="B1691" s="74"/>
      <c r="C1691" s="82"/>
      <c r="D1691" s="92"/>
      <c r="E1691" s="75"/>
      <c r="F1691" s="76"/>
      <c r="G1691" s="83"/>
      <c r="H1691" s="77"/>
      <c r="I1691" s="84"/>
      <c r="J1691" s="30"/>
      <c r="K1691" s="25" t="str">
        <f t="shared" si="208"/>
        <v/>
      </c>
      <c r="L1691" s="30"/>
      <c r="O1691" s="13" t="str">
        <f t="shared" si="209"/>
        <v/>
      </c>
      <c r="P1691" s="13">
        <f>SUM($E$11:$E1691)</f>
        <v>30</v>
      </c>
      <c r="T1691" s="22">
        <f t="shared" si="210"/>
        <v>0</v>
      </c>
      <c r="U1691" s="22">
        <f t="shared" si="211"/>
        <v>0</v>
      </c>
      <c r="W1691" s="13" t="str">
        <f t="shared" si="212"/>
        <v/>
      </c>
      <c r="Y1691" s="41" t="str">
        <f>IF($B1691="", "", IF($B1691&gt;'Annual Report'!$AZ$41, 'Annual Report'!$BA$40, TEXT($B1691, "mmm yyyy")))</f>
        <v/>
      </c>
      <c r="AA1691" s="13" t="str">
        <f t="shared" si="213"/>
        <v/>
      </c>
      <c r="AC1691" s="13" t="str">
        <f t="shared" si="214"/>
        <v xml:space="preserve"> - </v>
      </c>
      <c r="AE1691" s="13" t="str">
        <f t="shared" si="215"/>
        <v/>
      </c>
    </row>
    <row r="1692" spans="1:31" x14ac:dyDescent="0.25">
      <c r="A1692" s="30"/>
      <c r="B1692" s="74"/>
      <c r="C1692" s="82"/>
      <c r="D1692" s="92"/>
      <c r="E1692" s="75"/>
      <c r="F1692" s="76"/>
      <c r="G1692" s="83"/>
      <c r="H1692" s="77"/>
      <c r="I1692" s="84"/>
      <c r="J1692" s="30"/>
      <c r="K1692" s="25" t="str">
        <f t="shared" si="208"/>
        <v/>
      </c>
      <c r="L1692" s="30"/>
      <c r="O1692" s="13" t="str">
        <f t="shared" si="209"/>
        <v/>
      </c>
      <c r="P1692" s="13">
        <f>SUM($E$11:$E1692)</f>
        <v>30</v>
      </c>
      <c r="T1692" s="22">
        <f t="shared" si="210"/>
        <v>0</v>
      </c>
      <c r="U1692" s="22">
        <f t="shared" si="211"/>
        <v>0</v>
      </c>
      <c r="W1692" s="13" t="str">
        <f t="shared" si="212"/>
        <v/>
      </c>
      <c r="Y1692" s="41" t="str">
        <f>IF($B1692="", "", IF($B1692&gt;'Annual Report'!$AZ$41, 'Annual Report'!$BA$40, TEXT($B1692, "mmm yyyy")))</f>
        <v/>
      </c>
      <c r="AA1692" s="13" t="str">
        <f t="shared" si="213"/>
        <v/>
      </c>
      <c r="AC1692" s="13" t="str">
        <f t="shared" si="214"/>
        <v xml:space="preserve"> - </v>
      </c>
      <c r="AE1692" s="13" t="str">
        <f t="shared" si="215"/>
        <v/>
      </c>
    </row>
    <row r="1693" spans="1:31" x14ac:dyDescent="0.25">
      <c r="A1693" s="30"/>
      <c r="B1693" s="74"/>
      <c r="C1693" s="82"/>
      <c r="D1693" s="92"/>
      <c r="E1693" s="75"/>
      <c r="F1693" s="76"/>
      <c r="G1693" s="83"/>
      <c r="H1693" s="77"/>
      <c r="I1693" s="84"/>
      <c r="J1693" s="30"/>
      <c r="K1693" s="25" t="str">
        <f t="shared" si="208"/>
        <v/>
      </c>
      <c r="L1693" s="30"/>
      <c r="O1693" s="13" t="str">
        <f t="shared" si="209"/>
        <v/>
      </c>
      <c r="P1693" s="13">
        <f>SUM($E$11:$E1693)</f>
        <v>30</v>
      </c>
      <c r="T1693" s="22">
        <f t="shared" si="210"/>
        <v>0</v>
      </c>
      <c r="U1693" s="22">
        <f t="shared" si="211"/>
        <v>0</v>
      </c>
      <c r="W1693" s="13" t="str">
        <f t="shared" si="212"/>
        <v/>
      </c>
      <c r="Y1693" s="41" t="str">
        <f>IF($B1693="", "", IF($B1693&gt;'Annual Report'!$AZ$41, 'Annual Report'!$BA$40, TEXT($B1693, "mmm yyyy")))</f>
        <v/>
      </c>
      <c r="AA1693" s="13" t="str">
        <f t="shared" si="213"/>
        <v/>
      </c>
      <c r="AC1693" s="13" t="str">
        <f t="shared" si="214"/>
        <v xml:space="preserve"> - </v>
      </c>
      <c r="AE1693" s="13" t="str">
        <f t="shared" si="215"/>
        <v/>
      </c>
    </row>
    <row r="1694" spans="1:31" x14ac:dyDescent="0.25">
      <c r="A1694" s="30"/>
      <c r="B1694" s="74"/>
      <c r="C1694" s="82"/>
      <c r="D1694" s="92"/>
      <c r="E1694" s="75"/>
      <c r="F1694" s="76"/>
      <c r="G1694" s="83"/>
      <c r="H1694" s="77"/>
      <c r="I1694" s="84"/>
      <c r="J1694" s="30"/>
      <c r="K1694" s="25" t="str">
        <f t="shared" si="208"/>
        <v/>
      </c>
      <c r="L1694" s="30"/>
      <c r="O1694" s="13" t="str">
        <f t="shared" si="209"/>
        <v/>
      </c>
      <c r="P1694" s="13">
        <f>SUM($E$11:$E1694)</f>
        <v>30</v>
      </c>
      <c r="T1694" s="22">
        <f t="shared" si="210"/>
        <v>0</v>
      </c>
      <c r="U1694" s="22">
        <f t="shared" si="211"/>
        <v>0</v>
      </c>
      <c r="W1694" s="13" t="str">
        <f t="shared" si="212"/>
        <v/>
      </c>
      <c r="Y1694" s="41" t="str">
        <f>IF($B1694="", "", IF($B1694&gt;'Annual Report'!$AZ$41, 'Annual Report'!$BA$40, TEXT($B1694, "mmm yyyy")))</f>
        <v/>
      </c>
      <c r="AA1694" s="13" t="str">
        <f t="shared" si="213"/>
        <v/>
      </c>
      <c r="AC1694" s="13" t="str">
        <f t="shared" si="214"/>
        <v xml:space="preserve"> - </v>
      </c>
      <c r="AE1694" s="13" t="str">
        <f t="shared" si="215"/>
        <v/>
      </c>
    </row>
    <row r="1695" spans="1:31" x14ac:dyDescent="0.25">
      <c r="A1695" s="30"/>
      <c r="B1695" s="74"/>
      <c r="C1695" s="82"/>
      <c r="D1695" s="92"/>
      <c r="E1695" s="75"/>
      <c r="F1695" s="76"/>
      <c r="G1695" s="83"/>
      <c r="H1695" s="77"/>
      <c r="I1695" s="84"/>
      <c r="J1695" s="30"/>
      <c r="K1695" s="25" t="str">
        <f t="shared" si="208"/>
        <v/>
      </c>
      <c r="L1695" s="30"/>
      <c r="O1695" s="13" t="str">
        <f t="shared" si="209"/>
        <v/>
      </c>
      <c r="P1695" s="13">
        <f>SUM($E$11:$E1695)</f>
        <v>30</v>
      </c>
      <c r="T1695" s="22">
        <f t="shared" si="210"/>
        <v>0</v>
      </c>
      <c r="U1695" s="22">
        <f t="shared" si="211"/>
        <v>0</v>
      </c>
      <c r="W1695" s="13" t="str">
        <f t="shared" si="212"/>
        <v/>
      </c>
      <c r="Y1695" s="41" t="str">
        <f>IF($B1695="", "", IF($B1695&gt;'Annual Report'!$AZ$41, 'Annual Report'!$BA$40, TEXT($B1695, "mmm yyyy")))</f>
        <v/>
      </c>
      <c r="AA1695" s="13" t="str">
        <f t="shared" si="213"/>
        <v/>
      </c>
      <c r="AC1695" s="13" t="str">
        <f t="shared" si="214"/>
        <v xml:space="preserve"> - </v>
      </c>
      <c r="AE1695" s="13" t="str">
        <f t="shared" si="215"/>
        <v/>
      </c>
    </row>
    <row r="1696" spans="1:31" x14ac:dyDescent="0.25">
      <c r="A1696" s="30"/>
      <c r="B1696" s="74"/>
      <c r="C1696" s="82"/>
      <c r="D1696" s="92"/>
      <c r="E1696" s="75"/>
      <c r="F1696" s="76"/>
      <c r="G1696" s="83"/>
      <c r="H1696" s="77"/>
      <c r="I1696" s="84"/>
      <c r="J1696" s="30"/>
      <c r="K1696" s="25" t="str">
        <f t="shared" si="208"/>
        <v/>
      </c>
      <c r="L1696" s="30"/>
      <c r="O1696" s="13" t="str">
        <f t="shared" si="209"/>
        <v/>
      </c>
      <c r="P1696" s="13">
        <f>SUM($E$11:$E1696)</f>
        <v>30</v>
      </c>
      <c r="T1696" s="22">
        <f t="shared" si="210"/>
        <v>0</v>
      </c>
      <c r="U1696" s="22">
        <f t="shared" si="211"/>
        <v>0</v>
      </c>
      <c r="W1696" s="13" t="str">
        <f t="shared" si="212"/>
        <v/>
      </c>
      <c r="Y1696" s="41" t="str">
        <f>IF($B1696="", "", IF($B1696&gt;'Annual Report'!$AZ$41, 'Annual Report'!$BA$40, TEXT($B1696, "mmm yyyy")))</f>
        <v/>
      </c>
      <c r="AA1696" s="13" t="str">
        <f t="shared" si="213"/>
        <v/>
      </c>
      <c r="AC1696" s="13" t="str">
        <f t="shared" si="214"/>
        <v xml:space="preserve"> - </v>
      </c>
      <c r="AE1696" s="13" t="str">
        <f t="shared" si="215"/>
        <v/>
      </c>
    </row>
    <row r="1697" spans="1:31" x14ac:dyDescent="0.25">
      <c r="A1697" s="30"/>
      <c r="B1697" s="74"/>
      <c r="C1697" s="82"/>
      <c r="D1697" s="92"/>
      <c r="E1697" s="75"/>
      <c r="F1697" s="76"/>
      <c r="G1697" s="83"/>
      <c r="H1697" s="77"/>
      <c r="I1697" s="84"/>
      <c r="J1697" s="30"/>
      <c r="K1697" s="25" t="str">
        <f t="shared" si="208"/>
        <v/>
      </c>
      <c r="L1697" s="30"/>
      <c r="O1697" s="13" t="str">
        <f t="shared" si="209"/>
        <v/>
      </c>
      <c r="P1697" s="13">
        <f>SUM($E$11:$E1697)</f>
        <v>30</v>
      </c>
      <c r="T1697" s="22">
        <f t="shared" si="210"/>
        <v>0</v>
      </c>
      <c r="U1697" s="22">
        <f t="shared" si="211"/>
        <v>0</v>
      </c>
      <c r="W1697" s="13" t="str">
        <f t="shared" si="212"/>
        <v/>
      </c>
      <c r="Y1697" s="41" t="str">
        <f>IF($B1697="", "", IF($B1697&gt;'Annual Report'!$AZ$41, 'Annual Report'!$BA$40, TEXT($B1697, "mmm yyyy")))</f>
        <v/>
      </c>
      <c r="AA1697" s="13" t="str">
        <f t="shared" si="213"/>
        <v/>
      </c>
      <c r="AC1697" s="13" t="str">
        <f t="shared" si="214"/>
        <v xml:space="preserve"> - </v>
      </c>
      <c r="AE1697" s="13" t="str">
        <f t="shared" si="215"/>
        <v/>
      </c>
    </row>
    <row r="1698" spans="1:31" x14ac:dyDescent="0.25">
      <c r="A1698" s="30"/>
      <c r="B1698" s="74"/>
      <c r="C1698" s="82"/>
      <c r="D1698" s="92"/>
      <c r="E1698" s="75"/>
      <c r="F1698" s="76"/>
      <c r="G1698" s="83"/>
      <c r="H1698" s="77"/>
      <c r="I1698" s="84"/>
      <c r="J1698" s="30"/>
      <c r="K1698" s="25" t="str">
        <f t="shared" si="208"/>
        <v/>
      </c>
      <c r="L1698" s="30"/>
      <c r="O1698" s="13" t="str">
        <f t="shared" si="209"/>
        <v/>
      </c>
      <c r="P1698" s="13">
        <f>SUM($E$11:$E1698)</f>
        <v>30</v>
      </c>
      <c r="T1698" s="22">
        <f t="shared" si="210"/>
        <v>0</v>
      </c>
      <c r="U1698" s="22">
        <f t="shared" si="211"/>
        <v>0</v>
      </c>
      <c r="W1698" s="13" t="str">
        <f t="shared" si="212"/>
        <v/>
      </c>
      <c r="Y1698" s="41" t="str">
        <f>IF($B1698="", "", IF($B1698&gt;'Annual Report'!$AZ$41, 'Annual Report'!$BA$40, TEXT($B1698, "mmm yyyy")))</f>
        <v/>
      </c>
      <c r="AA1698" s="13" t="str">
        <f t="shared" si="213"/>
        <v/>
      </c>
      <c r="AC1698" s="13" t="str">
        <f t="shared" si="214"/>
        <v xml:space="preserve"> - </v>
      </c>
      <c r="AE1698" s="13" t="str">
        <f t="shared" si="215"/>
        <v/>
      </c>
    </row>
    <row r="1699" spans="1:31" x14ac:dyDescent="0.25">
      <c r="A1699" s="30"/>
      <c r="B1699" s="74"/>
      <c r="C1699" s="82"/>
      <c r="D1699" s="92"/>
      <c r="E1699" s="75"/>
      <c r="F1699" s="76"/>
      <c r="G1699" s="83"/>
      <c r="H1699" s="77"/>
      <c r="I1699" s="84"/>
      <c r="J1699" s="30"/>
      <c r="K1699" s="25" t="str">
        <f t="shared" si="208"/>
        <v/>
      </c>
      <c r="L1699" s="30"/>
      <c r="O1699" s="13" t="str">
        <f t="shared" si="209"/>
        <v/>
      </c>
      <c r="P1699" s="13">
        <f>SUM($E$11:$E1699)</f>
        <v>30</v>
      </c>
      <c r="T1699" s="22">
        <f t="shared" si="210"/>
        <v>0</v>
      </c>
      <c r="U1699" s="22">
        <f t="shared" si="211"/>
        <v>0</v>
      </c>
      <c r="W1699" s="13" t="str">
        <f t="shared" si="212"/>
        <v/>
      </c>
      <c r="Y1699" s="41" t="str">
        <f>IF($B1699="", "", IF($B1699&gt;'Annual Report'!$AZ$41, 'Annual Report'!$BA$40, TEXT($B1699, "mmm yyyy")))</f>
        <v/>
      </c>
      <c r="AA1699" s="13" t="str">
        <f t="shared" si="213"/>
        <v/>
      </c>
      <c r="AC1699" s="13" t="str">
        <f t="shared" si="214"/>
        <v xml:space="preserve"> - </v>
      </c>
      <c r="AE1699" s="13" t="str">
        <f t="shared" si="215"/>
        <v/>
      </c>
    </row>
    <row r="1700" spans="1:31" x14ac:dyDescent="0.25">
      <c r="A1700" s="30"/>
      <c r="B1700" s="74"/>
      <c r="C1700" s="82"/>
      <c r="D1700" s="92"/>
      <c r="E1700" s="75"/>
      <c r="F1700" s="76"/>
      <c r="G1700" s="83"/>
      <c r="H1700" s="77"/>
      <c r="I1700" s="84"/>
      <c r="J1700" s="30"/>
      <c r="K1700" s="25" t="str">
        <f t="shared" si="208"/>
        <v/>
      </c>
      <c r="L1700" s="30"/>
      <c r="O1700" s="13" t="str">
        <f t="shared" si="209"/>
        <v/>
      </c>
      <c r="P1700" s="13">
        <f>SUM($E$11:$E1700)</f>
        <v>30</v>
      </c>
      <c r="T1700" s="22">
        <f t="shared" si="210"/>
        <v>0</v>
      </c>
      <c r="U1700" s="22">
        <f t="shared" si="211"/>
        <v>0</v>
      </c>
      <c r="W1700" s="13" t="str">
        <f t="shared" si="212"/>
        <v/>
      </c>
      <c r="Y1700" s="41" t="str">
        <f>IF($B1700="", "", IF($B1700&gt;'Annual Report'!$AZ$41, 'Annual Report'!$BA$40, TEXT($B1700, "mmm yyyy")))</f>
        <v/>
      </c>
      <c r="AA1700" s="13" t="str">
        <f t="shared" si="213"/>
        <v/>
      </c>
      <c r="AC1700" s="13" t="str">
        <f t="shared" si="214"/>
        <v xml:space="preserve"> - </v>
      </c>
      <c r="AE1700" s="13" t="str">
        <f t="shared" si="215"/>
        <v/>
      </c>
    </row>
    <row r="1701" spans="1:31" x14ac:dyDescent="0.25">
      <c r="A1701" s="30"/>
      <c r="B1701" s="74"/>
      <c r="C1701" s="82"/>
      <c r="D1701" s="92"/>
      <c r="E1701" s="75"/>
      <c r="F1701" s="76"/>
      <c r="G1701" s="83"/>
      <c r="H1701" s="77"/>
      <c r="I1701" s="84"/>
      <c r="J1701" s="30"/>
      <c r="K1701" s="25" t="str">
        <f t="shared" si="208"/>
        <v/>
      </c>
      <c r="L1701" s="30"/>
      <c r="O1701" s="13" t="str">
        <f t="shared" si="209"/>
        <v/>
      </c>
      <c r="P1701" s="13">
        <f>SUM($E$11:$E1701)</f>
        <v>30</v>
      </c>
      <c r="T1701" s="22">
        <f t="shared" si="210"/>
        <v>0</v>
      </c>
      <c r="U1701" s="22">
        <f t="shared" si="211"/>
        <v>0</v>
      </c>
      <c r="W1701" s="13" t="str">
        <f t="shared" si="212"/>
        <v/>
      </c>
      <c r="Y1701" s="41" t="str">
        <f>IF($B1701="", "", IF($B1701&gt;'Annual Report'!$AZ$41, 'Annual Report'!$BA$40, TEXT($B1701, "mmm yyyy")))</f>
        <v/>
      </c>
      <c r="AA1701" s="13" t="str">
        <f t="shared" si="213"/>
        <v/>
      </c>
      <c r="AC1701" s="13" t="str">
        <f t="shared" si="214"/>
        <v xml:space="preserve"> - </v>
      </c>
      <c r="AE1701" s="13" t="str">
        <f t="shared" si="215"/>
        <v/>
      </c>
    </row>
    <row r="1702" spans="1:31" x14ac:dyDescent="0.25">
      <c r="A1702" s="30"/>
      <c r="B1702" s="74"/>
      <c r="C1702" s="82"/>
      <c r="D1702" s="92"/>
      <c r="E1702" s="75"/>
      <c r="F1702" s="76"/>
      <c r="G1702" s="83"/>
      <c r="H1702" s="77"/>
      <c r="I1702" s="84"/>
      <c r="J1702" s="30"/>
      <c r="K1702" s="25" t="str">
        <f t="shared" si="208"/>
        <v/>
      </c>
      <c r="L1702" s="30"/>
      <c r="O1702" s="13" t="str">
        <f t="shared" si="209"/>
        <v/>
      </c>
      <c r="P1702" s="13">
        <f>SUM($E$11:$E1702)</f>
        <v>30</v>
      </c>
      <c r="T1702" s="22">
        <f t="shared" si="210"/>
        <v>0</v>
      </c>
      <c r="U1702" s="22">
        <f t="shared" si="211"/>
        <v>0</v>
      </c>
      <c r="W1702" s="13" t="str">
        <f t="shared" si="212"/>
        <v/>
      </c>
      <c r="Y1702" s="41" t="str">
        <f>IF($B1702="", "", IF($B1702&gt;'Annual Report'!$AZ$41, 'Annual Report'!$BA$40, TEXT($B1702, "mmm yyyy")))</f>
        <v/>
      </c>
      <c r="AA1702" s="13" t="str">
        <f t="shared" si="213"/>
        <v/>
      </c>
      <c r="AC1702" s="13" t="str">
        <f t="shared" si="214"/>
        <v xml:space="preserve"> - </v>
      </c>
      <c r="AE1702" s="13" t="str">
        <f t="shared" si="215"/>
        <v/>
      </c>
    </row>
    <row r="1703" spans="1:31" x14ac:dyDescent="0.25">
      <c r="A1703" s="30"/>
      <c r="B1703" s="74"/>
      <c r="C1703" s="82"/>
      <c r="D1703" s="92"/>
      <c r="E1703" s="75"/>
      <c r="F1703" s="76"/>
      <c r="G1703" s="83"/>
      <c r="H1703" s="77"/>
      <c r="I1703" s="84"/>
      <c r="J1703" s="30"/>
      <c r="K1703" s="25" t="str">
        <f t="shared" si="208"/>
        <v/>
      </c>
      <c r="L1703" s="30"/>
      <c r="O1703" s="13" t="str">
        <f t="shared" si="209"/>
        <v/>
      </c>
      <c r="P1703" s="13">
        <f>SUM($E$11:$E1703)</f>
        <v>30</v>
      </c>
      <c r="T1703" s="22">
        <f t="shared" si="210"/>
        <v>0</v>
      </c>
      <c r="U1703" s="22">
        <f t="shared" si="211"/>
        <v>0</v>
      </c>
      <c r="W1703" s="13" t="str">
        <f t="shared" si="212"/>
        <v/>
      </c>
      <c r="Y1703" s="41" t="str">
        <f>IF($B1703="", "", IF($B1703&gt;'Annual Report'!$AZ$41, 'Annual Report'!$BA$40, TEXT($B1703, "mmm yyyy")))</f>
        <v/>
      </c>
      <c r="AA1703" s="13" t="str">
        <f t="shared" si="213"/>
        <v/>
      </c>
      <c r="AC1703" s="13" t="str">
        <f t="shared" si="214"/>
        <v xml:space="preserve"> - </v>
      </c>
      <c r="AE1703" s="13" t="str">
        <f t="shared" si="215"/>
        <v/>
      </c>
    </row>
    <row r="1704" spans="1:31" x14ac:dyDescent="0.25">
      <c r="A1704" s="30"/>
      <c r="B1704" s="74"/>
      <c r="C1704" s="82"/>
      <c r="D1704" s="92"/>
      <c r="E1704" s="75"/>
      <c r="F1704" s="76"/>
      <c r="G1704" s="83"/>
      <c r="H1704" s="77"/>
      <c r="I1704" s="84"/>
      <c r="J1704" s="30"/>
      <c r="K1704" s="25" t="str">
        <f t="shared" si="208"/>
        <v/>
      </c>
      <c r="L1704" s="30"/>
      <c r="O1704" s="13" t="str">
        <f t="shared" si="209"/>
        <v/>
      </c>
      <c r="P1704" s="13">
        <f>SUM($E$11:$E1704)</f>
        <v>30</v>
      </c>
      <c r="T1704" s="22">
        <f t="shared" si="210"/>
        <v>0</v>
      </c>
      <c r="U1704" s="22">
        <f t="shared" si="211"/>
        <v>0</v>
      </c>
      <c r="W1704" s="13" t="str">
        <f t="shared" si="212"/>
        <v/>
      </c>
      <c r="Y1704" s="41" t="str">
        <f>IF($B1704="", "", IF($B1704&gt;'Annual Report'!$AZ$41, 'Annual Report'!$BA$40, TEXT($B1704, "mmm yyyy")))</f>
        <v/>
      </c>
      <c r="AA1704" s="13" t="str">
        <f t="shared" si="213"/>
        <v/>
      </c>
      <c r="AC1704" s="13" t="str">
        <f t="shared" si="214"/>
        <v xml:space="preserve"> - </v>
      </c>
      <c r="AE1704" s="13" t="str">
        <f t="shared" si="215"/>
        <v/>
      </c>
    </row>
    <row r="1705" spans="1:31" x14ac:dyDescent="0.25">
      <c r="A1705" s="30"/>
      <c r="B1705" s="74"/>
      <c r="C1705" s="82"/>
      <c r="D1705" s="92"/>
      <c r="E1705" s="75"/>
      <c r="F1705" s="76"/>
      <c r="G1705" s="83"/>
      <c r="H1705" s="77"/>
      <c r="I1705" s="84"/>
      <c r="J1705" s="30"/>
      <c r="K1705" s="25" t="str">
        <f t="shared" si="208"/>
        <v/>
      </c>
      <c r="L1705" s="30"/>
      <c r="O1705" s="13" t="str">
        <f t="shared" si="209"/>
        <v/>
      </c>
      <c r="P1705" s="13">
        <f>SUM($E$11:$E1705)</f>
        <v>30</v>
      </c>
      <c r="T1705" s="22">
        <f t="shared" si="210"/>
        <v>0</v>
      </c>
      <c r="U1705" s="22">
        <f t="shared" si="211"/>
        <v>0</v>
      </c>
      <c r="W1705" s="13" t="str">
        <f t="shared" si="212"/>
        <v/>
      </c>
      <c r="Y1705" s="41" t="str">
        <f>IF($B1705="", "", IF($B1705&gt;'Annual Report'!$AZ$41, 'Annual Report'!$BA$40, TEXT($B1705, "mmm yyyy")))</f>
        <v/>
      </c>
      <c r="AA1705" s="13" t="str">
        <f t="shared" si="213"/>
        <v/>
      </c>
      <c r="AC1705" s="13" t="str">
        <f t="shared" si="214"/>
        <v xml:space="preserve"> - </v>
      </c>
      <c r="AE1705" s="13" t="str">
        <f t="shared" si="215"/>
        <v/>
      </c>
    </row>
    <row r="1706" spans="1:31" x14ac:dyDescent="0.25">
      <c r="A1706" s="30"/>
      <c r="B1706" s="74"/>
      <c r="C1706" s="82"/>
      <c r="D1706" s="92"/>
      <c r="E1706" s="75"/>
      <c r="F1706" s="76"/>
      <c r="G1706" s="83"/>
      <c r="H1706" s="77"/>
      <c r="I1706" s="84"/>
      <c r="J1706" s="30"/>
      <c r="K1706" s="25" t="str">
        <f t="shared" si="208"/>
        <v/>
      </c>
      <c r="L1706" s="30"/>
      <c r="O1706" s="13" t="str">
        <f t="shared" si="209"/>
        <v/>
      </c>
      <c r="P1706" s="13">
        <f>SUM($E$11:$E1706)</f>
        <v>30</v>
      </c>
      <c r="T1706" s="22">
        <f t="shared" si="210"/>
        <v>0</v>
      </c>
      <c r="U1706" s="22">
        <f t="shared" si="211"/>
        <v>0</v>
      </c>
      <c r="W1706" s="13" t="str">
        <f t="shared" si="212"/>
        <v/>
      </c>
      <c r="Y1706" s="41" t="str">
        <f>IF($B1706="", "", IF($B1706&gt;'Annual Report'!$AZ$41, 'Annual Report'!$BA$40, TEXT($B1706, "mmm yyyy")))</f>
        <v/>
      </c>
      <c r="AA1706" s="13" t="str">
        <f t="shared" si="213"/>
        <v/>
      </c>
      <c r="AC1706" s="13" t="str">
        <f t="shared" si="214"/>
        <v xml:space="preserve"> - </v>
      </c>
      <c r="AE1706" s="13" t="str">
        <f t="shared" si="215"/>
        <v/>
      </c>
    </row>
    <row r="1707" spans="1:31" x14ac:dyDescent="0.25">
      <c r="A1707" s="30"/>
      <c r="B1707" s="74"/>
      <c r="C1707" s="82"/>
      <c r="D1707" s="92"/>
      <c r="E1707" s="75"/>
      <c r="F1707" s="76"/>
      <c r="G1707" s="83"/>
      <c r="H1707" s="77"/>
      <c r="I1707" s="84"/>
      <c r="J1707" s="30"/>
      <c r="K1707" s="25" t="str">
        <f t="shared" si="208"/>
        <v/>
      </c>
      <c r="L1707" s="30"/>
      <c r="O1707" s="13" t="str">
        <f t="shared" si="209"/>
        <v/>
      </c>
      <c r="P1707" s="13">
        <f>SUM($E$11:$E1707)</f>
        <v>30</v>
      </c>
      <c r="T1707" s="22">
        <f t="shared" si="210"/>
        <v>0</v>
      </c>
      <c r="U1707" s="22">
        <f t="shared" si="211"/>
        <v>0</v>
      </c>
      <c r="W1707" s="13" t="str">
        <f t="shared" si="212"/>
        <v/>
      </c>
      <c r="Y1707" s="41" t="str">
        <f>IF($B1707="", "", IF($B1707&gt;'Annual Report'!$AZ$41, 'Annual Report'!$BA$40, TEXT($B1707, "mmm yyyy")))</f>
        <v/>
      </c>
      <c r="AA1707" s="13" t="str">
        <f t="shared" si="213"/>
        <v/>
      </c>
      <c r="AC1707" s="13" t="str">
        <f t="shared" si="214"/>
        <v xml:space="preserve"> - </v>
      </c>
      <c r="AE1707" s="13" t="str">
        <f t="shared" si="215"/>
        <v/>
      </c>
    </row>
    <row r="1708" spans="1:31" x14ac:dyDescent="0.25">
      <c r="A1708" s="30"/>
      <c r="B1708" s="74"/>
      <c r="C1708" s="82"/>
      <c r="D1708" s="92"/>
      <c r="E1708" s="75"/>
      <c r="F1708" s="76"/>
      <c r="G1708" s="83"/>
      <c r="H1708" s="77"/>
      <c r="I1708" s="84"/>
      <c r="J1708" s="30"/>
      <c r="K1708" s="25" t="str">
        <f t="shared" si="208"/>
        <v/>
      </c>
      <c r="L1708" s="30"/>
      <c r="O1708" s="13" t="str">
        <f t="shared" si="209"/>
        <v/>
      </c>
      <c r="P1708" s="13">
        <f>SUM($E$11:$E1708)</f>
        <v>30</v>
      </c>
      <c r="T1708" s="22">
        <f t="shared" si="210"/>
        <v>0</v>
      </c>
      <c r="U1708" s="22">
        <f t="shared" si="211"/>
        <v>0</v>
      </c>
      <c r="W1708" s="13" t="str">
        <f t="shared" si="212"/>
        <v/>
      </c>
      <c r="Y1708" s="41" t="str">
        <f>IF($B1708="", "", IF($B1708&gt;'Annual Report'!$AZ$41, 'Annual Report'!$BA$40, TEXT($B1708, "mmm yyyy")))</f>
        <v/>
      </c>
      <c r="AA1708" s="13" t="str">
        <f t="shared" si="213"/>
        <v/>
      </c>
      <c r="AC1708" s="13" t="str">
        <f t="shared" si="214"/>
        <v xml:space="preserve"> - </v>
      </c>
      <c r="AE1708" s="13" t="str">
        <f t="shared" si="215"/>
        <v/>
      </c>
    </row>
    <row r="1709" spans="1:31" x14ac:dyDescent="0.25">
      <c r="A1709" s="30"/>
      <c r="B1709" s="74"/>
      <c r="C1709" s="82"/>
      <c r="D1709" s="92"/>
      <c r="E1709" s="75"/>
      <c r="F1709" s="76"/>
      <c r="G1709" s="83"/>
      <c r="H1709" s="77"/>
      <c r="I1709" s="84"/>
      <c r="J1709" s="30"/>
      <c r="K1709" s="25" t="str">
        <f t="shared" si="208"/>
        <v/>
      </c>
      <c r="L1709" s="30"/>
      <c r="O1709" s="13" t="str">
        <f t="shared" si="209"/>
        <v/>
      </c>
      <c r="P1709" s="13">
        <f>SUM($E$11:$E1709)</f>
        <v>30</v>
      </c>
      <c r="T1709" s="22">
        <f t="shared" si="210"/>
        <v>0</v>
      </c>
      <c r="U1709" s="22">
        <f t="shared" si="211"/>
        <v>0</v>
      </c>
      <c r="W1709" s="13" t="str">
        <f t="shared" si="212"/>
        <v/>
      </c>
      <c r="Y1709" s="41" t="str">
        <f>IF($B1709="", "", IF($B1709&gt;'Annual Report'!$AZ$41, 'Annual Report'!$BA$40, TEXT($B1709, "mmm yyyy")))</f>
        <v/>
      </c>
      <c r="AA1709" s="13" t="str">
        <f t="shared" si="213"/>
        <v/>
      </c>
      <c r="AC1709" s="13" t="str">
        <f t="shared" si="214"/>
        <v xml:space="preserve"> - </v>
      </c>
      <c r="AE1709" s="13" t="str">
        <f t="shared" si="215"/>
        <v/>
      </c>
    </row>
    <row r="1710" spans="1:31" x14ac:dyDescent="0.25">
      <c r="A1710" s="30"/>
      <c r="B1710" s="74"/>
      <c r="C1710" s="82"/>
      <c r="D1710" s="92"/>
      <c r="E1710" s="75"/>
      <c r="F1710" s="76"/>
      <c r="G1710" s="83"/>
      <c r="H1710" s="77"/>
      <c r="I1710" s="84"/>
      <c r="J1710" s="30"/>
      <c r="K1710" s="25" t="str">
        <f t="shared" si="208"/>
        <v/>
      </c>
      <c r="L1710" s="30"/>
      <c r="O1710" s="13" t="str">
        <f t="shared" si="209"/>
        <v/>
      </c>
      <c r="P1710" s="13">
        <f>SUM($E$11:$E1710)</f>
        <v>30</v>
      </c>
      <c r="T1710" s="22">
        <f t="shared" si="210"/>
        <v>0</v>
      </c>
      <c r="U1710" s="22">
        <f t="shared" si="211"/>
        <v>0</v>
      </c>
      <c r="W1710" s="13" t="str">
        <f t="shared" si="212"/>
        <v/>
      </c>
      <c r="Y1710" s="41" t="str">
        <f>IF($B1710="", "", IF($B1710&gt;'Annual Report'!$AZ$41, 'Annual Report'!$BA$40, TEXT($B1710, "mmm yyyy")))</f>
        <v/>
      </c>
      <c r="AA1710" s="13" t="str">
        <f t="shared" si="213"/>
        <v/>
      </c>
      <c r="AC1710" s="13" t="str">
        <f t="shared" si="214"/>
        <v xml:space="preserve"> - </v>
      </c>
      <c r="AE1710" s="13" t="str">
        <f t="shared" si="215"/>
        <v/>
      </c>
    </row>
    <row r="1711" spans="1:31" x14ac:dyDescent="0.25">
      <c r="A1711" s="30"/>
      <c r="B1711" s="74"/>
      <c r="C1711" s="82"/>
      <c r="D1711" s="92"/>
      <c r="E1711" s="75"/>
      <c r="F1711" s="76"/>
      <c r="G1711" s="83"/>
      <c r="H1711" s="77"/>
      <c r="I1711" s="84"/>
      <c r="J1711" s="30"/>
      <c r="K1711" s="25" t="str">
        <f t="shared" si="208"/>
        <v/>
      </c>
      <c r="L1711" s="30"/>
      <c r="O1711" s="13" t="str">
        <f t="shared" si="209"/>
        <v/>
      </c>
      <c r="P1711" s="13">
        <f>SUM($E$11:$E1711)</f>
        <v>30</v>
      </c>
      <c r="T1711" s="22">
        <f t="shared" si="210"/>
        <v>0</v>
      </c>
      <c r="U1711" s="22">
        <f t="shared" si="211"/>
        <v>0</v>
      </c>
      <c r="W1711" s="13" t="str">
        <f t="shared" si="212"/>
        <v/>
      </c>
      <c r="Y1711" s="41" t="str">
        <f>IF($B1711="", "", IF($B1711&gt;'Annual Report'!$AZ$41, 'Annual Report'!$BA$40, TEXT($B1711, "mmm yyyy")))</f>
        <v/>
      </c>
      <c r="AA1711" s="13" t="str">
        <f t="shared" si="213"/>
        <v/>
      </c>
      <c r="AC1711" s="13" t="str">
        <f t="shared" si="214"/>
        <v xml:space="preserve"> - </v>
      </c>
      <c r="AE1711" s="13" t="str">
        <f t="shared" si="215"/>
        <v/>
      </c>
    </row>
    <row r="1712" spans="1:31" x14ac:dyDescent="0.25">
      <c r="A1712" s="30"/>
      <c r="B1712" s="74"/>
      <c r="C1712" s="82"/>
      <c r="D1712" s="92"/>
      <c r="E1712" s="75"/>
      <c r="F1712" s="76"/>
      <c r="G1712" s="83"/>
      <c r="H1712" s="77"/>
      <c r="I1712" s="84"/>
      <c r="J1712" s="30"/>
      <c r="K1712" s="25" t="str">
        <f t="shared" si="208"/>
        <v/>
      </c>
      <c r="L1712" s="30"/>
      <c r="O1712" s="13" t="str">
        <f t="shared" si="209"/>
        <v/>
      </c>
      <c r="P1712" s="13">
        <f>SUM($E$11:$E1712)</f>
        <v>30</v>
      </c>
      <c r="T1712" s="22">
        <f t="shared" si="210"/>
        <v>0</v>
      </c>
      <c r="U1712" s="22">
        <f t="shared" si="211"/>
        <v>0</v>
      </c>
      <c r="W1712" s="13" t="str">
        <f t="shared" si="212"/>
        <v/>
      </c>
      <c r="Y1712" s="41" t="str">
        <f>IF($B1712="", "", IF($B1712&gt;'Annual Report'!$AZ$41, 'Annual Report'!$BA$40, TEXT($B1712, "mmm yyyy")))</f>
        <v/>
      </c>
      <c r="AA1712" s="13" t="str">
        <f t="shared" si="213"/>
        <v/>
      </c>
      <c r="AC1712" s="13" t="str">
        <f t="shared" si="214"/>
        <v xml:space="preserve"> - </v>
      </c>
      <c r="AE1712" s="13" t="str">
        <f t="shared" si="215"/>
        <v/>
      </c>
    </row>
    <row r="1713" spans="1:31" x14ac:dyDescent="0.25">
      <c r="A1713" s="30"/>
      <c r="B1713" s="74"/>
      <c r="C1713" s="82"/>
      <c r="D1713" s="92"/>
      <c r="E1713" s="75"/>
      <c r="F1713" s="76"/>
      <c r="G1713" s="83"/>
      <c r="H1713" s="77"/>
      <c r="I1713" s="84"/>
      <c r="J1713" s="30"/>
      <c r="K1713" s="25" t="str">
        <f t="shared" si="208"/>
        <v/>
      </c>
      <c r="L1713" s="30"/>
      <c r="O1713" s="13" t="str">
        <f t="shared" si="209"/>
        <v/>
      </c>
      <c r="P1713" s="13">
        <f>SUM($E$11:$E1713)</f>
        <v>30</v>
      </c>
      <c r="T1713" s="22">
        <f t="shared" si="210"/>
        <v>0</v>
      </c>
      <c r="U1713" s="22">
        <f t="shared" si="211"/>
        <v>0</v>
      </c>
      <c r="W1713" s="13" t="str">
        <f t="shared" si="212"/>
        <v/>
      </c>
      <c r="Y1713" s="41" t="str">
        <f>IF($B1713="", "", IF($B1713&gt;'Annual Report'!$AZ$41, 'Annual Report'!$BA$40, TEXT($B1713, "mmm yyyy")))</f>
        <v/>
      </c>
      <c r="AA1713" s="13" t="str">
        <f t="shared" si="213"/>
        <v/>
      </c>
      <c r="AC1713" s="13" t="str">
        <f t="shared" si="214"/>
        <v xml:space="preserve"> - </v>
      </c>
      <c r="AE1713" s="13" t="str">
        <f t="shared" si="215"/>
        <v/>
      </c>
    </row>
    <row r="1714" spans="1:31" x14ac:dyDescent="0.25">
      <c r="A1714" s="30"/>
      <c r="B1714" s="74"/>
      <c r="C1714" s="82"/>
      <c r="D1714" s="92"/>
      <c r="E1714" s="75"/>
      <c r="F1714" s="76"/>
      <c r="G1714" s="83"/>
      <c r="H1714" s="77"/>
      <c r="I1714" s="84"/>
      <c r="J1714" s="30"/>
      <c r="K1714" s="25" t="str">
        <f t="shared" si="208"/>
        <v/>
      </c>
      <c r="L1714" s="30"/>
      <c r="O1714" s="13" t="str">
        <f t="shared" si="209"/>
        <v/>
      </c>
      <c r="P1714" s="13">
        <f>SUM($E$11:$E1714)</f>
        <v>30</v>
      </c>
      <c r="T1714" s="22">
        <f t="shared" si="210"/>
        <v>0</v>
      </c>
      <c r="U1714" s="22">
        <f t="shared" si="211"/>
        <v>0</v>
      </c>
      <c r="W1714" s="13" t="str">
        <f t="shared" si="212"/>
        <v/>
      </c>
      <c r="Y1714" s="41" t="str">
        <f>IF($B1714="", "", IF($B1714&gt;'Annual Report'!$AZ$41, 'Annual Report'!$BA$40, TEXT($B1714, "mmm yyyy")))</f>
        <v/>
      </c>
      <c r="AA1714" s="13" t="str">
        <f t="shared" si="213"/>
        <v/>
      </c>
      <c r="AC1714" s="13" t="str">
        <f t="shared" si="214"/>
        <v xml:space="preserve"> - </v>
      </c>
      <c r="AE1714" s="13" t="str">
        <f t="shared" si="215"/>
        <v/>
      </c>
    </row>
    <row r="1715" spans="1:31" x14ac:dyDescent="0.25">
      <c r="A1715" s="30"/>
      <c r="B1715" s="74"/>
      <c r="C1715" s="82"/>
      <c r="D1715" s="92"/>
      <c r="E1715" s="75"/>
      <c r="F1715" s="76"/>
      <c r="G1715" s="83"/>
      <c r="H1715" s="77"/>
      <c r="I1715" s="84"/>
      <c r="J1715" s="30"/>
      <c r="K1715" s="25" t="str">
        <f t="shared" si="208"/>
        <v/>
      </c>
      <c r="L1715" s="30"/>
      <c r="O1715" s="13" t="str">
        <f t="shared" si="209"/>
        <v/>
      </c>
      <c r="P1715" s="13">
        <f>SUM($E$11:$E1715)</f>
        <v>30</v>
      </c>
      <c r="T1715" s="22">
        <f t="shared" si="210"/>
        <v>0</v>
      </c>
      <c r="U1715" s="22">
        <f t="shared" si="211"/>
        <v>0</v>
      </c>
      <c r="W1715" s="13" t="str">
        <f t="shared" si="212"/>
        <v/>
      </c>
      <c r="Y1715" s="41" t="str">
        <f>IF($B1715="", "", IF($B1715&gt;'Annual Report'!$AZ$41, 'Annual Report'!$BA$40, TEXT($B1715, "mmm yyyy")))</f>
        <v/>
      </c>
      <c r="AA1715" s="13" t="str">
        <f t="shared" si="213"/>
        <v/>
      </c>
      <c r="AC1715" s="13" t="str">
        <f t="shared" si="214"/>
        <v xml:space="preserve"> - </v>
      </c>
      <c r="AE1715" s="13" t="str">
        <f t="shared" si="215"/>
        <v/>
      </c>
    </row>
    <row r="1716" spans="1:31" x14ac:dyDescent="0.25">
      <c r="A1716" s="30"/>
      <c r="B1716" s="74"/>
      <c r="C1716" s="82"/>
      <c r="D1716" s="92"/>
      <c r="E1716" s="75"/>
      <c r="F1716" s="76"/>
      <c r="G1716" s="83"/>
      <c r="H1716" s="77"/>
      <c r="I1716" s="84"/>
      <c r="J1716" s="30"/>
      <c r="K1716" s="25" t="str">
        <f t="shared" si="208"/>
        <v/>
      </c>
      <c r="L1716" s="30"/>
      <c r="O1716" s="13" t="str">
        <f t="shared" si="209"/>
        <v/>
      </c>
      <c r="P1716" s="13">
        <f>SUM($E$11:$E1716)</f>
        <v>30</v>
      </c>
      <c r="T1716" s="22">
        <f t="shared" si="210"/>
        <v>0</v>
      </c>
      <c r="U1716" s="22">
        <f t="shared" si="211"/>
        <v>0</v>
      </c>
      <c r="W1716" s="13" t="str">
        <f t="shared" si="212"/>
        <v/>
      </c>
      <c r="Y1716" s="41" t="str">
        <f>IF($B1716="", "", IF($B1716&gt;'Annual Report'!$AZ$41, 'Annual Report'!$BA$40, TEXT($B1716, "mmm yyyy")))</f>
        <v/>
      </c>
      <c r="AA1716" s="13" t="str">
        <f t="shared" si="213"/>
        <v/>
      </c>
      <c r="AC1716" s="13" t="str">
        <f t="shared" si="214"/>
        <v xml:space="preserve"> - </v>
      </c>
      <c r="AE1716" s="13" t="str">
        <f t="shared" si="215"/>
        <v/>
      </c>
    </row>
    <row r="1717" spans="1:31" x14ac:dyDescent="0.25">
      <c r="A1717" s="30"/>
      <c r="B1717" s="74"/>
      <c r="C1717" s="82"/>
      <c r="D1717" s="92"/>
      <c r="E1717" s="75"/>
      <c r="F1717" s="76"/>
      <c r="G1717" s="83"/>
      <c r="H1717" s="77"/>
      <c r="I1717" s="84"/>
      <c r="J1717" s="30"/>
      <c r="K1717" s="25" t="str">
        <f t="shared" si="208"/>
        <v/>
      </c>
      <c r="L1717" s="30"/>
      <c r="O1717" s="13" t="str">
        <f t="shared" si="209"/>
        <v/>
      </c>
      <c r="P1717" s="13">
        <f>SUM($E$11:$E1717)</f>
        <v>30</v>
      </c>
      <c r="T1717" s="22">
        <f t="shared" si="210"/>
        <v>0</v>
      </c>
      <c r="U1717" s="22">
        <f t="shared" si="211"/>
        <v>0</v>
      </c>
      <c r="W1717" s="13" t="str">
        <f t="shared" si="212"/>
        <v/>
      </c>
      <c r="Y1717" s="41" t="str">
        <f>IF($B1717="", "", IF($B1717&gt;'Annual Report'!$AZ$41, 'Annual Report'!$BA$40, TEXT($B1717, "mmm yyyy")))</f>
        <v/>
      </c>
      <c r="AA1717" s="13" t="str">
        <f t="shared" si="213"/>
        <v/>
      </c>
      <c r="AC1717" s="13" t="str">
        <f t="shared" si="214"/>
        <v xml:space="preserve"> - </v>
      </c>
      <c r="AE1717" s="13" t="str">
        <f t="shared" si="215"/>
        <v/>
      </c>
    </row>
    <row r="1718" spans="1:31" x14ac:dyDescent="0.25">
      <c r="A1718" s="30"/>
      <c r="B1718" s="74"/>
      <c r="C1718" s="82"/>
      <c r="D1718" s="92"/>
      <c r="E1718" s="75"/>
      <c r="F1718" s="76"/>
      <c r="G1718" s="83"/>
      <c r="H1718" s="77"/>
      <c r="I1718" s="84"/>
      <c r="J1718" s="30"/>
      <c r="K1718" s="25" t="str">
        <f t="shared" si="208"/>
        <v/>
      </c>
      <c r="L1718" s="30"/>
      <c r="O1718" s="13" t="str">
        <f t="shared" si="209"/>
        <v/>
      </c>
      <c r="P1718" s="13">
        <f>SUM($E$11:$E1718)</f>
        <v>30</v>
      </c>
      <c r="T1718" s="22">
        <f t="shared" si="210"/>
        <v>0</v>
      </c>
      <c r="U1718" s="22">
        <f t="shared" si="211"/>
        <v>0</v>
      </c>
      <c r="W1718" s="13" t="str">
        <f t="shared" si="212"/>
        <v/>
      </c>
      <c r="Y1718" s="41" t="str">
        <f>IF($B1718="", "", IF($B1718&gt;'Annual Report'!$AZ$41, 'Annual Report'!$BA$40, TEXT($B1718, "mmm yyyy")))</f>
        <v/>
      </c>
      <c r="AA1718" s="13" t="str">
        <f t="shared" si="213"/>
        <v/>
      </c>
      <c r="AC1718" s="13" t="str">
        <f t="shared" si="214"/>
        <v xml:space="preserve"> - </v>
      </c>
      <c r="AE1718" s="13" t="str">
        <f t="shared" si="215"/>
        <v/>
      </c>
    </row>
    <row r="1719" spans="1:31" x14ac:dyDescent="0.25">
      <c r="A1719" s="30"/>
      <c r="B1719" s="74"/>
      <c r="C1719" s="82"/>
      <c r="D1719" s="92"/>
      <c r="E1719" s="75"/>
      <c r="F1719" s="76"/>
      <c r="G1719" s="83"/>
      <c r="H1719" s="77"/>
      <c r="I1719" s="84"/>
      <c r="J1719" s="30"/>
      <c r="K1719" s="25" t="str">
        <f t="shared" si="208"/>
        <v/>
      </c>
      <c r="L1719" s="30"/>
      <c r="O1719" s="13" t="str">
        <f t="shared" si="209"/>
        <v/>
      </c>
      <c r="P1719" s="13">
        <f>SUM($E$11:$E1719)</f>
        <v>30</v>
      </c>
      <c r="T1719" s="22">
        <f t="shared" si="210"/>
        <v>0</v>
      </c>
      <c r="U1719" s="22">
        <f t="shared" si="211"/>
        <v>0</v>
      </c>
      <c r="W1719" s="13" t="str">
        <f t="shared" si="212"/>
        <v/>
      </c>
      <c r="Y1719" s="41" t="str">
        <f>IF($B1719="", "", IF($B1719&gt;'Annual Report'!$AZ$41, 'Annual Report'!$BA$40, TEXT($B1719, "mmm yyyy")))</f>
        <v/>
      </c>
      <c r="AA1719" s="13" t="str">
        <f t="shared" si="213"/>
        <v/>
      </c>
      <c r="AC1719" s="13" t="str">
        <f t="shared" si="214"/>
        <v xml:space="preserve"> - </v>
      </c>
      <c r="AE1719" s="13" t="str">
        <f t="shared" si="215"/>
        <v/>
      </c>
    </row>
    <row r="1720" spans="1:31" x14ac:dyDescent="0.25">
      <c r="A1720" s="30"/>
      <c r="B1720" s="74"/>
      <c r="C1720" s="82"/>
      <c r="D1720" s="92"/>
      <c r="E1720" s="75"/>
      <c r="F1720" s="76"/>
      <c r="G1720" s="83"/>
      <c r="H1720" s="77"/>
      <c r="I1720" s="84"/>
      <c r="J1720" s="30"/>
      <c r="K1720" s="25" t="str">
        <f t="shared" si="208"/>
        <v/>
      </c>
      <c r="L1720" s="30"/>
      <c r="O1720" s="13" t="str">
        <f t="shared" si="209"/>
        <v/>
      </c>
      <c r="P1720" s="13">
        <f>SUM($E$11:$E1720)</f>
        <v>30</v>
      </c>
      <c r="T1720" s="22">
        <f t="shared" si="210"/>
        <v>0</v>
      </c>
      <c r="U1720" s="22">
        <f t="shared" si="211"/>
        <v>0</v>
      </c>
      <c r="W1720" s="13" t="str">
        <f t="shared" si="212"/>
        <v/>
      </c>
      <c r="Y1720" s="41" t="str">
        <f>IF($B1720="", "", IF($B1720&gt;'Annual Report'!$AZ$41, 'Annual Report'!$BA$40, TEXT($B1720, "mmm yyyy")))</f>
        <v/>
      </c>
      <c r="AA1720" s="13" t="str">
        <f t="shared" si="213"/>
        <v/>
      </c>
      <c r="AC1720" s="13" t="str">
        <f t="shared" si="214"/>
        <v xml:space="preserve"> - </v>
      </c>
      <c r="AE1720" s="13" t="str">
        <f t="shared" si="215"/>
        <v/>
      </c>
    </row>
    <row r="1721" spans="1:31" x14ac:dyDescent="0.25">
      <c r="A1721" s="30"/>
      <c r="B1721" s="74"/>
      <c r="C1721" s="82"/>
      <c r="D1721" s="92"/>
      <c r="E1721" s="75"/>
      <c r="F1721" s="76"/>
      <c r="G1721" s="83"/>
      <c r="H1721" s="77"/>
      <c r="I1721" s="84"/>
      <c r="J1721" s="30"/>
      <c r="K1721" s="25" t="str">
        <f t="shared" si="208"/>
        <v/>
      </c>
      <c r="L1721" s="30"/>
      <c r="O1721" s="13" t="str">
        <f t="shared" si="209"/>
        <v/>
      </c>
      <c r="P1721" s="13">
        <f>SUM($E$11:$E1721)</f>
        <v>30</v>
      </c>
      <c r="T1721" s="22">
        <f t="shared" si="210"/>
        <v>0</v>
      </c>
      <c r="U1721" s="22">
        <f t="shared" si="211"/>
        <v>0</v>
      </c>
      <c r="W1721" s="13" t="str">
        <f t="shared" si="212"/>
        <v/>
      </c>
      <c r="Y1721" s="41" t="str">
        <f>IF($B1721="", "", IF($B1721&gt;'Annual Report'!$AZ$41, 'Annual Report'!$BA$40, TEXT($B1721, "mmm yyyy")))</f>
        <v/>
      </c>
      <c r="AA1721" s="13" t="str">
        <f t="shared" si="213"/>
        <v/>
      </c>
      <c r="AC1721" s="13" t="str">
        <f t="shared" si="214"/>
        <v xml:space="preserve"> - </v>
      </c>
      <c r="AE1721" s="13" t="str">
        <f t="shared" si="215"/>
        <v/>
      </c>
    </row>
    <row r="1722" spans="1:31" x14ac:dyDescent="0.25">
      <c r="A1722" s="30"/>
      <c r="B1722" s="74"/>
      <c r="C1722" s="82"/>
      <c r="D1722" s="92"/>
      <c r="E1722" s="75"/>
      <c r="F1722" s="76"/>
      <c r="G1722" s="83"/>
      <c r="H1722" s="77"/>
      <c r="I1722" s="84"/>
      <c r="J1722" s="30"/>
      <c r="K1722" s="25" t="str">
        <f t="shared" si="208"/>
        <v/>
      </c>
      <c r="L1722" s="30"/>
      <c r="O1722" s="13" t="str">
        <f t="shared" si="209"/>
        <v/>
      </c>
      <c r="P1722" s="13">
        <f>SUM($E$11:$E1722)</f>
        <v>30</v>
      </c>
      <c r="T1722" s="22">
        <f t="shared" si="210"/>
        <v>0</v>
      </c>
      <c r="U1722" s="22">
        <f t="shared" si="211"/>
        <v>0</v>
      </c>
      <c r="W1722" s="13" t="str">
        <f t="shared" si="212"/>
        <v/>
      </c>
      <c r="Y1722" s="41" t="str">
        <f>IF($B1722="", "", IF($B1722&gt;'Annual Report'!$AZ$41, 'Annual Report'!$BA$40, TEXT($B1722, "mmm yyyy")))</f>
        <v/>
      </c>
      <c r="AA1722" s="13" t="str">
        <f t="shared" si="213"/>
        <v/>
      </c>
      <c r="AC1722" s="13" t="str">
        <f t="shared" si="214"/>
        <v xml:space="preserve"> - </v>
      </c>
      <c r="AE1722" s="13" t="str">
        <f t="shared" si="215"/>
        <v/>
      </c>
    </row>
    <row r="1723" spans="1:31" x14ac:dyDescent="0.25">
      <c r="A1723" s="30"/>
      <c r="B1723" s="74"/>
      <c r="C1723" s="82"/>
      <c r="D1723" s="92"/>
      <c r="E1723" s="75"/>
      <c r="F1723" s="76"/>
      <c r="G1723" s="83"/>
      <c r="H1723" s="77"/>
      <c r="I1723" s="84"/>
      <c r="J1723" s="30"/>
      <c r="K1723" s="25" t="str">
        <f t="shared" si="208"/>
        <v/>
      </c>
      <c r="L1723" s="30"/>
      <c r="O1723" s="13" t="str">
        <f t="shared" si="209"/>
        <v/>
      </c>
      <c r="P1723" s="13">
        <f>SUM($E$11:$E1723)</f>
        <v>30</v>
      </c>
      <c r="T1723" s="22">
        <f t="shared" si="210"/>
        <v>0</v>
      </c>
      <c r="U1723" s="22">
        <f t="shared" si="211"/>
        <v>0</v>
      </c>
      <c r="W1723" s="13" t="str">
        <f t="shared" si="212"/>
        <v/>
      </c>
      <c r="Y1723" s="41" t="str">
        <f>IF($B1723="", "", IF($B1723&gt;'Annual Report'!$AZ$41, 'Annual Report'!$BA$40, TEXT($B1723, "mmm yyyy")))</f>
        <v/>
      </c>
      <c r="AA1723" s="13" t="str">
        <f t="shared" si="213"/>
        <v/>
      </c>
      <c r="AC1723" s="13" t="str">
        <f t="shared" si="214"/>
        <v xml:space="preserve"> - </v>
      </c>
      <c r="AE1723" s="13" t="str">
        <f t="shared" si="215"/>
        <v/>
      </c>
    </row>
    <row r="1724" spans="1:31" x14ac:dyDescent="0.25">
      <c r="A1724" s="30"/>
      <c r="B1724" s="74"/>
      <c r="C1724" s="82"/>
      <c r="D1724" s="92"/>
      <c r="E1724" s="75"/>
      <c r="F1724" s="76"/>
      <c r="G1724" s="83"/>
      <c r="H1724" s="77"/>
      <c r="I1724" s="84"/>
      <c r="J1724" s="30"/>
      <c r="K1724" s="25" t="str">
        <f t="shared" si="208"/>
        <v/>
      </c>
      <c r="L1724" s="30"/>
      <c r="O1724" s="13" t="str">
        <f t="shared" si="209"/>
        <v/>
      </c>
      <c r="P1724" s="13">
        <f>SUM($E$11:$E1724)</f>
        <v>30</v>
      </c>
      <c r="T1724" s="22">
        <f t="shared" si="210"/>
        <v>0</v>
      </c>
      <c r="U1724" s="22">
        <f t="shared" si="211"/>
        <v>0</v>
      </c>
      <c r="W1724" s="13" t="str">
        <f t="shared" si="212"/>
        <v/>
      </c>
      <c r="Y1724" s="41" t="str">
        <f>IF($B1724="", "", IF($B1724&gt;'Annual Report'!$AZ$41, 'Annual Report'!$BA$40, TEXT($B1724, "mmm yyyy")))</f>
        <v/>
      </c>
      <c r="AA1724" s="13" t="str">
        <f t="shared" si="213"/>
        <v/>
      </c>
      <c r="AC1724" s="13" t="str">
        <f t="shared" si="214"/>
        <v xml:space="preserve"> - </v>
      </c>
      <c r="AE1724" s="13" t="str">
        <f t="shared" si="215"/>
        <v/>
      </c>
    </row>
    <row r="1725" spans="1:31" x14ac:dyDescent="0.25">
      <c r="A1725" s="30"/>
      <c r="B1725" s="74"/>
      <c r="C1725" s="82"/>
      <c r="D1725" s="92"/>
      <c r="E1725" s="75"/>
      <c r="F1725" s="76"/>
      <c r="G1725" s="83"/>
      <c r="H1725" s="77"/>
      <c r="I1725" s="84"/>
      <c r="J1725" s="30"/>
      <c r="K1725" s="25" t="str">
        <f t="shared" si="208"/>
        <v/>
      </c>
      <c r="L1725" s="30"/>
      <c r="O1725" s="13" t="str">
        <f t="shared" si="209"/>
        <v/>
      </c>
      <c r="P1725" s="13">
        <f>SUM($E$11:$E1725)</f>
        <v>30</v>
      </c>
      <c r="T1725" s="22">
        <f t="shared" si="210"/>
        <v>0</v>
      </c>
      <c r="U1725" s="22">
        <f t="shared" si="211"/>
        <v>0</v>
      </c>
      <c r="W1725" s="13" t="str">
        <f t="shared" si="212"/>
        <v/>
      </c>
      <c r="Y1725" s="41" t="str">
        <f>IF($B1725="", "", IF($B1725&gt;'Annual Report'!$AZ$41, 'Annual Report'!$BA$40, TEXT($B1725, "mmm yyyy")))</f>
        <v/>
      </c>
      <c r="AA1725" s="13" t="str">
        <f t="shared" si="213"/>
        <v/>
      </c>
      <c r="AC1725" s="13" t="str">
        <f t="shared" si="214"/>
        <v xml:space="preserve"> - </v>
      </c>
      <c r="AE1725" s="13" t="str">
        <f t="shared" si="215"/>
        <v/>
      </c>
    </row>
    <row r="1726" spans="1:31" x14ac:dyDescent="0.25">
      <c r="A1726" s="30"/>
      <c r="B1726" s="74"/>
      <c r="C1726" s="82"/>
      <c r="D1726" s="92"/>
      <c r="E1726" s="75"/>
      <c r="F1726" s="76"/>
      <c r="G1726" s="83"/>
      <c r="H1726" s="77"/>
      <c r="I1726" s="84"/>
      <c r="J1726" s="30"/>
      <c r="K1726" s="25" t="str">
        <f t="shared" si="208"/>
        <v/>
      </c>
      <c r="L1726" s="30"/>
      <c r="O1726" s="13" t="str">
        <f t="shared" si="209"/>
        <v/>
      </c>
      <c r="P1726" s="13">
        <f>SUM($E$11:$E1726)</f>
        <v>30</v>
      </c>
      <c r="T1726" s="22">
        <f t="shared" si="210"/>
        <v>0</v>
      </c>
      <c r="U1726" s="22">
        <f t="shared" si="211"/>
        <v>0</v>
      </c>
      <c r="W1726" s="13" t="str">
        <f t="shared" si="212"/>
        <v/>
      </c>
      <c r="Y1726" s="41" t="str">
        <f>IF($B1726="", "", IF($B1726&gt;'Annual Report'!$AZ$41, 'Annual Report'!$BA$40, TEXT($B1726, "mmm yyyy")))</f>
        <v/>
      </c>
      <c r="AA1726" s="13" t="str">
        <f t="shared" si="213"/>
        <v/>
      </c>
      <c r="AC1726" s="13" t="str">
        <f t="shared" si="214"/>
        <v xml:space="preserve"> - </v>
      </c>
      <c r="AE1726" s="13" t="str">
        <f t="shared" si="215"/>
        <v/>
      </c>
    </row>
    <row r="1727" spans="1:31" x14ac:dyDescent="0.25">
      <c r="A1727" s="30"/>
      <c r="B1727" s="74"/>
      <c r="C1727" s="82"/>
      <c r="D1727" s="92"/>
      <c r="E1727" s="75"/>
      <c r="F1727" s="76"/>
      <c r="G1727" s="83"/>
      <c r="H1727" s="77"/>
      <c r="I1727" s="84"/>
      <c r="J1727" s="30"/>
      <c r="K1727" s="25" t="str">
        <f t="shared" si="208"/>
        <v/>
      </c>
      <c r="L1727" s="30"/>
      <c r="O1727" s="13" t="str">
        <f t="shared" si="209"/>
        <v/>
      </c>
      <c r="P1727" s="13">
        <f>SUM($E$11:$E1727)</f>
        <v>30</v>
      </c>
      <c r="T1727" s="22">
        <f t="shared" si="210"/>
        <v>0</v>
      </c>
      <c r="U1727" s="22">
        <f t="shared" si="211"/>
        <v>0</v>
      </c>
      <c r="W1727" s="13" t="str">
        <f t="shared" si="212"/>
        <v/>
      </c>
      <c r="Y1727" s="41" t="str">
        <f>IF($B1727="", "", IF($B1727&gt;'Annual Report'!$AZ$41, 'Annual Report'!$BA$40, TEXT($B1727, "mmm yyyy")))</f>
        <v/>
      </c>
      <c r="AA1727" s="13" t="str">
        <f t="shared" si="213"/>
        <v/>
      </c>
      <c r="AC1727" s="13" t="str">
        <f t="shared" si="214"/>
        <v xml:space="preserve"> - </v>
      </c>
      <c r="AE1727" s="13" t="str">
        <f t="shared" si="215"/>
        <v/>
      </c>
    </row>
    <row r="1728" spans="1:31" x14ac:dyDescent="0.25">
      <c r="A1728" s="30"/>
      <c r="B1728" s="74"/>
      <c r="C1728" s="82"/>
      <c r="D1728" s="92"/>
      <c r="E1728" s="75"/>
      <c r="F1728" s="76"/>
      <c r="G1728" s="83"/>
      <c r="H1728" s="77"/>
      <c r="I1728" s="84"/>
      <c r="J1728" s="30"/>
      <c r="K1728" s="25" t="str">
        <f t="shared" si="208"/>
        <v/>
      </c>
      <c r="L1728" s="30"/>
      <c r="O1728" s="13" t="str">
        <f t="shared" si="209"/>
        <v/>
      </c>
      <c r="P1728" s="13">
        <f>SUM($E$11:$E1728)</f>
        <v>30</v>
      </c>
      <c r="T1728" s="22">
        <f t="shared" si="210"/>
        <v>0</v>
      </c>
      <c r="U1728" s="22">
        <f t="shared" si="211"/>
        <v>0</v>
      </c>
      <c r="W1728" s="13" t="str">
        <f t="shared" si="212"/>
        <v/>
      </c>
      <c r="Y1728" s="41" t="str">
        <f>IF($B1728="", "", IF($B1728&gt;'Annual Report'!$AZ$41, 'Annual Report'!$BA$40, TEXT($B1728, "mmm yyyy")))</f>
        <v/>
      </c>
      <c r="AA1728" s="13" t="str">
        <f t="shared" si="213"/>
        <v/>
      </c>
      <c r="AC1728" s="13" t="str">
        <f t="shared" si="214"/>
        <v xml:space="preserve"> - </v>
      </c>
      <c r="AE1728" s="13" t="str">
        <f t="shared" si="215"/>
        <v/>
      </c>
    </row>
    <row r="1729" spans="1:31" x14ac:dyDescent="0.25">
      <c r="A1729" s="30"/>
      <c r="B1729" s="74"/>
      <c r="C1729" s="82"/>
      <c r="D1729" s="92"/>
      <c r="E1729" s="75"/>
      <c r="F1729" s="76"/>
      <c r="G1729" s="83"/>
      <c r="H1729" s="77"/>
      <c r="I1729" s="84"/>
      <c r="J1729" s="30"/>
      <c r="K1729" s="25" t="str">
        <f t="shared" si="208"/>
        <v/>
      </c>
      <c r="L1729" s="30"/>
      <c r="O1729" s="13" t="str">
        <f t="shared" si="209"/>
        <v/>
      </c>
      <c r="P1729" s="13">
        <f>SUM($E$11:$E1729)</f>
        <v>30</v>
      </c>
      <c r="T1729" s="22">
        <f t="shared" si="210"/>
        <v>0</v>
      </c>
      <c r="U1729" s="22">
        <f t="shared" si="211"/>
        <v>0</v>
      </c>
      <c r="W1729" s="13" t="str">
        <f t="shared" si="212"/>
        <v/>
      </c>
      <c r="Y1729" s="41" t="str">
        <f>IF($B1729="", "", IF($B1729&gt;'Annual Report'!$AZ$41, 'Annual Report'!$BA$40, TEXT($B1729, "mmm yyyy")))</f>
        <v/>
      </c>
      <c r="AA1729" s="13" t="str">
        <f t="shared" si="213"/>
        <v/>
      </c>
      <c r="AC1729" s="13" t="str">
        <f t="shared" si="214"/>
        <v xml:space="preserve"> - </v>
      </c>
      <c r="AE1729" s="13" t="str">
        <f t="shared" si="215"/>
        <v/>
      </c>
    </row>
    <row r="1730" spans="1:31" x14ac:dyDescent="0.25">
      <c r="A1730" s="30"/>
      <c r="B1730" s="74"/>
      <c r="C1730" s="82"/>
      <c r="D1730" s="92"/>
      <c r="E1730" s="75"/>
      <c r="F1730" s="76"/>
      <c r="G1730" s="83"/>
      <c r="H1730" s="77"/>
      <c r="I1730" s="84"/>
      <c r="J1730" s="30"/>
      <c r="K1730" s="25" t="str">
        <f t="shared" si="208"/>
        <v/>
      </c>
      <c r="L1730" s="30"/>
      <c r="O1730" s="13" t="str">
        <f t="shared" si="209"/>
        <v/>
      </c>
      <c r="P1730" s="13">
        <f>SUM($E$11:$E1730)</f>
        <v>30</v>
      </c>
      <c r="T1730" s="22">
        <f t="shared" si="210"/>
        <v>0</v>
      </c>
      <c r="U1730" s="22">
        <f t="shared" si="211"/>
        <v>0</v>
      </c>
      <c r="W1730" s="13" t="str">
        <f t="shared" si="212"/>
        <v/>
      </c>
      <c r="Y1730" s="41" t="str">
        <f>IF($B1730="", "", IF($B1730&gt;'Annual Report'!$AZ$41, 'Annual Report'!$BA$40, TEXT($B1730, "mmm yyyy")))</f>
        <v/>
      </c>
      <c r="AA1730" s="13" t="str">
        <f t="shared" si="213"/>
        <v/>
      </c>
      <c r="AC1730" s="13" t="str">
        <f t="shared" si="214"/>
        <v xml:space="preserve"> - </v>
      </c>
      <c r="AE1730" s="13" t="str">
        <f t="shared" si="215"/>
        <v/>
      </c>
    </row>
    <row r="1731" spans="1:31" x14ac:dyDescent="0.25">
      <c r="A1731" s="30"/>
      <c r="B1731" s="74"/>
      <c r="C1731" s="82"/>
      <c r="D1731" s="92"/>
      <c r="E1731" s="75"/>
      <c r="F1731" s="76"/>
      <c r="G1731" s="83"/>
      <c r="H1731" s="77"/>
      <c r="I1731" s="84"/>
      <c r="J1731" s="30"/>
      <c r="K1731" s="25" t="str">
        <f t="shared" si="208"/>
        <v/>
      </c>
      <c r="L1731" s="30"/>
      <c r="O1731" s="13" t="str">
        <f t="shared" si="209"/>
        <v/>
      </c>
      <c r="P1731" s="13">
        <f>SUM($E$11:$E1731)</f>
        <v>30</v>
      </c>
      <c r="T1731" s="22">
        <f t="shared" si="210"/>
        <v>0</v>
      </c>
      <c r="U1731" s="22">
        <f t="shared" si="211"/>
        <v>0</v>
      </c>
      <c r="W1731" s="13" t="str">
        <f t="shared" si="212"/>
        <v/>
      </c>
      <c r="Y1731" s="41" t="str">
        <f>IF($B1731="", "", IF($B1731&gt;'Annual Report'!$AZ$41, 'Annual Report'!$BA$40, TEXT($B1731, "mmm yyyy")))</f>
        <v/>
      </c>
      <c r="AA1731" s="13" t="str">
        <f t="shared" si="213"/>
        <v/>
      </c>
      <c r="AC1731" s="13" t="str">
        <f t="shared" si="214"/>
        <v xml:space="preserve"> - </v>
      </c>
      <c r="AE1731" s="13" t="str">
        <f t="shared" si="215"/>
        <v/>
      </c>
    </row>
    <row r="1732" spans="1:31" x14ac:dyDescent="0.25">
      <c r="A1732" s="30"/>
      <c r="B1732" s="74"/>
      <c r="C1732" s="82"/>
      <c r="D1732" s="92"/>
      <c r="E1732" s="75"/>
      <c r="F1732" s="76"/>
      <c r="G1732" s="83"/>
      <c r="H1732" s="77"/>
      <c r="I1732" s="84"/>
      <c r="J1732" s="30"/>
      <c r="K1732" s="25" t="str">
        <f t="shared" si="208"/>
        <v/>
      </c>
      <c r="L1732" s="30"/>
      <c r="O1732" s="13" t="str">
        <f t="shared" si="209"/>
        <v/>
      </c>
      <c r="P1732" s="13">
        <f>SUM($E$11:$E1732)</f>
        <v>30</v>
      </c>
      <c r="T1732" s="22">
        <f t="shared" si="210"/>
        <v>0</v>
      </c>
      <c r="U1732" s="22">
        <f t="shared" si="211"/>
        <v>0</v>
      </c>
      <c r="W1732" s="13" t="str">
        <f t="shared" si="212"/>
        <v/>
      </c>
      <c r="Y1732" s="41" t="str">
        <f>IF($B1732="", "", IF($B1732&gt;'Annual Report'!$AZ$41, 'Annual Report'!$BA$40, TEXT($B1732, "mmm yyyy")))</f>
        <v/>
      </c>
      <c r="AA1732" s="13" t="str">
        <f t="shared" si="213"/>
        <v/>
      </c>
      <c r="AC1732" s="13" t="str">
        <f t="shared" si="214"/>
        <v xml:space="preserve"> - </v>
      </c>
      <c r="AE1732" s="13" t="str">
        <f t="shared" si="215"/>
        <v/>
      </c>
    </row>
    <row r="1733" spans="1:31" x14ac:dyDescent="0.25">
      <c r="A1733" s="30"/>
      <c r="B1733" s="74"/>
      <c r="C1733" s="82"/>
      <c r="D1733" s="92"/>
      <c r="E1733" s="75"/>
      <c r="F1733" s="76"/>
      <c r="G1733" s="83"/>
      <c r="H1733" s="77"/>
      <c r="I1733" s="84"/>
      <c r="J1733" s="30"/>
      <c r="K1733" s="25" t="str">
        <f t="shared" si="208"/>
        <v/>
      </c>
      <c r="L1733" s="30"/>
      <c r="O1733" s="13" t="str">
        <f t="shared" si="209"/>
        <v/>
      </c>
      <c r="P1733" s="13">
        <f>SUM($E$11:$E1733)</f>
        <v>30</v>
      </c>
      <c r="T1733" s="22">
        <f t="shared" si="210"/>
        <v>0</v>
      </c>
      <c r="U1733" s="22">
        <f t="shared" si="211"/>
        <v>0</v>
      </c>
      <c r="W1733" s="13" t="str">
        <f t="shared" si="212"/>
        <v/>
      </c>
      <c r="Y1733" s="41" t="str">
        <f>IF($B1733="", "", IF($B1733&gt;'Annual Report'!$AZ$41, 'Annual Report'!$BA$40, TEXT($B1733, "mmm yyyy")))</f>
        <v/>
      </c>
      <c r="AA1733" s="13" t="str">
        <f t="shared" si="213"/>
        <v/>
      </c>
      <c r="AC1733" s="13" t="str">
        <f t="shared" si="214"/>
        <v xml:space="preserve"> - </v>
      </c>
      <c r="AE1733" s="13" t="str">
        <f t="shared" si="215"/>
        <v/>
      </c>
    </row>
    <row r="1734" spans="1:31" x14ac:dyDescent="0.25">
      <c r="A1734" s="30"/>
      <c r="B1734" s="74"/>
      <c r="C1734" s="82"/>
      <c r="D1734" s="92"/>
      <c r="E1734" s="75"/>
      <c r="F1734" s="76"/>
      <c r="G1734" s="83"/>
      <c r="H1734" s="77"/>
      <c r="I1734" s="84"/>
      <c r="J1734" s="30"/>
      <c r="K1734" s="25" t="str">
        <f t="shared" si="208"/>
        <v/>
      </c>
      <c r="L1734" s="30"/>
      <c r="O1734" s="13" t="str">
        <f t="shared" si="209"/>
        <v/>
      </c>
      <c r="P1734" s="13">
        <f>SUM($E$11:$E1734)</f>
        <v>30</v>
      </c>
      <c r="T1734" s="22">
        <f t="shared" si="210"/>
        <v>0</v>
      </c>
      <c r="U1734" s="22">
        <f t="shared" si="211"/>
        <v>0</v>
      </c>
      <c r="W1734" s="13" t="str">
        <f t="shared" si="212"/>
        <v/>
      </c>
      <c r="Y1734" s="41" t="str">
        <f>IF($B1734="", "", IF($B1734&gt;'Annual Report'!$AZ$41, 'Annual Report'!$BA$40, TEXT($B1734, "mmm yyyy")))</f>
        <v/>
      </c>
      <c r="AA1734" s="13" t="str">
        <f t="shared" si="213"/>
        <v/>
      </c>
      <c r="AC1734" s="13" t="str">
        <f t="shared" si="214"/>
        <v xml:space="preserve"> - </v>
      </c>
      <c r="AE1734" s="13" t="str">
        <f t="shared" si="215"/>
        <v/>
      </c>
    </row>
    <row r="1735" spans="1:31" x14ac:dyDescent="0.25">
      <c r="A1735" s="30"/>
      <c r="B1735" s="74"/>
      <c r="C1735" s="82"/>
      <c r="D1735" s="92"/>
      <c r="E1735" s="75"/>
      <c r="F1735" s="76"/>
      <c r="G1735" s="83"/>
      <c r="H1735" s="77"/>
      <c r="I1735" s="84"/>
      <c r="J1735" s="30"/>
      <c r="K1735" s="25" t="str">
        <f t="shared" si="208"/>
        <v/>
      </c>
      <c r="L1735" s="30"/>
      <c r="O1735" s="13" t="str">
        <f t="shared" si="209"/>
        <v/>
      </c>
      <c r="P1735" s="13">
        <f>SUM($E$11:$E1735)</f>
        <v>30</v>
      </c>
      <c r="T1735" s="22">
        <f t="shared" si="210"/>
        <v>0</v>
      </c>
      <c r="U1735" s="22">
        <f t="shared" si="211"/>
        <v>0</v>
      </c>
      <c r="W1735" s="13" t="str">
        <f t="shared" si="212"/>
        <v/>
      </c>
      <c r="Y1735" s="41" t="str">
        <f>IF($B1735="", "", IF($B1735&gt;'Annual Report'!$AZ$41, 'Annual Report'!$BA$40, TEXT($B1735, "mmm yyyy")))</f>
        <v/>
      </c>
      <c r="AA1735" s="13" t="str">
        <f t="shared" si="213"/>
        <v/>
      </c>
      <c r="AC1735" s="13" t="str">
        <f t="shared" si="214"/>
        <v xml:space="preserve"> - </v>
      </c>
      <c r="AE1735" s="13" t="str">
        <f t="shared" si="215"/>
        <v/>
      </c>
    </row>
    <row r="1736" spans="1:31" x14ac:dyDescent="0.25">
      <c r="A1736" s="30"/>
      <c r="B1736" s="74"/>
      <c r="C1736" s="82"/>
      <c r="D1736" s="92"/>
      <c r="E1736" s="75"/>
      <c r="F1736" s="76"/>
      <c r="G1736" s="83"/>
      <c r="H1736" s="77"/>
      <c r="I1736" s="84"/>
      <c r="J1736" s="30"/>
      <c r="K1736" s="25" t="str">
        <f t="shared" si="208"/>
        <v/>
      </c>
      <c r="L1736" s="30"/>
      <c r="O1736" s="13" t="str">
        <f t="shared" si="209"/>
        <v/>
      </c>
      <c r="P1736" s="13">
        <f>SUM($E$11:$E1736)</f>
        <v>30</v>
      </c>
      <c r="T1736" s="22">
        <f t="shared" si="210"/>
        <v>0</v>
      </c>
      <c r="U1736" s="22">
        <f t="shared" si="211"/>
        <v>0</v>
      </c>
      <c r="W1736" s="13" t="str">
        <f t="shared" si="212"/>
        <v/>
      </c>
      <c r="Y1736" s="41" t="str">
        <f>IF($B1736="", "", IF($B1736&gt;'Annual Report'!$AZ$41, 'Annual Report'!$BA$40, TEXT($B1736, "mmm yyyy")))</f>
        <v/>
      </c>
      <c r="AA1736" s="13" t="str">
        <f t="shared" si="213"/>
        <v/>
      </c>
      <c r="AC1736" s="13" t="str">
        <f t="shared" si="214"/>
        <v xml:space="preserve"> - </v>
      </c>
      <c r="AE1736" s="13" t="str">
        <f t="shared" si="215"/>
        <v/>
      </c>
    </row>
    <row r="1737" spans="1:31" x14ac:dyDescent="0.25">
      <c r="A1737" s="30"/>
      <c r="B1737" s="74"/>
      <c r="C1737" s="82"/>
      <c r="D1737" s="92"/>
      <c r="E1737" s="75"/>
      <c r="F1737" s="76"/>
      <c r="G1737" s="83"/>
      <c r="H1737" s="77"/>
      <c r="I1737" s="84"/>
      <c r="J1737" s="30"/>
      <c r="K1737" s="25" t="str">
        <f t="shared" si="208"/>
        <v/>
      </c>
      <c r="L1737" s="30"/>
      <c r="O1737" s="13" t="str">
        <f t="shared" si="209"/>
        <v/>
      </c>
      <c r="P1737" s="13">
        <f>SUM($E$11:$E1737)</f>
        <v>30</v>
      </c>
      <c r="T1737" s="22">
        <f t="shared" si="210"/>
        <v>0</v>
      </c>
      <c r="U1737" s="22">
        <f t="shared" si="211"/>
        <v>0</v>
      </c>
      <c r="W1737" s="13" t="str">
        <f t="shared" si="212"/>
        <v/>
      </c>
      <c r="Y1737" s="41" t="str">
        <f>IF($B1737="", "", IF($B1737&gt;'Annual Report'!$AZ$41, 'Annual Report'!$BA$40, TEXT($B1737, "mmm yyyy")))</f>
        <v/>
      </c>
      <c r="AA1737" s="13" t="str">
        <f t="shared" si="213"/>
        <v/>
      </c>
      <c r="AC1737" s="13" t="str">
        <f t="shared" si="214"/>
        <v xml:space="preserve"> - </v>
      </c>
      <c r="AE1737" s="13" t="str">
        <f t="shared" si="215"/>
        <v/>
      </c>
    </row>
    <row r="1738" spans="1:31" x14ac:dyDescent="0.25">
      <c r="A1738" s="30"/>
      <c r="B1738" s="74"/>
      <c r="C1738" s="82"/>
      <c r="D1738" s="92"/>
      <c r="E1738" s="75"/>
      <c r="F1738" s="76"/>
      <c r="G1738" s="83"/>
      <c r="H1738" s="77"/>
      <c r="I1738" s="84"/>
      <c r="J1738" s="30"/>
      <c r="K1738" s="25" t="str">
        <f t="shared" si="208"/>
        <v/>
      </c>
      <c r="L1738" s="30"/>
      <c r="O1738" s="13" t="str">
        <f t="shared" si="209"/>
        <v/>
      </c>
      <c r="P1738" s="13">
        <f>SUM($E$11:$E1738)</f>
        <v>30</v>
      </c>
      <c r="T1738" s="22">
        <f t="shared" si="210"/>
        <v>0</v>
      </c>
      <c r="U1738" s="22">
        <f t="shared" si="211"/>
        <v>0</v>
      </c>
      <c r="W1738" s="13" t="str">
        <f t="shared" si="212"/>
        <v/>
      </c>
      <c r="Y1738" s="41" t="str">
        <f>IF($B1738="", "", IF($B1738&gt;'Annual Report'!$AZ$41, 'Annual Report'!$BA$40, TEXT($B1738, "mmm yyyy")))</f>
        <v/>
      </c>
      <c r="AA1738" s="13" t="str">
        <f t="shared" si="213"/>
        <v/>
      </c>
      <c r="AC1738" s="13" t="str">
        <f t="shared" si="214"/>
        <v xml:space="preserve"> - </v>
      </c>
      <c r="AE1738" s="13" t="str">
        <f t="shared" si="215"/>
        <v/>
      </c>
    </row>
    <row r="1739" spans="1:31" x14ac:dyDescent="0.25">
      <c r="A1739" s="30"/>
      <c r="B1739" s="74"/>
      <c r="C1739" s="82"/>
      <c r="D1739" s="92"/>
      <c r="E1739" s="75"/>
      <c r="F1739" s="76"/>
      <c r="G1739" s="83"/>
      <c r="H1739" s="77"/>
      <c r="I1739" s="84"/>
      <c r="J1739" s="30"/>
      <c r="K1739" s="25" t="str">
        <f t="shared" si="208"/>
        <v/>
      </c>
      <c r="L1739" s="30"/>
      <c r="O1739" s="13" t="str">
        <f t="shared" si="209"/>
        <v/>
      </c>
      <c r="P1739" s="13">
        <f>SUM($E$11:$E1739)</f>
        <v>30</v>
      </c>
      <c r="T1739" s="22">
        <f t="shared" si="210"/>
        <v>0</v>
      </c>
      <c r="U1739" s="22">
        <f t="shared" si="211"/>
        <v>0</v>
      </c>
      <c r="W1739" s="13" t="str">
        <f t="shared" si="212"/>
        <v/>
      </c>
      <c r="Y1739" s="41" t="str">
        <f>IF($B1739="", "", IF($B1739&gt;'Annual Report'!$AZ$41, 'Annual Report'!$BA$40, TEXT($B1739, "mmm yyyy")))</f>
        <v/>
      </c>
      <c r="AA1739" s="13" t="str">
        <f t="shared" si="213"/>
        <v/>
      </c>
      <c r="AC1739" s="13" t="str">
        <f t="shared" si="214"/>
        <v xml:space="preserve"> - </v>
      </c>
      <c r="AE1739" s="13" t="str">
        <f t="shared" si="215"/>
        <v/>
      </c>
    </row>
    <row r="1740" spans="1:31" x14ac:dyDescent="0.25">
      <c r="A1740" s="30"/>
      <c r="B1740" s="74"/>
      <c r="C1740" s="82"/>
      <c r="D1740" s="92"/>
      <c r="E1740" s="75"/>
      <c r="F1740" s="76"/>
      <c r="G1740" s="83"/>
      <c r="H1740" s="77"/>
      <c r="I1740" s="84"/>
      <c r="J1740" s="30"/>
      <c r="K1740" s="25" t="str">
        <f t="shared" ref="K1740:K1803" si="216">IF($B1740="", "", $G1740+$H1740-$F1740-$U1740-$T1740)</f>
        <v/>
      </c>
      <c r="L1740" s="30"/>
      <c r="O1740" s="13" t="str">
        <f t="shared" ref="O1740:O1803" si="217">IF($B1740="", "", IF(OR($B1740&lt;$R$3, $B1740&gt;$R$4), "X", ""))</f>
        <v/>
      </c>
      <c r="P1740" s="13">
        <f>SUM($E$11:$E1740)</f>
        <v>30</v>
      </c>
      <c r="T1740" s="22">
        <f t="shared" ref="T1740:T1803" si="218">ROUND($D1740*$P$4*24, 2)</f>
        <v>0</v>
      </c>
      <c r="U1740" s="22">
        <f t="shared" ref="U1740:U1803" si="219">ROUND(IF(AND($P1740&gt;$O$6, $P1739&lt;$O$6), (($P1740-$O$6)*$P$7)+(($O$6-$P1739)*$P$6), IF($P1739&gt;$O$6, $E1740*$P$7, $E1740*$P$6)), 2)</f>
        <v>0</v>
      </c>
      <c r="W1740" s="13" t="str">
        <f t="shared" ref="W1740:W1803" si="220">IF($I1740="", "", IF(COUNTIF($R$11:$R$20, $I1740)&gt;0, "", "X"))</f>
        <v/>
      </c>
      <c r="Y1740" s="41" t="str">
        <f>IF($B1740="", "", IF($B1740&gt;'Annual Report'!$AZ$41, 'Annual Report'!$BA$40, TEXT($B1740, "mmm yyyy")))</f>
        <v/>
      </c>
      <c r="AA1740" s="13" t="str">
        <f t="shared" ref="AA1740:AA1803" si="221">IF(AND(NOT($F1740=""), $I1740=""), "X", "")</f>
        <v/>
      </c>
      <c r="AC1740" s="13" t="str">
        <f t="shared" ref="AC1740:AC1803" si="222">_xlfn.CONCAT(Y1740, " - ", $I1740)</f>
        <v xml:space="preserve"> - </v>
      </c>
      <c r="AE1740" s="13" t="str">
        <f t="shared" ref="AE1740:AE1803" si="223">IF($AA1740="", "", $Y1740)</f>
        <v/>
      </c>
    </row>
    <row r="1741" spans="1:31" x14ac:dyDescent="0.25">
      <c r="A1741" s="30"/>
      <c r="B1741" s="74"/>
      <c r="C1741" s="82"/>
      <c r="D1741" s="92"/>
      <c r="E1741" s="75"/>
      <c r="F1741" s="76"/>
      <c r="G1741" s="83"/>
      <c r="H1741" s="77"/>
      <c r="I1741" s="84"/>
      <c r="J1741" s="30"/>
      <c r="K1741" s="25" t="str">
        <f t="shared" si="216"/>
        <v/>
      </c>
      <c r="L1741" s="30"/>
      <c r="O1741" s="13" t="str">
        <f t="shared" si="217"/>
        <v/>
      </c>
      <c r="P1741" s="13">
        <f>SUM($E$11:$E1741)</f>
        <v>30</v>
      </c>
      <c r="T1741" s="22">
        <f t="shared" si="218"/>
        <v>0</v>
      </c>
      <c r="U1741" s="22">
        <f t="shared" si="219"/>
        <v>0</v>
      </c>
      <c r="W1741" s="13" t="str">
        <f t="shared" si="220"/>
        <v/>
      </c>
      <c r="Y1741" s="41" t="str">
        <f>IF($B1741="", "", IF($B1741&gt;'Annual Report'!$AZ$41, 'Annual Report'!$BA$40, TEXT($B1741, "mmm yyyy")))</f>
        <v/>
      </c>
      <c r="AA1741" s="13" t="str">
        <f t="shared" si="221"/>
        <v/>
      </c>
      <c r="AC1741" s="13" t="str">
        <f t="shared" si="222"/>
        <v xml:space="preserve"> - </v>
      </c>
      <c r="AE1741" s="13" t="str">
        <f t="shared" si="223"/>
        <v/>
      </c>
    </row>
    <row r="1742" spans="1:31" x14ac:dyDescent="0.25">
      <c r="A1742" s="30"/>
      <c r="B1742" s="74"/>
      <c r="C1742" s="82"/>
      <c r="D1742" s="92"/>
      <c r="E1742" s="75"/>
      <c r="F1742" s="76"/>
      <c r="G1742" s="83"/>
      <c r="H1742" s="77"/>
      <c r="I1742" s="84"/>
      <c r="J1742" s="30"/>
      <c r="K1742" s="25" t="str">
        <f t="shared" si="216"/>
        <v/>
      </c>
      <c r="L1742" s="30"/>
      <c r="O1742" s="13" t="str">
        <f t="shared" si="217"/>
        <v/>
      </c>
      <c r="P1742" s="13">
        <f>SUM($E$11:$E1742)</f>
        <v>30</v>
      </c>
      <c r="T1742" s="22">
        <f t="shared" si="218"/>
        <v>0</v>
      </c>
      <c r="U1742" s="22">
        <f t="shared" si="219"/>
        <v>0</v>
      </c>
      <c r="W1742" s="13" t="str">
        <f t="shared" si="220"/>
        <v/>
      </c>
      <c r="Y1742" s="41" t="str">
        <f>IF($B1742="", "", IF($B1742&gt;'Annual Report'!$AZ$41, 'Annual Report'!$BA$40, TEXT($B1742, "mmm yyyy")))</f>
        <v/>
      </c>
      <c r="AA1742" s="13" t="str">
        <f t="shared" si="221"/>
        <v/>
      </c>
      <c r="AC1742" s="13" t="str">
        <f t="shared" si="222"/>
        <v xml:space="preserve"> - </v>
      </c>
      <c r="AE1742" s="13" t="str">
        <f t="shared" si="223"/>
        <v/>
      </c>
    </row>
    <row r="1743" spans="1:31" x14ac:dyDescent="0.25">
      <c r="A1743" s="30"/>
      <c r="B1743" s="74"/>
      <c r="C1743" s="82"/>
      <c r="D1743" s="92"/>
      <c r="E1743" s="75"/>
      <c r="F1743" s="76"/>
      <c r="G1743" s="83"/>
      <c r="H1743" s="77"/>
      <c r="I1743" s="84"/>
      <c r="J1743" s="30"/>
      <c r="K1743" s="25" t="str">
        <f t="shared" si="216"/>
        <v/>
      </c>
      <c r="L1743" s="30"/>
      <c r="O1743" s="13" t="str">
        <f t="shared" si="217"/>
        <v/>
      </c>
      <c r="P1743" s="13">
        <f>SUM($E$11:$E1743)</f>
        <v>30</v>
      </c>
      <c r="T1743" s="22">
        <f t="shared" si="218"/>
        <v>0</v>
      </c>
      <c r="U1743" s="22">
        <f t="shared" si="219"/>
        <v>0</v>
      </c>
      <c r="W1743" s="13" t="str">
        <f t="shared" si="220"/>
        <v/>
      </c>
      <c r="Y1743" s="41" t="str">
        <f>IF($B1743="", "", IF($B1743&gt;'Annual Report'!$AZ$41, 'Annual Report'!$BA$40, TEXT($B1743, "mmm yyyy")))</f>
        <v/>
      </c>
      <c r="AA1743" s="13" t="str">
        <f t="shared" si="221"/>
        <v/>
      </c>
      <c r="AC1743" s="13" t="str">
        <f t="shared" si="222"/>
        <v xml:space="preserve"> - </v>
      </c>
      <c r="AE1743" s="13" t="str">
        <f t="shared" si="223"/>
        <v/>
      </c>
    </row>
    <row r="1744" spans="1:31" x14ac:dyDescent="0.25">
      <c r="A1744" s="30"/>
      <c r="B1744" s="74"/>
      <c r="C1744" s="82"/>
      <c r="D1744" s="92"/>
      <c r="E1744" s="75"/>
      <c r="F1744" s="76"/>
      <c r="G1744" s="83"/>
      <c r="H1744" s="77"/>
      <c r="I1744" s="84"/>
      <c r="J1744" s="30"/>
      <c r="K1744" s="25" t="str">
        <f t="shared" si="216"/>
        <v/>
      </c>
      <c r="L1744" s="30"/>
      <c r="O1744" s="13" t="str">
        <f t="shared" si="217"/>
        <v/>
      </c>
      <c r="P1744" s="13">
        <f>SUM($E$11:$E1744)</f>
        <v>30</v>
      </c>
      <c r="T1744" s="22">
        <f t="shared" si="218"/>
        <v>0</v>
      </c>
      <c r="U1744" s="22">
        <f t="shared" si="219"/>
        <v>0</v>
      </c>
      <c r="W1744" s="13" t="str">
        <f t="shared" si="220"/>
        <v/>
      </c>
      <c r="Y1744" s="41" t="str">
        <f>IF($B1744="", "", IF($B1744&gt;'Annual Report'!$AZ$41, 'Annual Report'!$BA$40, TEXT($B1744, "mmm yyyy")))</f>
        <v/>
      </c>
      <c r="AA1744" s="13" t="str">
        <f t="shared" si="221"/>
        <v/>
      </c>
      <c r="AC1744" s="13" t="str">
        <f t="shared" si="222"/>
        <v xml:space="preserve"> - </v>
      </c>
      <c r="AE1744" s="13" t="str">
        <f t="shared" si="223"/>
        <v/>
      </c>
    </row>
    <row r="1745" spans="1:31" x14ac:dyDescent="0.25">
      <c r="A1745" s="30"/>
      <c r="B1745" s="74"/>
      <c r="C1745" s="82"/>
      <c r="D1745" s="92"/>
      <c r="E1745" s="75"/>
      <c r="F1745" s="76"/>
      <c r="G1745" s="83"/>
      <c r="H1745" s="77"/>
      <c r="I1745" s="84"/>
      <c r="J1745" s="30"/>
      <c r="K1745" s="25" t="str">
        <f t="shared" si="216"/>
        <v/>
      </c>
      <c r="L1745" s="30"/>
      <c r="O1745" s="13" t="str">
        <f t="shared" si="217"/>
        <v/>
      </c>
      <c r="P1745" s="13">
        <f>SUM($E$11:$E1745)</f>
        <v>30</v>
      </c>
      <c r="T1745" s="22">
        <f t="shared" si="218"/>
        <v>0</v>
      </c>
      <c r="U1745" s="22">
        <f t="shared" si="219"/>
        <v>0</v>
      </c>
      <c r="W1745" s="13" t="str">
        <f t="shared" si="220"/>
        <v/>
      </c>
      <c r="Y1745" s="41" t="str">
        <f>IF($B1745="", "", IF($B1745&gt;'Annual Report'!$AZ$41, 'Annual Report'!$BA$40, TEXT($B1745, "mmm yyyy")))</f>
        <v/>
      </c>
      <c r="AA1745" s="13" t="str">
        <f t="shared" si="221"/>
        <v/>
      </c>
      <c r="AC1745" s="13" t="str">
        <f t="shared" si="222"/>
        <v xml:space="preserve"> - </v>
      </c>
      <c r="AE1745" s="13" t="str">
        <f t="shared" si="223"/>
        <v/>
      </c>
    </row>
    <row r="1746" spans="1:31" x14ac:dyDescent="0.25">
      <c r="A1746" s="30"/>
      <c r="B1746" s="74"/>
      <c r="C1746" s="82"/>
      <c r="D1746" s="92"/>
      <c r="E1746" s="75"/>
      <c r="F1746" s="76"/>
      <c r="G1746" s="83"/>
      <c r="H1746" s="77"/>
      <c r="I1746" s="84"/>
      <c r="J1746" s="30"/>
      <c r="K1746" s="25" t="str">
        <f t="shared" si="216"/>
        <v/>
      </c>
      <c r="L1746" s="30"/>
      <c r="O1746" s="13" t="str">
        <f t="shared" si="217"/>
        <v/>
      </c>
      <c r="P1746" s="13">
        <f>SUM($E$11:$E1746)</f>
        <v>30</v>
      </c>
      <c r="T1746" s="22">
        <f t="shared" si="218"/>
        <v>0</v>
      </c>
      <c r="U1746" s="22">
        <f t="shared" si="219"/>
        <v>0</v>
      </c>
      <c r="W1746" s="13" t="str">
        <f t="shared" si="220"/>
        <v/>
      </c>
      <c r="Y1746" s="41" t="str">
        <f>IF($B1746="", "", IF($B1746&gt;'Annual Report'!$AZ$41, 'Annual Report'!$BA$40, TEXT($B1746, "mmm yyyy")))</f>
        <v/>
      </c>
      <c r="AA1746" s="13" t="str">
        <f t="shared" si="221"/>
        <v/>
      </c>
      <c r="AC1746" s="13" t="str">
        <f t="shared" si="222"/>
        <v xml:space="preserve"> - </v>
      </c>
      <c r="AE1746" s="13" t="str">
        <f t="shared" si="223"/>
        <v/>
      </c>
    </row>
    <row r="1747" spans="1:31" x14ac:dyDescent="0.25">
      <c r="A1747" s="30"/>
      <c r="B1747" s="74"/>
      <c r="C1747" s="82"/>
      <c r="D1747" s="92"/>
      <c r="E1747" s="75"/>
      <c r="F1747" s="76"/>
      <c r="G1747" s="83"/>
      <c r="H1747" s="77"/>
      <c r="I1747" s="84"/>
      <c r="J1747" s="30"/>
      <c r="K1747" s="25" t="str">
        <f t="shared" si="216"/>
        <v/>
      </c>
      <c r="L1747" s="30"/>
      <c r="O1747" s="13" t="str">
        <f t="shared" si="217"/>
        <v/>
      </c>
      <c r="P1747" s="13">
        <f>SUM($E$11:$E1747)</f>
        <v>30</v>
      </c>
      <c r="T1747" s="22">
        <f t="shared" si="218"/>
        <v>0</v>
      </c>
      <c r="U1747" s="22">
        <f t="shared" si="219"/>
        <v>0</v>
      </c>
      <c r="W1747" s="13" t="str">
        <f t="shared" si="220"/>
        <v/>
      </c>
      <c r="Y1747" s="41" t="str">
        <f>IF($B1747="", "", IF($B1747&gt;'Annual Report'!$AZ$41, 'Annual Report'!$BA$40, TEXT($B1747, "mmm yyyy")))</f>
        <v/>
      </c>
      <c r="AA1747" s="13" t="str">
        <f t="shared" si="221"/>
        <v/>
      </c>
      <c r="AC1747" s="13" t="str">
        <f t="shared" si="222"/>
        <v xml:space="preserve"> - </v>
      </c>
      <c r="AE1747" s="13" t="str">
        <f t="shared" si="223"/>
        <v/>
      </c>
    </row>
    <row r="1748" spans="1:31" x14ac:dyDescent="0.25">
      <c r="A1748" s="30"/>
      <c r="B1748" s="74"/>
      <c r="C1748" s="82"/>
      <c r="D1748" s="92"/>
      <c r="E1748" s="75"/>
      <c r="F1748" s="76"/>
      <c r="G1748" s="83"/>
      <c r="H1748" s="77"/>
      <c r="I1748" s="84"/>
      <c r="J1748" s="30"/>
      <c r="K1748" s="25" t="str">
        <f t="shared" si="216"/>
        <v/>
      </c>
      <c r="L1748" s="30"/>
      <c r="O1748" s="13" t="str">
        <f t="shared" si="217"/>
        <v/>
      </c>
      <c r="P1748" s="13">
        <f>SUM($E$11:$E1748)</f>
        <v>30</v>
      </c>
      <c r="T1748" s="22">
        <f t="shared" si="218"/>
        <v>0</v>
      </c>
      <c r="U1748" s="22">
        <f t="shared" si="219"/>
        <v>0</v>
      </c>
      <c r="W1748" s="13" t="str">
        <f t="shared" si="220"/>
        <v/>
      </c>
      <c r="Y1748" s="41" t="str">
        <f>IF($B1748="", "", IF($B1748&gt;'Annual Report'!$AZ$41, 'Annual Report'!$BA$40, TEXT($B1748, "mmm yyyy")))</f>
        <v/>
      </c>
      <c r="AA1748" s="13" t="str">
        <f t="shared" si="221"/>
        <v/>
      </c>
      <c r="AC1748" s="13" t="str">
        <f t="shared" si="222"/>
        <v xml:space="preserve"> - </v>
      </c>
      <c r="AE1748" s="13" t="str">
        <f t="shared" si="223"/>
        <v/>
      </c>
    </row>
    <row r="1749" spans="1:31" x14ac:dyDescent="0.25">
      <c r="A1749" s="30"/>
      <c r="B1749" s="74"/>
      <c r="C1749" s="82"/>
      <c r="D1749" s="92"/>
      <c r="E1749" s="75"/>
      <c r="F1749" s="76"/>
      <c r="G1749" s="83"/>
      <c r="H1749" s="77"/>
      <c r="I1749" s="84"/>
      <c r="J1749" s="30"/>
      <c r="K1749" s="25" t="str">
        <f t="shared" si="216"/>
        <v/>
      </c>
      <c r="L1749" s="30"/>
      <c r="O1749" s="13" t="str">
        <f t="shared" si="217"/>
        <v/>
      </c>
      <c r="P1749" s="13">
        <f>SUM($E$11:$E1749)</f>
        <v>30</v>
      </c>
      <c r="T1749" s="22">
        <f t="shared" si="218"/>
        <v>0</v>
      </c>
      <c r="U1749" s="22">
        <f t="shared" si="219"/>
        <v>0</v>
      </c>
      <c r="W1749" s="13" t="str">
        <f t="shared" si="220"/>
        <v/>
      </c>
      <c r="Y1749" s="41" t="str">
        <f>IF($B1749="", "", IF($B1749&gt;'Annual Report'!$AZ$41, 'Annual Report'!$BA$40, TEXT($B1749, "mmm yyyy")))</f>
        <v/>
      </c>
      <c r="AA1749" s="13" t="str">
        <f t="shared" si="221"/>
        <v/>
      </c>
      <c r="AC1749" s="13" t="str">
        <f t="shared" si="222"/>
        <v xml:space="preserve"> - </v>
      </c>
      <c r="AE1749" s="13" t="str">
        <f t="shared" si="223"/>
        <v/>
      </c>
    </row>
    <row r="1750" spans="1:31" x14ac:dyDescent="0.25">
      <c r="A1750" s="30"/>
      <c r="B1750" s="74"/>
      <c r="C1750" s="82"/>
      <c r="D1750" s="92"/>
      <c r="E1750" s="75"/>
      <c r="F1750" s="76"/>
      <c r="G1750" s="83"/>
      <c r="H1750" s="77"/>
      <c r="I1750" s="84"/>
      <c r="J1750" s="30"/>
      <c r="K1750" s="25" t="str">
        <f t="shared" si="216"/>
        <v/>
      </c>
      <c r="L1750" s="30"/>
      <c r="O1750" s="13" t="str">
        <f t="shared" si="217"/>
        <v/>
      </c>
      <c r="P1750" s="13">
        <f>SUM($E$11:$E1750)</f>
        <v>30</v>
      </c>
      <c r="T1750" s="22">
        <f t="shared" si="218"/>
        <v>0</v>
      </c>
      <c r="U1750" s="22">
        <f t="shared" si="219"/>
        <v>0</v>
      </c>
      <c r="W1750" s="13" t="str">
        <f t="shared" si="220"/>
        <v/>
      </c>
      <c r="Y1750" s="41" t="str">
        <f>IF($B1750="", "", IF($B1750&gt;'Annual Report'!$AZ$41, 'Annual Report'!$BA$40, TEXT($B1750, "mmm yyyy")))</f>
        <v/>
      </c>
      <c r="AA1750" s="13" t="str">
        <f t="shared" si="221"/>
        <v/>
      </c>
      <c r="AC1750" s="13" t="str">
        <f t="shared" si="222"/>
        <v xml:space="preserve"> - </v>
      </c>
      <c r="AE1750" s="13" t="str">
        <f t="shared" si="223"/>
        <v/>
      </c>
    </row>
    <row r="1751" spans="1:31" x14ac:dyDescent="0.25">
      <c r="A1751" s="30"/>
      <c r="B1751" s="74"/>
      <c r="C1751" s="82"/>
      <c r="D1751" s="92"/>
      <c r="E1751" s="75"/>
      <c r="F1751" s="76"/>
      <c r="G1751" s="83"/>
      <c r="H1751" s="77"/>
      <c r="I1751" s="84"/>
      <c r="J1751" s="30"/>
      <c r="K1751" s="25" t="str">
        <f t="shared" si="216"/>
        <v/>
      </c>
      <c r="L1751" s="30"/>
      <c r="O1751" s="13" t="str">
        <f t="shared" si="217"/>
        <v/>
      </c>
      <c r="P1751" s="13">
        <f>SUM($E$11:$E1751)</f>
        <v>30</v>
      </c>
      <c r="T1751" s="22">
        <f t="shared" si="218"/>
        <v>0</v>
      </c>
      <c r="U1751" s="22">
        <f t="shared" si="219"/>
        <v>0</v>
      </c>
      <c r="W1751" s="13" t="str">
        <f t="shared" si="220"/>
        <v/>
      </c>
      <c r="Y1751" s="41" t="str">
        <f>IF($B1751="", "", IF($B1751&gt;'Annual Report'!$AZ$41, 'Annual Report'!$BA$40, TEXT($B1751, "mmm yyyy")))</f>
        <v/>
      </c>
      <c r="AA1751" s="13" t="str">
        <f t="shared" si="221"/>
        <v/>
      </c>
      <c r="AC1751" s="13" t="str">
        <f t="shared" si="222"/>
        <v xml:space="preserve"> - </v>
      </c>
      <c r="AE1751" s="13" t="str">
        <f t="shared" si="223"/>
        <v/>
      </c>
    </row>
    <row r="1752" spans="1:31" x14ac:dyDescent="0.25">
      <c r="A1752" s="30"/>
      <c r="B1752" s="74"/>
      <c r="C1752" s="82"/>
      <c r="D1752" s="92"/>
      <c r="E1752" s="75"/>
      <c r="F1752" s="76"/>
      <c r="G1752" s="83"/>
      <c r="H1752" s="77"/>
      <c r="I1752" s="84"/>
      <c r="J1752" s="30"/>
      <c r="K1752" s="25" t="str">
        <f t="shared" si="216"/>
        <v/>
      </c>
      <c r="L1752" s="30"/>
      <c r="O1752" s="13" t="str">
        <f t="shared" si="217"/>
        <v/>
      </c>
      <c r="P1752" s="13">
        <f>SUM($E$11:$E1752)</f>
        <v>30</v>
      </c>
      <c r="T1752" s="22">
        <f t="shared" si="218"/>
        <v>0</v>
      </c>
      <c r="U1752" s="22">
        <f t="shared" si="219"/>
        <v>0</v>
      </c>
      <c r="W1752" s="13" t="str">
        <f t="shared" si="220"/>
        <v/>
      </c>
      <c r="Y1752" s="41" t="str">
        <f>IF($B1752="", "", IF($B1752&gt;'Annual Report'!$AZ$41, 'Annual Report'!$BA$40, TEXT($B1752, "mmm yyyy")))</f>
        <v/>
      </c>
      <c r="AA1752" s="13" t="str">
        <f t="shared" si="221"/>
        <v/>
      </c>
      <c r="AC1752" s="13" t="str">
        <f t="shared" si="222"/>
        <v xml:space="preserve"> - </v>
      </c>
      <c r="AE1752" s="13" t="str">
        <f t="shared" si="223"/>
        <v/>
      </c>
    </row>
    <row r="1753" spans="1:31" x14ac:dyDescent="0.25">
      <c r="A1753" s="30"/>
      <c r="B1753" s="74"/>
      <c r="C1753" s="82"/>
      <c r="D1753" s="92"/>
      <c r="E1753" s="75"/>
      <c r="F1753" s="76"/>
      <c r="G1753" s="83"/>
      <c r="H1753" s="77"/>
      <c r="I1753" s="84"/>
      <c r="J1753" s="30"/>
      <c r="K1753" s="25" t="str">
        <f t="shared" si="216"/>
        <v/>
      </c>
      <c r="L1753" s="30"/>
      <c r="O1753" s="13" t="str">
        <f t="shared" si="217"/>
        <v/>
      </c>
      <c r="P1753" s="13">
        <f>SUM($E$11:$E1753)</f>
        <v>30</v>
      </c>
      <c r="T1753" s="22">
        <f t="shared" si="218"/>
        <v>0</v>
      </c>
      <c r="U1753" s="22">
        <f t="shared" si="219"/>
        <v>0</v>
      </c>
      <c r="W1753" s="13" t="str">
        <f t="shared" si="220"/>
        <v/>
      </c>
      <c r="Y1753" s="41" t="str">
        <f>IF($B1753="", "", IF($B1753&gt;'Annual Report'!$AZ$41, 'Annual Report'!$BA$40, TEXT($B1753, "mmm yyyy")))</f>
        <v/>
      </c>
      <c r="AA1753" s="13" t="str">
        <f t="shared" si="221"/>
        <v/>
      </c>
      <c r="AC1753" s="13" t="str">
        <f t="shared" si="222"/>
        <v xml:space="preserve"> - </v>
      </c>
      <c r="AE1753" s="13" t="str">
        <f t="shared" si="223"/>
        <v/>
      </c>
    </row>
    <row r="1754" spans="1:31" x14ac:dyDescent="0.25">
      <c r="A1754" s="30"/>
      <c r="B1754" s="74"/>
      <c r="C1754" s="82"/>
      <c r="D1754" s="92"/>
      <c r="E1754" s="75"/>
      <c r="F1754" s="76"/>
      <c r="G1754" s="83"/>
      <c r="H1754" s="77"/>
      <c r="I1754" s="84"/>
      <c r="J1754" s="30"/>
      <c r="K1754" s="25" t="str">
        <f t="shared" si="216"/>
        <v/>
      </c>
      <c r="L1754" s="30"/>
      <c r="O1754" s="13" t="str">
        <f t="shared" si="217"/>
        <v/>
      </c>
      <c r="P1754" s="13">
        <f>SUM($E$11:$E1754)</f>
        <v>30</v>
      </c>
      <c r="T1754" s="22">
        <f t="shared" si="218"/>
        <v>0</v>
      </c>
      <c r="U1754" s="22">
        <f t="shared" si="219"/>
        <v>0</v>
      </c>
      <c r="W1754" s="13" t="str">
        <f t="shared" si="220"/>
        <v/>
      </c>
      <c r="Y1754" s="41" t="str">
        <f>IF($B1754="", "", IF($B1754&gt;'Annual Report'!$AZ$41, 'Annual Report'!$BA$40, TEXT($B1754, "mmm yyyy")))</f>
        <v/>
      </c>
      <c r="AA1754" s="13" t="str">
        <f t="shared" si="221"/>
        <v/>
      </c>
      <c r="AC1754" s="13" t="str">
        <f t="shared" si="222"/>
        <v xml:space="preserve"> - </v>
      </c>
      <c r="AE1754" s="13" t="str">
        <f t="shared" si="223"/>
        <v/>
      </c>
    </row>
    <row r="1755" spans="1:31" x14ac:dyDescent="0.25">
      <c r="A1755" s="30"/>
      <c r="B1755" s="74"/>
      <c r="C1755" s="82"/>
      <c r="D1755" s="92"/>
      <c r="E1755" s="75"/>
      <c r="F1755" s="76"/>
      <c r="G1755" s="83"/>
      <c r="H1755" s="77"/>
      <c r="I1755" s="84"/>
      <c r="J1755" s="30"/>
      <c r="K1755" s="25" t="str">
        <f t="shared" si="216"/>
        <v/>
      </c>
      <c r="L1755" s="30"/>
      <c r="O1755" s="13" t="str">
        <f t="shared" si="217"/>
        <v/>
      </c>
      <c r="P1755" s="13">
        <f>SUM($E$11:$E1755)</f>
        <v>30</v>
      </c>
      <c r="T1755" s="22">
        <f t="shared" si="218"/>
        <v>0</v>
      </c>
      <c r="U1755" s="22">
        <f t="shared" si="219"/>
        <v>0</v>
      </c>
      <c r="W1755" s="13" t="str">
        <f t="shared" si="220"/>
        <v/>
      </c>
      <c r="Y1755" s="41" t="str">
        <f>IF($B1755="", "", IF($B1755&gt;'Annual Report'!$AZ$41, 'Annual Report'!$BA$40, TEXT($B1755, "mmm yyyy")))</f>
        <v/>
      </c>
      <c r="AA1755" s="13" t="str">
        <f t="shared" si="221"/>
        <v/>
      </c>
      <c r="AC1755" s="13" t="str">
        <f t="shared" si="222"/>
        <v xml:space="preserve"> - </v>
      </c>
      <c r="AE1755" s="13" t="str">
        <f t="shared" si="223"/>
        <v/>
      </c>
    </row>
    <row r="1756" spans="1:31" x14ac:dyDescent="0.25">
      <c r="A1756" s="30"/>
      <c r="B1756" s="74"/>
      <c r="C1756" s="82"/>
      <c r="D1756" s="92"/>
      <c r="E1756" s="75"/>
      <c r="F1756" s="76"/>
      <c r="G1756" s="83"/>
      <c r="H1756" s="77"/>
      <c r="I1756" s="84"/>
      <c r="J1756" s="30"/>
      <c r="K1756" s="25" t="str">
        <f t="shared" si="216"/>
        <v/>
      </c>
      <c r="L1756" s="30"/>
      <c r="O1756" s="13" t="str">
        <f t="shared" si="217"/>
        <v/>
      </c>
      <c r="P1756" s="13">
        <f>SUM($E$11:$E1756)</f>
        <v>30</v>
      </c>
      <c r="T1756" s="22">
        <f t="shared" si="218"/>
        <v>0</v>
      </c>
      <c r="U1756" s="22">
        <f t="shared" si="219"/>
        <v>0</v>
      </c>
      <c r="W1756" s="13" t="str">
        <f t="shared" si="220"/>
        <v/>
      </c>
      <c r="Y1756" s="41" t="str">
        <f>IF($B1756="", "", IF($B1756&gt;'Annual Report'!$AZ$41, 'Annual Report'!$BA$40, TEXT($B1756, "mmm yyyy")))</f>
        <v/>
      </c>
      <c r="AA1756" s="13" t="str">
        <f t="shared" si="221"/>
        <v/>
      </c>
      <c r="AC1756" s="13" t="str">
        <f t="shared" si="222"/>
        <v xml:space="preserve"> - </v>
      </c>
      <c r="AE1756" s="13" t="str">
        <f t="shared" si="223"/>
        <v/>
      </c>
    </row>
    <row r="1757" spans="1:31" x14ac:dyDescent="0.25">
      <c r="A1757" s="30"/>
      <c r="B1757" s="74"/>
      <c r="C1757" s="82"/>
      <c r="D1757" s="92"/>
      <c r="E1757" s="75"/>
      <c r="F1757" s="76"/>
      <c r="G1757" s="83"/>
      <c r="H1757" s="77"/>
      <c r="I1757" s="84"/>
      <c r="J1757" s="30"/>
      <c r="K1757" s="25" t="str">
        <f t="shared" si="216"/>
        <v/>
      </c>
      <c r="L1757" s="30"/>
      <c r="O1757" s="13" t="str">
        <f t="shared" si="217"/>
        <v/>
      </c>
      <c r="P1757" s="13">
        <f>SUM($E$11:$E1757)</f>
        <v>30</v>
      </c>
      <c r="T1757" s="22">
        <f t="shared" si="218"/>
        <v>0</v>
      </c>
      <c r="U1757" s="22">
        <f t="shared" si="219"/>
        <v>0</v>
      </c>
      <c r="W1757" s="13" t="str">
        <f t="shared" si="220"/>
        <v/>
      </c>
      <c r="Y1757" s="41" t="str">
        <f>IF($B1757="", "", IF($B1757&gt;'Annual Report'!$AZ$41, 'Annual Report'!$BA$40, TEXT($B1757, "mmm yyyy")))</f>
        <v/>
      </c>
      <c r="AA1757" s="13" t="str">
        <f t="shared" si="221"/>
        <v/>
      </c>
      <c r="AC1757" s="13" t="str">
        <f t="shared" si="222"/>
        <v xml:space="preserve"> - </v>
      </c>
      <c r="AE1757" s="13" t="str">
        <f t="shared" si="223"/>
        <v/>
      </c>
    </row>
    <row r="1758" spans="1:31" x14ac:dyDescent="0.25">
      <c r="A1758" s="30"/>
      <c r="B1758" s="74"/>
      <c r="C1758" s="82"/>
      <c r="D1758" s="92"/>
      <c r="E1758" s="75"/>
      <c r="F1758" s="76"/>
      <c r="G1758" s="83"/>
      <c r="H1758" s="77"/>
      <c r="I1758" s="84"/>
      <c r="J1758" s="30"/>
      <c r="K1758" s="25" t="str">
        <f t="shared" si="216"/>
        <v/>
      </c>
      <c r="L1758" s="30"/>
      <c r="O1758" s="13" t="str">
        <f t="shared" si="217"/>
        <v/>
      </c>
      <c r="P1758" s="13">
        <f>SUM($E$11:$E1758)</f>
        <v>30</v>
      </c>
      <c r="T1758" s="22">
        <f t="shared" si="218"/>
        <v>0</v>
      </c>
      <c r="U1758" s="22">
        <f t="shared" si="219"/>
        <v>0</v>
      </c>
      <c r="W1758" s="13" t="str">
        <f t="shared" si="220"/>
        <v/>
      </c>
      <c r="Y1758" s="41" t="str">
        <f>IF($B1758="", "", IF($B1758&gt;'Annual Report'!$AZ$41, 'Annual Report'!$BA$40, TEXT($B1758, "mmm yyyy")))</f>
        <v/>
      </c>
      <c r="AA1758" s="13" t="str">
        <f t="shared" si="221"/>
        <v/>
      </c>
      <c r="AC1758" s="13" t="str">
        <f t="shared" si="222"/>
        <v xml:space="preserve"> - </v>
      </c>
      <c r="AE1758" s="13" t="str">
        <f t="shared" si="223"/>
        <v/>
      </c>
    </row>
    <row r="1759" spans="1:31" x14ac:dyDescent="0.25">
      <c r="A1759" s="30"/>
      <c r="B1759" s="74"/>
      <c r="C1759" s="82"/>
      <c r="D1759" s="92"/>
      <c r="E1759" s="75"/>
      <c r="F1759" s="76"/>
      <c r="G1759" s="83"/>
      <c r="H1759" s="77"/>
      <c r="I1759" s="84"/>
      <c r="J1759" s="30"/>
      <c r="K1759" s="25" t="str">
        <f t="shared" si="216"/>
        <v/>
      </c>
      <c r="L1759" s="30"/>
      <c r="O1759" s="13" t="str">
        <f t="shared" si="217"/>
        <v/>
      </c>
      <c r="P1759" s="13">
        <f>SUM($E$11:$E1759)</f>
        <v>30</v>
      </c>
      <c r="T1759" s="22">
        <f t="shared" si="218"/>
        <v>0</v>
      </c>
      <c r="U1759" s="22">
        <f t="shared" si="219"/>
        <v>0</v>
      </c>
      <c r="W1759" s="13" t="str">
        <f t="shared" si="220"/>
        <v/>
      </c>
      <c r="Y1759" s="41" t="str">
        <f>IF($B1759="", "", IF($B1759&gt;'Annual Report'!$AZ$41, 'Annual Report'!$BA$40, TEXT($B1759, "mmm yyyy")))</f>
        <v/>
      </c>
      <c r="AA1759" s="13" t="str">
        <f t="shared" si="221"/>
        <v/>
      </c>
      <c r="AC1759" s="13" t="str">
        <f t="shared" si="222"/>
        <v xml:space="preserve"> - </v>
      </c>
      <c r="AE1759" s="13" t="str">
        <f t="shared" si="223"/>
        <v/>
      </c>
    </row>
    <row r="1760" spans="1:31" x14ac:dyDescent="0.25">
      <c r="A1760" s="30"/>
      <c r="B1760" s="74"/>
      <c r="C1760" s="82"/>
      <c r="D1760" s="92"/>
      <c r="E1760" s="75"/>
      <c r="F1760" s="76"/>
      <c r="G1760" s="83"/>
      <c r="H1760" s="77"/>
      <c r="I1760" s="84"/>
      <c r="J1760" s="30"/>
      <c r="K1760" s="25" t="str">
        <f t="shared" si="216"/>
        <v/>
      </c>
      <c r="L1760" s="30"/>
      <c r="O1760" s="13" t="str">
        <f t="shared" si="217"/>
        <v/>
      </c>
      <c r="P1760" s="13">
        <f>SUM($E$11:$E1760)</f>
        <v>30</v>
      </c>
      <c r="T1760" s="22">
        <f t="shared" si="218"/>
        <v>0</v>
      </c>
      <c r="U1760" s="22">
        <f t="shared" si="219"/>
        <v>0</v>
      </c>
      <c r="W1760" s="13" t="str">
        <f t="shared" si="220"/>
        <v/>
      </c>
      <c r="Y1760" s="41" t="str">
        <f>IF($B1760="", "", IF($B1760&gt;'Annual Report'!$AZ$41, 'Annual Report'!$BA$40, TEXT($B1760, "mmm yyyy")))</f>
        <v/>
      </c>
      <c r="AA1760" s="13" t="str">
        <f t="shared" si="221"/>
        <v/>
      </c>
      <c r="AC1760" s="13" t="str">
        <f t="shared" si="222"/>
        <v xml:space="preserve"> - </v>
      </c>
      <c r="AE1760" s="13" t="str">
        <f t="shared" si="223"/>
        <v/>
      </c>
    </row>
    <row r="1761" spans="1:31" x14ac:dyDescent="0.25">
      <c r="A1761" s="30"/>
      <c r="B1761" s="74"/>
      <c r="C1761" s="82"/>
      <c r="D1761" s="92"/>
      <c r="E1761" s="75"/>
      <c r="F1761" s="76"/>
      <c r="G1761" s="83"/>
      <c r="H1761" s="77"/>
      <c r="I1761" s="84"/>
      <c r="J1761" s="30"/>
      <c r="K1761" s="25" t="str">
        <f t="shared" si="216"/>
        <v/>
      </c>
      <c r="L1761" s="30"/>
      <c r="O1761" s="13" t="str">
        <f t="shared" si="217"/>
        <v/>
      </c>
      <c r="P1761" s="13">
        <f>SUM($E$11:$E1761)</f>
        <v>30</v>
      </c>
      <c r="T1761" s="22">
        <f t="shared" si="218"/>
        <v>0</v>
      </c>
      <c r="U1761" s="22">
        <f t="shared" si="219"/>
        <v>0</v>
      </c>
      <c r="W1761" s="13" t="str">
        <f t="shared" si="220"/>
        <v/>
      </c>
      <c r="Y1761" s="41" t="str">
        <f>IF($B1761="", "", IF($B1761&gt;'Annual Report'!$AZ$41, 'Annual Report'!$BA$40, TEXT($B1761, "mmm yyyy")))</f>
        <v/>
      </c>
      <c r="AA1761" s="13" t="str">
        <f t="shared" si="221"/>
        <v/>
      </c>
      <c r="AC1761" s="13" t="str">
        <f t="shared" si="222"/>
        <v xml:space="preserve"> - </v>
      </c>
      <c r="AE1761" s="13" t="str">
        <f t="shared" si="223"/>
        <v/>
      </c>
    </row>
    <row r="1762" spans="1:31" x14ac:dyDescent="0.25">
      <c r="A1762" s="30"/>
      <c r="B1762" s="74"/>
      <c r="C1762" s="82"/>
      <c r="D1762" s="92"/>
      <c r="E1762" s="75"/>
      <c r="F1762" s="76"/>
      <c r="G1762" s="83"/>
      <c r="H1762" s="77"/>
      <c r="I1762" s="84"/>
      <c r="J1762" s="30"/>
      <c r="K1762" s="25" t="str">
        <f t="shared" si="216"/>
        <v/>
      </c>
      <c r="L1762" s="30"/>
      <c r="O1762" s="13" t="str">
        <f t="shared" si="217"/>
        <v/>
      </c>
      <c r="P1762" s="13">
        <f>SUM($E$11:$E1762)</f>
        <v>30</v>
      </c>
      <c r="T1762" s="22">
        <f t="shared" si="218"/>
        <v>0</v>
      </c>
      <c r="U1762" s="22">
        <f t="shared" si="219"/>
        <v>0</v>
      </c>
      <c r="W1762" s="13" t="str">
        <f t="shared" si="220"/>
        <v/>
      </c>
      <c r="Y1762" s="41" t="str">
        <f>IF($B1762="", "", IF($B1762&gt;'Annual Report'!$AZ$41, 'Annual Report'!$BA$40, TEXT($B1762, "mmm yyyy")))</f>
        <v/>
      </c>
      <c r="AA1762" s="13" t="str">
        <f t="shared" si="221"/>
        <v/>
      </c>
      <c r="AC1762" s="13" t="str">
        <f t="shared" si="222"/>
        <v xml:space="preserve"> - </v>
      </c>
      <c r="AE1762" s="13" t="str">
        <f t="shared" si="223"/>
        <v/>
      </c>
    </row>
    <row r="1763" spans="1:31" x14ac:dyDescent="0.25">
      <c r="A1763" s="30"/>
      <c r="B1763" s="74"/>
      <c r="C1763" s="82"/>
      <c r="D1763" s="92"/>
      <c r="E1763" s="75"/>
      <c r="F1763" s="76"/>
      <c r="G1763" s="83"/>
      <c r="H1763" s="77"/>
      <c r="I1763" s="84"/>
      <c r="J1763" s="30"/>
      <c r="K1763" s="25" t="str">
        <f t="shared" si="216"/>
        <v/>
      </c>
      <c r="L1763" s="30"/>
      <c r="O1763" s="13" t="str">
        <f t="shared" si="217"/>
        <v/>
      </c>
      <c r="P1763" s="13">
        <f>SUM($E$11:$E1763)</f>
        <v>30</v>
      </c>
      <c r="T1763" s="22">
        <f t="shared" si="218"/>
        <v>0</v>
      </c>
      <c r="U1763" s="22">
        <f t="shared" si="219"/>
        <v>0</v>
      </c>
      <c r="W1763" s="13" t="str">
        <f t="shared" si="220"/>
        <v/>
      </c>
      <c r="Y1763" s="41" t="str">
        <f>IF($B1763="", "", IF($B1763&gt;'Annual Report'!$AZ$41, 'Annual Report'!$BA$40, TEXT($B1763, "mmm yyyy")))</f>
        <v/>
      </c>
      <c r="AA1763" s="13" t="str">
        <f t="shared" si="221"/>
        <v/>
      </c>
      <c r="AC1763" s="13" t="str">
        <f t="shared" si="222"/>
        <v xml:space="preserve"> - </v>
      </c>
      <c r="AE1763" s="13" t="str">
        <f t="shared" si="223"/>
        <v/>
      </c>
    </row>
    <row r="1764" spans="1:31" x14ac:dyDescent="0.25">
      <c r="A1764" s="30"/>
      <c r="B1764" s="74"/>
      <c r="C1764" s="82"/>
      <c r="D1764" s="92"/>
      <c r="E1764" s="75"/>
      <c r="F1764" s="76"/>
      <c r="G1764" s="83"/>
      <c r="H1764" s="77"/>
      <c r="I1764" s="84"/>
      <c r="J1764" s="30"/>
      <c r="K1764" s="25" t="str">
        <f t="shared" si="216"/>
        <v/>
      </c>
      <c r="L1764" s="30"/>
      <c r="O1764" s="13" t="str">
        <f t="shared" si="217"/>
        <v/>
      </c>
      <c r="P1764" s="13">
        <f>SUM($E$11:$E1764)</f>
        <v>30</v>
      </c>
      <c r="T1764" s="22">
        <f t="shared" si="218"/>
        <v>0</v>
      </c>
      <c r="U1764" s="22">
        <f t="shared" si="219"/>
        <v>0</v>
      </c>
      <c r="W1764" s="13" t="str">
        <f t="shared" si="220"/>
        <v/>
      </c>
      <c r="Y1764" s="41" t="str">
        <f>IF($B1764="", "", IF($B1764&gt;'Annual Report'!$AZ$41, 'Annual Report'!$BA$40, TEXT($B1764, "mmm yyyy")))</f>
        <v/>
      </c>
      <c r="AA1764" s="13" t="str">
        <f t="shared" si="221"/>
        <v/>
      </c>
      <c r="AC1764" s="13" t="str">
        <f t="shared" si="222"/>
        <v xml:space="preserve"> - </v>
      </c>
      <c r="AE1764" s="13" t="str">
        <f t="shared" si="223"/>
        <v/>
      </c>
    </row>
    <row r="1765" spans="1:31" x14ac:dyDescent="0.25">
      <c r="A1765" s="30"/>
      <c r="B1765" s="74"/>
      <c r="C1765" s="82"/>
      <c r="D1765" s="92"/>
      <c r="E1765" s="75"/>
      <c r="F1765" s="76"/>
      <c r="G1765" s="83"/>
      <c r="H1765" s="77"/>
      <c r="I1765" s="84"/>
      <c r="J1765" s="30"/>
      <c r="K1765" s="25" t="str">
        <f t="shared" si="216"/>
        <v/>
      </c>
      <c r="L1765" s="30"/>
      <c r="O1765" s="13" t="str">
        <f t="shared" si="217"/>
        <v/>
      </c>
      <c r="P1765" s="13">
        <f>SUM($E$11:$E1765)</f>
        <v>30</v>
      </c>
      <c r="T1765" s="22">
        <f t="shared" si="218"/>
        <v>0</v>
      </c>
      <c r="U1765" s="22">
        <f t="shared" si="219"/>
        <v>0</v>
      </c>
      <c r="W1765" s="13" t="str">
        <f t="shared" si="220"/>
        <v/>
      </c>
      <c r="Y1765" s="41" t="str">
        <f>IF($B1765="", "", IF($B1765&gt;'Annual Report'!$AZ$41, 'Annual Report'!$BA$40, TEXT($B1765, "mmm yyyy")))</f>
        <v/>
      </c>
      <c r="AA1765" s="13" t="str">
        <f t="shared" si="221"/>
        <v/>
      </c>
      <c r="AC1765" s="13" t="str">
        <f t="shared" si="222"/>
        <v xml:space="preserve"> - </v>
      </c>
      <c r="AE1765" s="13" t="str">
        <f t="shared" si="223"/>
        <v/>
      </c>
    </row>
    <row r="1766" spans="1:31" x14ac:dyDescent="0.25">
      <c r="A1766" s="30"/>
      <c r="B1766" s="74"/>
      <c r="C1766" s="82"/>
      <c r="D1766" s="92"/>
      <c r="E1766" s="75"/>
      <c r="F1766" s="76"/>
      <c r="G1766" s="83"/>
      <c r="H1766" s="77"/>
      <c r="I1766" s="84"/>
      <c r="J1766" s="30"/>
      <c r="K1766" s="25" t="str">
        <f t="shared" si="216"/>
        <v/>
      </c>
      <c r="L1766" s="30"/>
      <c r="O1766" s="13" t="str">
        <f t="shared" si="217"/>
        <v/>
      </c>
      <c r="P1766" s="13">
        <f>SUM($E$11:$E1766)</f>
        <v>30</v>
      </c>
      <c r="T1766" s="22">
        <f t="shared" si="218"/>
        <v>0</v>
      </c>
      <c r="U1766" s="22">
        <f t="shared" si="219"/>
        <v>0</v>
      </c>
      <c r="W1766" s="13" t="str">
        <f t="shared" si="220"/>
        <v/>
      </c>
      <c r="Y1766" s="41" t="str">
        <f>IF($B1766="", "", IF($B1766&gt;'Annual Report'!$AZ$41, 'Annual Report'!$BA$40, TEXT($B1766, "mmm yyyy")))</f>
        <v/>
      </c>
      <c r="AA1766" s="13" t="str">
        <f t="shared" si="221"/>
        <v/>
      </c>
      <c r="AC1766" s="13" t="str">
        <f t="shared" si="222"/>
        <v xml:space="preserve"> - </v>
      </c>
      <c r="AE1766" s="13" t="str">
        <f t="shared" si="223"/>
        <v/>
      </c>
    </row>
    <row r="1767" spans="1:31" x14ac:dyDescent="0.25">
      <c r="A1767" s="30"/>
      <c r="B1767" s="74"/>
      <c r="C1767" s="82"/>
      <c r="D1767" s="92"/>
      <c r="E1767" s="75"/>
      <c r="F1767" s="76"/>
      <c r="G1767" s="83"/>
      <c r="H1767" s="77"/>
      <c r="I1767" s="84"/>
      <c r="J1767" s="30"/>
      <c r="K1767" s="25" t="str">
        <f t="shared" si="216"/>
        <v/>
      </c>
      <c r="L1767" s="30"/>
      <c r="O1767" s="13" t="str">
        <f t="shared" si="217"/>
        <v/>
      </c>
      <c r="P1767" s="13">
        <f>SUM($E$11:$E1767)</f>
        <v>30</v>
      </c>
      <c r="T1767" s="22">
        <f t="shared" si="218"/>
        <v>0</v>
      </c>
      <c r="U1767" s="22">
        <f t="shared" si="219"/>
        <v>0</v>
      </c>
      <c r="W1767" s="13" t="str">
        <f t="shared" si="220"/>
        <v/>
      </c>
      <c r="Y1767" s="41" t="str">
        <f>IF($B1767="", "", IF($B1767&gt;'Annual Report'!$AZ$41, 'Annual Report'!$BA$40, TEXT($B1767, "mmm yyyy")))</f>
        <v/>
      </c>
      <c r="AA1767" s="13" t="str">
        <f t="shared" si="221"/>
        <v/>
      </c>
      <c r="AC1767" s="13" t="str">
        <f t="shared" si="222"/>
        <v xml:space="preserve"> - </v>
      </c>
      <c r="AE1767" s="13" t="str">
        <f t="shared" si="223"/>
        <v/>
      </c>
    </row>
    <row r="1768" spans="1:31" x14ac:dyDescent="0.25">
      <c r="A1768" s="30"/>
      <c r="B1768" s="74"/>
      <c r="C1768" s="82"/>
      <c r="D1768" s="92"/>
      <c r="E1768" s="75"/>
      <c r="F1768" s="76"/>
      <c r="G1768" s="83"/>
      <c r="H1768" s="77"/>
      <c r="I1768" s="84"/>
      <c r="J1768" s="30"/>
      <c r="K1768" s="25" t="str">
        <f t="shared" si="216"/>
        <v/>
      </c>
      <c r="L1768" s="30"/>
      <c r="O1768" s="13" t="str">
        <f t="shared" si="217"/>
        <v/>
      </c>
      <c r="P1768" s="13">
        <f>SUM($E$11:$E1768)</f>
        <v>30</v>
      </c>
      <c r="T1768" s="22">
        <f t="shared" si="218"/>
        <v>0</v>
      </c>
      <c r="U1768" s="22">
        <f t="shared" si="219"/>
        <v>0</v>
      </c>
      <c r="W1768" s="13" t="str">
        <f t="shared" si="220"/>
        <v/>
      </c>
      <c r="Y1768" s="41" t="str">
        <f>IF($B1768="", "", IF($B1768&gt;'Annual Report'!$AZ$41, 'Annual Report'!$BA$40, TEXT($B1768, "mmm yyyy")))</f>
        <v/>
      </c>
      <c r="AA1768" s="13" t="str">
        <f t="shared" si="221"/>
        <v/>
      </c>
      <c r="AC1768" s="13" t="str">
        <f t="shared" si="222"/>
        <v xml:space="preserve"> - </v>
      </c>
      <c r="AE1768" s="13" t="str">
        <f t="shared" si="223"/>
        <v/>
      </c>
    </row>
    <row r="1769" spans="1:31" x14ac:dyDescent="0.25">
      <c r="A1769" s="30"/>
      <c r="B1769" s="74"/>
      <c r="C1769" s="82"/>
      <c r="D1769" s="92"/>
      <c r="E1769" s="75"/>
      <c r="F1769" s="76"/>
      <c r="G1769" s="83"/>
      <c r="H1769" s="77"/>
      <c r="I1769" s="84"/>
      <c r="J1769" s="30"/>
      <c r="K1769" s="25" t="str">
        <f t="shared" si="216"/>
        <v/>
      </c>
      <c r="L1769" s="30"/>
      <c r="O1769" s="13" t="str">
        <f t="shared" si="217"/>
        <v/>
      </c>
      <c r="P1769" s="13">
        <f>SUM($E$11:$E1769)</f>
        <v>30</v>
      </c>
      <c r="T1769" s="22">
        <f t="shared" si="218"/>
        <v>0</v>
      </c>
      <c r="U1769" s="22">
        <f t="shared" si="219"/>
        <v>0</v>
      </c>
      <c r="W1769" s="13" t="str">
        <f t="shared" si="220"/>
        <v/>
      </c>
      <c r="Y1769" s="41" t="str">
        <f>IF($B1769="", "", IF($B1769&gt;'Annual Report'!$AZ$41, 'Annual Report'!$BA$40, TEXT($B1769, "mmm yyyy")))</f>
        <v/>
      </c>
      <c r="AA1769" s="13" t="str">
        <f t="shared" si="221"/>
        <v/>
      </c>
      <c r="AC1769" s="13" t="str">
        <f t="shared" si="222"/>
        <v xml:space="preserve"> - </v>
      </c>
      <c r="AE1769" s="13" t="str">
        <f t="shared" si="223"/>
        <v/>
      </c>
    </row>
    <row r="1770" spans="1:31" x14ac:dyDescent="0.25">
      <c r="A1770" s="30"/>
      <c r="B1770" s="74"/>
      <c r="C1770" s="82"/>
      <c r="D1770" s="92"/>
      <c r="E1770" s="75"/>
      <c r="F1770" s="76"/>
      <c r="G1770" s="83"/>
      <c r="H1770" s="77"/>
      <c r="I1770" s="84"/>
      <c r="J1770" s="30"/>
      <c r="K1770" s="25" t="str">
        <f t="shared" si="216"/>
        <v/>
      </c>
      <c r="L1770" s="30"/>
      <c r="O1770" s="13" t="str">
        <f t="shared" si="217"/>
        <v/>
      </c>
      <c r="P1770" s="13">
        <f>SUM($E$11:$E1770)</f>
        <v>30</v>
      </c>
      <c r="T1770" s="22">
        <f t="shared" si="218"/>
        <v>0</v>
      </c>
      <c r="U1770" s="22">
        <f t="shared" si="219"/>
        <v>0</v>
      </c>
      <c r="W1770" s="13" t="str">
        <f t="shared" si="220"/>
        <v/>
      </c>
      <c r="Y1770" s="41" t="str">
        <f>IF($B1770="", "", IF($B1770&gt;'Annual Report'!$AZ$41, 'Annual Report'!$BA$40, TEXT($B1770, "mmm yyyy")))</f>
        <v/>
      </c>
      <c r="AA1770" s="13" t="str">
        <f t="shared" si="221"/>
        <v/>
      </c>
      <c r="AC1770" s="13" t="str">
        <f t="shared" si="222"/>
        <v xml:space="preserve"> - </v>
      </c>
      <c r="AE1770" s="13" t="str">
        <f t="shared" si="223"/>
        <v/>
      </c>
    </row>
    <row r="1771" spans="1:31" x14ac:dyDescent="0.25">
      <c r="A1771" s="30"/>
      <c r="B1771" s="74"/>
      <c r="C1771" s="82"/>
      <c r="D1771" s="92"/>
      <c r="E1771" s="75"/>
      <c r="F1771" s="76"/>
      <c r="G1771" s="83"/>
      <c r="H1771" s="77"/>
      <c r="I1771" s="84"/>
      <c r="J1771" s="30"/>
      <c r="K1771" s="25" t="str">
        <f t="shared" si="216"/>
        <v/>
      </c>
      <c r="L1771" s="30"/>
      <c r="O1771" s="13" t="str">
        <f t="shared" si="217"/>
        <v/>
      </c>
      <c r="P1771" s="13">
        <f>SUM($E$11:$E1771)</f>
        <v>30</v>
      </c>
      <c r="T1771" s="22">
        <f t="shared" si="218"/>
        <v>0</v>
      </c>
      <c r="U1771" s="22">
        <f t="shared" si="219"/>
        <v>0</v>
      </c>
      <c r="W1771" s="13" t="str">
        <f t="shared" si="220"/>
        <v/>
      </c>
      <c r="Y1771" s="41" t="str">
        <f>IF($B1771="", "", IF($B1771&gt;'Annual Report'!$AZ$41, 'Annual Report'!$BA$40, TEXT($B1771, "mmm yyyy")))</f>
        <v/>
      </c>
      <c r="AA1771" s="13" t="str">
        <f t="shared" si="221"/>
        <v/>
      </c>
      <c r="AC1771" s="13" t="str">
        <f t="shared" si="222"/>
        <v xml:space="preserve"> - </v>
      </c>
      <c r="AE1771" s="13" t="str">
        <f t="shared" si="223"/>
        <v/>
      </c>
    </row>
    <row r="1772" spans="1:31" x14ac:dyDescent="0.25">
      <c r="A1772" s="30"/>
      <c r="B1772" s="74"/>
      <c r="C1772" s="82"/>
      <c r="D1772" s="92"/>
      <c r="E1772" s="75"/>
      <c r="F1772" s="76"/>
      <c r="G1772" s="83"/>
      <c r="H1772" s="77"/>
      <c r="I1772" s="84"/>
      <c r="J1772" s="30"/>
      <c r="K1772" s="25" t="str">
        <f t="shared" si="216"/>
        <v/>
      </c>
      <c r="L1772" s="30"/>
      <c r="O1772" s="13" t="str">
        <f t="shared" si="217"/>
        <v/>
      </c>
      <c r="P1772" s="13">
        <f>SUM($E$11:$E1772)</f>
        <v>30</v>
      </c>
      <c r="T1772" s="22">
        <f t="shared" si="218"/>
        <v>0</v>
      </c>
      <c r="U1772" s="22">
        <f t="shared" si="219"/>
        <v>0</v>
      </c>
      <c r="W1772" s="13" t="str">
        <f t="shared" si="220"/>
        <v/>
      </c>
      <c r="Y1772" s="41" t="str">
        <f>IF($B1772="", "", IF($B1772&gt;'Annual Report'!$AZ$41, 'Annual Report'!$BA$40, TEXT($B1772, "mmm yyyy")))</f>
        <v/>
      </c>
      <c r="AA1772" s="13" t="str">
        <f t="shared" si="221"/>
        <v/>
      </c>
      <c r="AC1772" s="13" t="str">
        <f t="shared" si="222"/>
        <v xml:space="preserve"> - </v>
      </c>
      <c r="AE1772" s="13" t="str">
        <f t="shared" si="223"/>
        <v/>
      </c>
    </row>
    <row r="1773" spans="1:31" x14ac:dyDescent="0.25">
      <c r="A1773" s="30"/>
      <c r="B1773" s="74"/>
      <c r="C1773" s="82"/>
      <c r="D1773" s="92"/>
      <c r="E1773" s="75"/>
      <c r="F1773" s="76"/>
      <c r="G1773" s="83"/>
      <c r="H1773" s="77"/>
      <c r="I1773" s="84"/>
      <c r="J1773" s="30"/>
      <c r="K1773" s="25" t="str">
        <f t="shared" si="216"/>
        <v/>
      </c>
      <c r="L1773" s="30"/>
      <c r="O1773" s="13" t="str">
        <f t="shared" si="217"/>
        <v/>
      </c>
      <c r="P1773" s="13">
        <f>SUM($E$11:$E1773)</f>
        <v>30</v>
      </c>
      <c r="T1773" s="22">
        <f t="shared" si="218"/>
        <v>0</v>
      </c>
      <c r="U1773" s="22">
        <f t="shared" si="219"/>
        <v>0</v>
      </c>
      <c r="W1773" s="13" t="str">
        <f t="shared" si="220"/>
        <v/>
      </c>
      <c r="Y1773" s="41" t="str">
        <f>IF($B1773="", "", IF($B1773&gt;'Annual Report'!$AZ$41, 'Annual Report'!$BA$40, TEXT($B1773, "mmm yyyy")))</f>
        <v/>
      </c>
      <c r="AA1773" s="13" t="str">
        <f t="shared" si="221"/>
        <v/>
      </c>
      <c r="AC1773" s="13" t="str">
        <f t="shared" si="222"/>
        <v xml:space="preserve"> - </v>
      </c>
      <c r="AE1773" s="13" t="str">
        <f t="shared" si="223"/>
        <v/>
      </c>
    </row>
    <row r="1774" spans="1:31" x14ac:dyDescent="0.25">
      <c r="A1774" s="30"/>
      <c r="B1774" s="74"/>
      <c r="C1774" s="82"/>
      <c r="D1774" s="92"/>
      <c r="E1774" s="75"/>
      <c r="F1774" s="76"/>
      <c r="G1774" s="83"/>
      <c r="H1774" s="77"/>
      <c r="I1774" s="84"/>
      <c r="J1774" s="30"/>
      <c r="K1774" s="25" t="str">
        <f t="shared" si="216"/>
        <v/>
      </c>
      <c r="L1774" s="30"/>
      <c r="O1774" s="13" t="str">
        <f t="shared" si="217"/>
        <v/>
      </c>
      <c r="P1774" s="13">
        <f>SUM($E$11:$E1774)</f>
        <v>30</v>
      </c>
      <c r="T1774" s="22">
        <f t="shared" si="218"/>
        <v>0</v>
      </c>
      <c r="U1774" s="22">
        <f t="shared" si="219"/>
        <v>0</v>
      </c>
      <c r="W1774" s="13" t="str">
        <f t="shared" si="220"/>
        <v/>
      </c>
      <c r="Y1774" s="41" t="str">
        <f>IF($B1774="", "", IF($B1774&gt;'Annual Report'!$AZ$41, 'Annual Report'!$BA$40, TEXT($B1774, "mmm yyyy")))</f>
        <v/>
      </c>
      <c r="AA1774" s="13" t="str">
        <f t="shared" si="221"/>
        <v/>
      </c>
      <c r="AC1774" s="13" t="str">
        <f t="shared" si="222"/>
        <v xml:space="preserve"> - </v>
      </c>
      <c r="AE1774" s="13" t="str">
        <f t="shared" si="223"/>
        <v/>
      </c>
    </row>
    <row r="1775" spans="1:31" x14ac:dyDescent="0.25">
      <c r="A1775" s="30"/>
      <c r="B1775" s="74"/>
      <c r="C1775" s="82"/>
      <c r="D1775" s="92"/>
      <c r="E1775" s="75"/>
      <c r="F1775" s="76"/>
      <c r="G1775" s="83"/>
      <c r="H1775" s="77"/>
      <c r="I1775" s="84"/>
      <c r="J1775" s="30"/>
      <c r="K1775" s="25" t="str">
        <f t="shared" si="216"/>
        <v/>
      </c>
      <c r="L1775" s="30"/>
      <c r="O1775" s="13" t="str">
        <f t="shared" si="217"/>
        <v/>
      </c>
      <c r="P1775" s="13">
        <f>SUM($E$11:$E1775)</f>
        <v>30</v>
      </c>
      <c r="T1775" s="22">
        <f t="shared" si="218"/>
        <v>0</v>
      </c>
      <c r="U1775" s="22">
        <f t="shared" si="219"/>
        <v>0</v>
      </c>
      <c r="W1775" s="13" t="str">
        <f t="shared" si="220"/>
        <v/>
      </c>
      <c r="Y1775" s="41" t="str">
        <f>IF($B1775="", "", IF($B1775&gt;'Annual Report'!$AZ$41, 'Annual Report'!$BA$40, TEXT($B1775, "mmm yyyy")))</f>
        <v/>
      </c>
      <c r="AA1775" s="13" t="str">
        <f t="shared" si="221"/>
        <v/>
      </c>
      <c r="AC1775" s="13" t="str">
        <f t="shared" si="222"/>
        <v xml:space="preserve"> - </v>
      </c>
      <c r="AE1775" s="13" t="str">
        <f t="shared" si="223"/>
        <v/>
      </c>
    </row>
    <row r="1776" spans="1:31" x14ac:dyDescent="0.25">
      <c r="A1776" s="30"/>
      <c r="B1776" s="74"/>
      <c r="C1776" s="82"/>
      <c r="D1776" s="92"/>
      <c r="E1776" s="75"/>
      <c r="F1776" s="76"/>
      <c r="G1776" s="83"/>
      <c r="H1776" s="77"/>
      <c r="I1776" s="84"/>
      <c r="J1776" s="30"/>
      <c r="K1776" s="25" t="str">
        <f t="shared" si="216"/>
        <v/>
      </c>
      <c r="L1776" s="30"/>
      <c r="O1776" s="13" t="str">
        <f t="shared" si="217"/>
        <v/>
      </c>
      <c r="P1776" s="13">
        <f>SUM($E$11:$E1776)</f>
        <v>30</v>
      </c>
      <c r="T1776" s="22">
        <f t="shared" si="218"/>
        <v>0</v>
      </c>
      <c r="U1776" s="22">
        <f t="shared" si="219"/>
        <v>0</v>
      </c>
      <c r="W1776" s="13" t="str">
        <f t="shared" si="220"/>
        <v/>
      </c>
      <c r="Y1776" s="41" t="str">
        <f>IF($B1776="", "", IF($B1776&gt;'Annual Report'!$AZ$41, 'Annual Report'!$BA$40, TEXT($B1776, "mmm yyyy")))</f>
        <v/>
      </c>
      <c r="AA1776" s="13" t="str">
        <f t="shared" si="221"/>
        <v/>
      </c>
      <c r="AC1776" s="13" t="str">
        <f t="shared" si="222"/>
        <v xml:space="preserve"> - </v>
      </c>
      <c r="AE1776" s="13" t="str">
        <f t="shared" si="223"/>
        <v/>
      </c>
    </row>
    <row r="1777" spans="1:31" x14ac:dyDescent="0.25">
      <c r="A1777" s="30"/>
      <c r="B1777" s="74"/>
      <c r="C1777" s="82"/>
      <c r="D1777" s="92"/>
      <c r="E1777" s="75"/>
      <c r="F1777" s="76"/>
      <c r="G1777" s="83"/>
      <c r="H1777" s="77"/>
      <c r="I1777" s="84"/>
      <c r="J1777" s="30"/>
      <c r="K1777" s="25" t="str">
        <f t="shared" si="216"/>
        <v/>
      </c>
      <c r="L1777" s="30"/>
      <c r="O1777" s="13" t="str">
        <f t="shared" si="217"/>
        <v/>
      </c>
      <c r="P1777" s="13">
        <f>SUM($E$11:$E1777)</f>
        <v>30</v>
      </c>
      <c r="T1777" s="22">
        <f t="shared" si="218"/>
        <v>0</v>
      </c>
      <c r="U1777" s="22">
        <f t="shared" si="219"/>
        <v>0</v>
      </c>
      <c r="W1777" s="13" t="str">
        <f t="shared" si="220"/>
        <v/>
      </c>
      <c r="Y1777" s="41" t="str">
        <f>IF($B1777="", "", IF($B1777&gt;'Annual Report'!$AZ$41, 'Annual Report'!$BA$40, TEXT($B1777, "mmm yyyy")))</f>
        <v/>
      </c>
      <c r="AA1777" s="13" t="str">
        <f t="shared" si="221"/>
        <v/>
      </c>
      <c r="AC1777" s="13" t="str">
        <f t="shared" si="222"/>
        <v xml:space="preserve"> - </v>
      </c>
      <c r="AE1777" s="13" t="str">
        <f t="shared" si="223"/>
        <v/>
      </c>
    </row>
    <row r="1778" spans="1:31" x14ac:dyDescent="0.25">
      <c r="A1778" s="30"/>
      <c r="B1778" s="74"/>
      <c r="C1778" s="82"/>
      <c r="D1778" s="92"/>
      <c r="E1778" s="75"/>
      <c r="F1778" s="76"/>
      <c r="G1778" s="83"/>
      <c r="H1778" s="77"/>
      <c r="I1778" s="84"/>
      <c r="J1778" s="30"/>
      <c r="K1778" s="25" t="str">
        <f t="shared" si="216"/>
        <v/>
      </c>
      <c r="L1778" s="30"/>
      <c r="O1778" s="13" t="str">
        <f t="shared" si="217"/>
        <v/>
      </c>
      <c r="P1778" s="13">
        <f>SUM($E$11:$E1778)</f>
        <v>30</v>
      </c>
      <c r="T1778" s="22">
        <f t="shared" si="218"/>
        <v>0</v>
      </c>
      <c r="U1778" s="22">
        <f t="shared" si="219"/>
        <v>0</v>
      </c>
      <c r="W1778" s="13" t="str">
        <f t="shared" si="220"/>
        <v/>
      </c>
      <c r="Y1778" s="41" t="str">
        <f>IF($B1778="", "", IF($B1778&gt;'Annual Report'!$AZ$41, 'Annual Report'!$BA$40, TEXT($B1778, "mmm yyyy")))</f>
        <v/>
      </c>
      <c r="AA1778" s="13" t="str">
        <f t="shared" si="221"/>
        <v/>
      </c>
      <c r="AC1778" s="13" t="str">
        <f t="shared" si="222"/>
        <v xml:space="preserve"> - </v>
      </c>
      <c r="AE1778" s="13" t="str">
        <f t="shared" si="223"/>
        <v/>
      </c>
    </row>
    <row r="1779" spans="1:31" x14ac:dyDescent="0.25">
      <c r="A1779" s="30"/>
      <c r="B1779" s="74"/>
      <c r="C1779" s="82"/>
      <c r="D1779" s="92"/>
      <c r="E1779" s="75"/>
      <c r="F1779" s="76"/>
      <c r="G1779" s="83"/>
      <c r="H1779" s="77"/>
      <c r="I1779" s="84"/>
      <c r="J1779" s="30"/>
      <c r="K1779" s="25" t="str">
        <f t="shared" si="216"/>
        <v/>
      </c>
      <c r="L1779" s="30"/>
      <c r="O1779" s="13" t="str">
        <f t="shared" si="217"/>
        <v/>
      </c>
      <c r="P1779" s="13">
        <f>SUM($E$11:$E1779)</f>
        <v>30</v>
      </c>
      <c r="T1779" s="22">
        <f t="shared" si="218"/>
        <v>0</v>
      </c>
      <c r="U1779" s="22">
        <f t="shared" si="219"/>
        <v>0</v>
      </c>
      <c r="W1779" s="13" t="str">
        <f t="shared" si="220"/>
        <v/>
      </c>
      <c r="Y1779" s="41" t="str">
        <f>IF($B1779="", "", IF($B1779&gt;'Annual Report'!$AZ$41, 'Annual Report'!$BA$40, TEXT($B1779, "mmm yyyy")))</f>
        <v/>
      </c>
      <c r="AA1779" s="13" t="str">
        <f t="shared" si="221"/>
        <v/>
      </c>
      <c r="AC1779" s="13" t="str">
        <f t="shared" si="222"/>
        <v xml:space="preserve"> - </v>
      </c>
      <c r="AE1779" s="13" t="str">
        <f t="shared" si="223"/>
        <v/>
      </c>
    </row>
    <row r="1780" spans="1:31" x14ac:dyDescent="0.25">
      <c r="A1780" s="30"/>
      <c r="B1780" s="74"/>
      <c r="C1780" s="82"/>
      <c r="D1780" s="92"/>
      <c r="E1780" s="75"/>
      <c r="F1780" s="76"/>
      <c r="G1780" s="83"/>
      <c r="H1780" s="77"/>
      <c r="I1780" s="84"/>
      <c r="J1780" s="30"/>
      <c r="K1780" s="25" t="str">
        <f t="shared" si="216"/>
        <v/>
      </c>
      <c r="L1780" s="30"/>
      <c r="O1780" s="13" t="str">
        <f t="shared" si="217"/>
        <v/>
      </c>
      <c r="P1780" s="13">
        <f>SUM($E$11:$E1780)</f>
        <v>30</v>
      </c>
      <c r="T1780" s="22">
        <f t="shared" si="218"/>
        <v>0</v>
      </c>
      <c r="U1780" s="22">
        <f t="shared" si="219"/>
        <v>0</v>
      </c>
      <c r="W1780" s="13" t="str">
        <f t="shared" si="220"/>
        <v/>
      </c>
      <c r="Y1780" s="41" t="str">
        <f>IF($B1780="", "", IF($B1780&gt;'Annual Report'!$AZ$41, 'Annual Report'!$BA$40, TEXT($B1780, "mmm yyyy")))</f>
        <v/>
      </c>
      <c r="AA1780" s="13" t="str">
        <f t="shared" si="221"/>
        <v/>
      </c>
      <c r="AC1780" s="13" t="str">
        <f t="shared" si="222"/>
        <v xml:space="preserve"> - </v>
      </c>
      <c r="AE1780" s="13" t="str">
        <f t="shared" si="223"/>
        <v/>
      </c>
    </row>
    <row r="1781" spans="1:31" x14ac:dyDescent="0.25">
      <c r="A1781" s="30"/>
      <c r="B1781" s="74"/>
      <c r="C1781" s="82"/>
      <c r="D1781" s="92"/>
      <c r="E1781" s="75"/>
      <c r="F1781" s="76"/>
      <c r="G1781" s="83"/>
      <c r="H1781" s="77"/>
      <c r="I1781" s="84"/>
      <c r="J1781" s="30"/>
      <c r="K1781" s="25" t="str">
        <f t="shared" si="216"/>
        <v/>
      </c>
      <c r="L1781" s="30"/>
      <c r="O1781" s="13" t="str">
        <f t="shared" si="217"/>
        <v/>
      </c>
      <c r="P1781" s="13">
        <f>SUM($E$11:$E1781)</f>
        <v>30</v>
      </c>
      <c r="T1781" s="22">
        <f t="shared" si="218"/>
        <v>0</v>
      </c>
      <c r="U1781" s="22">
        <f t="shared" si="219"/>
        <v>0</v>
      </c>
      <c r="W1781" s="13" t="str">
        <f t="shared" si="220"/>
        <v/>
      </c>
      <c r="Y1781" s="41" t="str">
        <f>IF($B1781="", "", IF($B1781&gt;'Annual Report'!$AZ$41, 'Annual Report'!$BA$40, TEXT($B1781, "mmm yyyy")))</f>
        <v/>
      </c>
      <c r="AA1781" s="13" t="str">
        <f t="shared" si="221"/>
        <v/>
      </c>
      <c r="AC1781" s="13" t="str">
        <f t="shared" si="222"/>
        <v xml:space="preserve"> - </v>
      </c>
      <c r="AE1781" s="13" t="str">
        <f t="shared" si="223"/>
        <v/>
      </c>
    </row>
    <row r="1782" spans="1:31" x14ac:dyDescent="0.25">
      <c r="A1782" s="30"/>
      <c r="B1782" s="74"/>
      <c r="C1782" s="82"/>
      <c r="D1782" s="92"/>
      <c r="E1782" s="75"/>
      <c r="F1782" s="76"/>
      <c r="G1782" s="83"/>
      <c r="H1782" s="77"/>
      <c r="I1782" s="84"/>
      <c r="J1782" s="30"/>
      <c r="K1782" s="25" t="str">
        <f t="shared" si="216"/>
        <v/>
      </c>
      <c r="L1782" s="30"/>
      <c r="O1782" s="13" t="str">
        <f t="shared" si="217"/>
        <v/>
      </c>
      <c r="P1782" s="13">
        <f>SUM($E$11:$E1782)</f>
        <v>30</v>
      </c>
      <c r="T1782" s="22">
        <f t="shared" si="218"/>
        <v>0</v>
      </c>
      <c r="U1782" s="22">
        <f t="shared" si="219"/>
        <v>0</v>
      </c>
      <c r="W1782" s="13" t="str">
        <f t="shared" si="220"/>
        <v/>
      </c>
      <c r="Y1782" s="41" t="str">
        <f>IF($B1782="", "", IF($B1782&gt;'Annual Report'!$AZ$41, 'Annual Report'!$BA$40, TEXT($B1782, "mmm yyyy")))</f>
        <v/>
      </c>
      <c r="AA1782" s="13" t="str">
        <f t="shared" si="221"/>
        <v/>
      </c>
      <c r="AC1782" s="13" t="str">
        <f t="shared" si="222"/>
        <v xml:space="preserve"> - </v>
      </c>
      <c r="AE1782" s="13" t="str">
        <f t="shared" si="223"/>
        <v/>
      </c>
    </row>
    <row r="1783" spans="1:31" x14ac:dyDescent="0.25">
      <c r="A1783" s="30"/>
      <c r="B1783" s="74"/>
      <c r="C1783" s="82"/>
      <c r="D1783" s="92"/>
      <c r="E1783" s="75"/>
      <c r="F1783" s="76"/>
      <c r="G1783" s="83"/>
      <c r="H1783" s="77"/>
      <c r="I1783" s="84"/>
      <c r="J1783" s="30"/>
      <c r="K1783" s="25" t="str">
        <f t="shared" si="216"/>
        <v/>
      </c>
      <c r="L1783" s="30"/>
      <c r="O1783" s="13" t="str">
        <f t="shared" si="217"/>
        <v/>
      </c>
      <c r="P1783" s="13">
        <f>SUM($E$11:$E1783)</f>
        <v>30</v>
      </c>
      <c r="T1783" s="22">
        <f t="shared" si="218"/>
        <v>0</v>
      </c>
      <c r="U1783" s="22">
        <f t="shared" si="219"/>
        <v>0</v>
      </c>
      <c r="W1783" s="13" t="str">
        <f t="shared" si="220"/>
        <v/>
      </c>
      <c r="Y1783" s="41" t="str">
        <f>IF($B1783="", "", IF($B1783&gt;'Annual Report'!$AZ$41, 'Annual Report'!$BA$40, TEXT($B1783, "mmm yyyy")))</f>
        <v/>
      </c>
      <c r="AA1783" s="13" t="str">
        <f t="shared" si="221"/>
        <v/>
      </c>
      <c r="AC1783" s="13" t="str">
        <f t="shared" si="222"/>
        <v xml:space="preserve"> - </v>
      </c>
      <c r="AE1783" s="13" t="str">
        <f t="shared" si="223"/>
        <v/>
      </c>
    </row>
    <row r="1784" spans="1:31" x14ac:dyDescent="0.25">
      <c r="A1784" s="30"/>
      <c r="B1784" s="74"/>
      <c r="C1784" s="82"/>
      <c r="D1784" s="92"/>
      <c r="E1784" s="75"/>
      <c r="F1784" s="76"/>
      <c r="G1784" s="83"/>
      <c r="H1784" s="77"/>
      <c r="I1784" s="84"/>
      <c r="J1784" s="30"/>
      <c r="K1784" s="25" t="str">
        <f t="shared" si="216"/>
        <v/>
      </c>
      <c r="L1784" s="30"/>
      <c r="O1784" s="13" t="str">
        <f t="shared" si="217"/>
        <v/>
      </c>
      <c r="P1784" s="13">
        <f>SUM($E$11:$E1784)</f>
        <v>30</v>
      </c>
      <c r="T1784" s="22">
        <f t="shared" si="218"/>
        <v>0</v>
      </c>
      <c r="U1784" s="22">
        <f t="shared" si="219"/>
        <v>0</v>
      </c>
      <c r="W1784" s="13" t="str">
        <f t="shared" si="220"/>
        <v/>
      </c>
      <c r="Y1784" s="41" t="str">
        <f>IF($B1784="", "", IF($B1784&gt;'Annual Report'!$AZ$41, 'Annual Report'!$BA$40, TEXT($B1784, "mmm yyyy")))</f>
        <v/>
      </c>
      <c r="AA1784" s="13" t="str">
        <f t="shared" si="221"/>
        <v/>
      </c>
      <c r="AC1784" s="13" t="str">
        <f t="shared" si="222"/>
        <v xml:space="preserve"> - </v>
      </c>
      <c r="AE1784" s="13" t="str">
        <f t="shared" si="223"/>
        <v/>
      </c>
    </row>
    <row r="1785" spans="1:31" x14ac:dyDescent="0.25">
      <c r="A1785" s="30"/>
      <c r="B1785" s="74"/>
      <c r="C1785" s="82"/>
      <c r="D1785" s="92"/>
      <c r="E1785" s="75"/>
      <c r="F1785" s="76"/>
      <c r="G1785" s="83"/>
      <c r="H1785" s="77"/>
      <c r="I1785" s="84"/>
      <c r="J1785" s="30"/>
      <c r="K1785" s="25" t="str">
        <f t="shared" si="216"/>
        <v/>
      </c>
      <c r="L1785" s="30"/>
      <c r="O1785" s="13" t="str">
        <f t="shared" si="217"/>
        <v/>
      </c>
      <c r="P1785" s="13">
        <f>SUM($E$11:$E1785)</f>
        <v>30</v>
      </c>
      <c r="T1785" s="22">
        <f t="shared" si="218"/>
        <v>0</v>
      </c>
      <c r="U1785" s="22">
        <f t="shared" si="219"/>
        <v>0</v>
      </c>
      <c r="W1785" s="13" t="str">
        <f t="shared" si="220"/>
        <v/>
      </c>
      <c r="Y1785" s="41" t="str">
        <f>IF($B1785="", "", IF($B1785&gt;'Annual Report'!$AZ$41, 'Annual Report'!$BA$40, TEXT($B1785, "mmm yyyy")))</f>
        <v/>
      </c>
      <c r="AA1785" s="13" t="str">
        <f t="shared" si="221"/>
        <v/>
      </c>
      <c r="AC1785" s="13" t="str">
        <f t="shared" si="222"/>
        <v xml:space="preserve"> - </v>
      </c>
      <c r="AE1785" s="13" t="str">
        <f t="shared" si="223"/>
        <v/>
      </c>
    </row>
    <row r="1786" spans="1:31" x14ac:dyDescent="0.25">
      <c r="A1786" s="30"/>
      <c r="B1786" s="74"/>
      <c r="C1786" s="82"/>
      <c r="D1786" s="92"/>
      <c r="E1786" s="75"/>
      <c r="F1786" s="76"/>
      <c r="G1786" s="83"/>
      <c r="H1786" s="77"/>
      <c r="I1786" s="84"/>
      <c r="J1786" s="30"/>
      <c r="K1786" s="25" t="str">
        <f t="shared" si="216"/>
        <v/>
      </c>
      <c r="L1786" s="30"/>
      <c r="O1786" s="13" t="str">
        <f t="shared" si="217"/>
        <v/>
      </c>
      <c r="P1786" s="13">
        <f>SUM($E$11:$E1786)</f>
        <v>30</v>
      </c>
      <c r="T1786" s="22">
        <f t="shared" si="218"/>
        <v>0</v>
      </c>
      <c r="U1786" s="22">
        <f t="shared" si="219"/>
        <v>0</v>
      </c>
      <c r="W1786" s="13" t="str">
        <f t="shared" si="220"/>
        <v/>
      </c>
      <c r="Y1786" s="41" t="str">
        <f>IF($B1786="", "", IF($B1786&gt;'Annual Report'!$AZ$41, 'Annual Report'!$BA$40, TEXT($B1786, "mmm yyyy")))</f>
        <v/>
      </c>
      <c r="AA1786" s="13" t="str">
        <f t="shared" si="221"/>
        <v/>
      </c>
      <c r="AC1786" s="13" t="str">
        <f t="shared" si="222"/>
        <v xml:space="preserve"> - </v>
      </c>
      <c r="AE1786" s="13" t="str">
        <f t="shared" si="223"/>
        <v/>
      </c>
    </row>
    <row r="1787" spans="1:31" x14ac:dyDescent="0.25">
      <c r="A1787" s="30"/>
      <c r="B1787" s="74"/>
      <c r="C1787" s="82"/>
      <c r="D1787" s="92"/>
      <c r="E1787" s="75"/>
      <c r="F1787" s="76"/>
      <c r="G1787" s="83"/>
      <c r="H1787" s="77"/>
      <c r="I1787" s="84"/>
      <c r="J1787" s="30"/>
      <c r="K1787" s="25" t="str">
        <f t="shared" si="216"/>
        <v/>
      </c>
      <c r="L1787" s="30"/>
      <c r="O1787" s="13" t="str">
        <f t="shared" si="217"/>
        <v/>
      </c>
      <c r="P1787" s="13">
        <f>SUM($E$11:$E1787)</f>
        <v>30</v>
      </c>
      <c r="T1787" s="22">
        <f t="shared" si="218"/>
        <v>0</v>
      </c>
      <c r="U1787" s="22">
        <f t="shared" si="219"/>
        <v>0</v>
      </c>
      <c r="W1787" s="13" t="str">
        <f t="shared" si="220"/>
        <v/>
      </c>
      <c r="Y1787" s="41" t="str">
        <f>IF($B1787="", "", IF($B1787&gt;'Annual Report'!$AZ$41, 'Annual Report'!$BA$40, TEXT($B1787, "mmm yyyy")))</f>
        <v/>
      </c>
      <c r="AA1787" s="13" t="str">
        <f t="shared" si="221"/>
        <v/>
      </c>
      <c r="AC1787" s="13" t="str">
        <f t="shared" si="222"/>
        <v xml:space="preserve"> - </v>
      </c>
      <c r="AE1787" s="13" t="str">
        <f t="shared" si="223"/>
        <v/>
      </c>
    </row>
    <row r="1788" spans="1:31" x14ac:dyDescent="0.25">
      <c r="A1788" s="30"/>
      <c r="B1788" s="74"/>
      <c r="C1788" s="82"/>
      <c r="D1788" s="92"/>
      <c r="E1788" s="75"/>
      <c r="F1788" s="76"/>
      <c r="G1788" s="83"/>
      <c r="H1788" s="77"/>
      <c r="I1788" s="84"/>
      <c r="J1788" s="30"/>
      <c r="K1788" s="25" t="str">
        <f t="shared" si="216"/>
        <v/>
      </c>
      <c r="L1788" s="30"/>
      <c r="O1788" s="13" t="str">
        <f t="shared" si="217"/>
        <v/>
      </c>
      <c r="P1788" s="13">
        <f>SUM($E$11:$E1788)</f>
        <v>30</v>
      </c>
      <c r="T1788" s="22">
        <f t="shared" si="218"/>
        <v>0</v>
      </c>
      <c r="U1788" s="22">
        <f t="shared" si="219"/>
        <v>0</v>
      </c>
      <c r="W1788" s="13" t="str">
        <f t="shared" si="220"/>
        <v/>
      </c>
      <c r="Y1788" s="41" t="str">
        <f>IF($B1788="", "", IF($B1788&gt;'Annual Report'!$AZ$41, 'Annual Report'!$BA$40, TEXT($B1788, "mmm yyyy")))</f>
        <v/>
      </c>
      <c r="AA1788" s="13" t="str">
        <f t="shared" si="221"/>
        <v/>
      </c>
      <c r="AC1788" s="13" t="str">
        <f t="shared" si="222"/>
        <v xml:space="preserve"> - </v>
      </c>
      <c r="AE1788" s="13" t="str">
        <f t="shared" si="223"/>
        <v/>
      </c>
    </row>
    <row r="1789" spans="1:31" x14ac:dyDescent="0.25">
      <c r="A1789" s="30"/>
      <c r="B1789" s="74"/>
      <c r="C1789" s="82"/>
      <c r="D1789" s="92"/>
      <c r="E1789" s="75"/>
      <c r="F1789" s="76"/>
      <c r="G1789" s="83"/>
      <c r="H1789" s="77"/>
      <c r="I1789" s="84"/>
      <c r="J1789" s="30"/>
      <c r="K1789" s="25" t="str">
        <f t="shared" si="216"/>
        <v/>
      </c>
      <c r="L1789" s="30"/>
      <c r="O1789" s="13" t="str">
        <f t="shared" si="217"/>
        <v/>
      </c>
      <c r="P1789" s="13">
        <f>SUM($E$11:$E1789)</f>
        <v>30</v>
      </c>
      <c r="T1789" s="22">
        <f t="shared" si="218"/>
        <v>0</v>
      </c>
      <c r="U1789" s="22">
        <f t="shared" si="219"/>
        <v>0</v>
      </c>
      <c r="W1789" s="13" t="str">
        <f t="shared" si="220"/>
        <v/>
      </c>
      <c r="Y1789" s="41" t="str">
        <f>IF($B1789="", "", IF($B1789&gt;'Annual Report'!$AZ$41, 'Annual Report'!$BA$40, TEXT($B1789, "mmm yyyy")))</f>
        <v/>
      </c>
      <c r="AA1789" s="13" t="str">
        <f t="shared" si="221"/>
        <v/>
      </c>
      <c r="AC1789" s="13" t="str">
        <f t="shared" si="222"/>
        <v xml:space="preserve"> - </v>
      </c>
      <c r="AE1789" s="13" t="str">
        <f t="shared" si="223"/>
        <v/>
      </c>
    </row>
    <row r="1790" spans="1:31" x14ac:dyDescent="0.25">
      <c r="A1790" s="30"/>
      <c r="B1790" s="74"/>
      <c r="C1790" s="82"/>
      <c r="D1790" s="92"/>
      <c r="E1790" s="75"/>
      <c r="F1790" s="76"/>
      <c r="G1790" s="83"/>
      <c r="H1790" s="77"/>
      <c r="I1790" s="84"/>
      <c r="J1790" s="30"/>
      <c r="K1790" s="25" t="str">
        <f t="shared" si="216"/>
        <v/>
      </c>
      <c r="L1790" s="30"/>
      <c r="O1790" s="13" t="str">
        <f t="shared" si="217"/>
        <v/>
      </c>
      <c r="P1790" s="13">
        <f>SUM($E$11:$E1790)</f>
        <v>30</v>
      </c>
      <c r="T1790" s="22">
        <f t="shared" si="218"/>
        <v>0</v>
      </c>
      <c r="U1790" s="22">
        <f t="shared" si="219"/>
        <v>0</v>
      </c>
      <c r="W1790" s="13" t="str">
        <f t="shared" si="220"/>
        <v/>
      </c>
      <c r="Y1790" s="41" t="str">
        <f>IF($B1790="", "", IF($B1790&gt;'Annual Report'!$AZ$41, 'Annual Report'!$BA$40, TEXT($B1790, "mmm yyyy")))</f>
        <v/>
      </c>
      <c r="AA1790" s="13" t="str">
        <f t="shared" si="221"/>
        <v/>
      </c>
      <c r="AC1790" s="13" t="str">
        <f t="shared" si="222"/>
        <v xml:space="preserve"> - </v>
      </c>
      <c r="AE1790" s="13" t="str">
        <f t="shared" si="223"/>
        <v/>
      </c>
    </row>
    <row r="1791" spans="1:31" x14ac:dyDescent="0.25">
      <c r="A1791" s="30"/>
      <c r="B1791" s="74"/>
      <c r="C1791" s="82"/>
      <c r="D1791" s="92"/>
      <c r="E1791" s="75"/>
      <c r="F1791" s="76"/>
      <c r="G1791" s="83"/>
      <c r="H1791" s="77"/>
      <c r="I1791" s="84"/>
      <c r="J1791" s="30"/>
      <c r="K1791" s="25" t="str">
        <f t="shared" si="216"/>
        <v/>
      </c>
      <c r="L1791" s="30"/>
      <c r="O1791" s="13" t="str">
        <f t="shared" si="217"/>
        <v/>
      </c>
      <c r="P1791" s="13">
        <f>SUM($E$11:$E1791)</f>
        <v>30</v>
      </c>
      <c r="T1791" s="22">
        <f t="shared" si="218"/>
        <v>0</v>
      </c>
      <c r="U1791" s="22">
        <f t="shared" si="219"/>
        <v>0</v>
      </c>
      <c r="W1791" s="13" t="str">
        <f t="shared" si="220"/>
        <v/>
      </c>
      <c r="Y1791" s="41" t="str">
        <f>IF($B1791="", "", IF($B1791&gt;'Annual Report'!$AZ$41, 'Annual Report'!$BA$40, TEXT($B1791, "mmm yyyy")))</f>
        <v/>
      </c>
      <c r="AA1791" s="13" t="str">
        <f t="shared" si="221"/>
        <v/>
      </c>
      <c r="AC1791" s="13" t="str">
        <f t="shared" si="222"/>
        <v xml:space="preserve"> - </v>
      </c>
      <c r="AE1791" s="13" t="str">
        <f t="shared" si="223"/>
        <v/>
      </c>
    </row>
    <row r="1792" spans="1:31" x14ac:dyDescent="0.25">
      <c r="A1792" s="30"/>
      <c r="B1792" s="74"/>
      <c r="C1792" s="82"/>
      <c r="D1792" s="92"/>
      <c r="E1792" s="75"/>
      <c r="F1792" s="76"/>
      <c r="G1792" s="83"/>
      <c r="H1792" s="77"/>
      <c r="I1792" s="84"/>
      <c r="J1792" s="30"/>
      <c r="K1792" s="25" t="str">
        <f t="shared" si="216"/>
        <v/>
      </c>
      <c r="L1792" s="30"/>
      <c r="O1792" s="13" t="str">
        <f t="shared" si="217"/>
        <v/>
      </c>
      <c r="P1792" s="13">
        <f>SUM($E$11:$E1792)</f>
        <v>30</v>
      </c>
      <c r="T1792" s="22">
        <f t="shared" si="218"/>
        <v>0</v>
      </c>
      <c r="U1792" s="22">
        <f t="shared" si="219"/>
        <v>0</v>
      </c>
      <c r="W1792" s="13" t="str">
        <f t="shared" si="220"/>
        <v/>
      </c>
      <c r="Y1792" s="41" t="str">
        <f>IF($B1792="", "", IF($B1792&gt;'Annual Report'!$AZ$41, 'Annual Report'!$BA$40, TEXT($B1792, "mmm yyyy")))</f>
        <v/>
      </c>
      <c r="AA1792" s="13" t="str">
        <f t="shared" si="221"/>
        <v/>
      </c>
      <c r="AC1792" s="13" t="str">
        <f t="shared" si="222"/>
        <v xml:space="preserve"> - </v>
      </c>
      <c r="AE1792" s="13" t="str">
        <f t="shared" si="223"/>
        <v/>
      </c>
    </row>
    <row r="1793" spans="1:31" x14ac:dyDescent="0.25">
      <c r="A1793" s="30"/>
      <c r="B1793" s="74"/>
      <c r="C1793" s="82"/>
      <c r="D1793" s="92"/>
      <c r="E1793" s="75"/>
      <c r="F1793" s="76"/>
      <c r="G1793" s="83"/>
      <c r="H1793" s="77"/>
      <c r="I1793" s="84"/>
      <c r="J1793" s="30"/>
      <c r="K1793" s="25" t="str">
        <f t="shared" si="216"/>
        <v/>
      </c>
      <c r="L1793" s="30"/>
      <c r="O1793" s="13" t="str">
        <f t="shared" si="217"/>
        <v/>
      </c>
      <c r="P1793" s="13">
        <f>SUM($E$11:$E1793)</f>
        <v>30</v>
      </c>
      <c r="T1793" s="22">
        <f t="shared" si="218"/>
        <v>0</v>
      </c>
      <c r="U1793" s="22">
        <f t="shared" si="219"/>
        <v>0</v>
      </c>
      <c r="W1793" s="13" t="str">
        <f t="shared" si="220"/>
        <v/>
      </c>
      <c r="Y1793" s="41" t="str">
        <f>IF($B1793="", "", IF($B1793&gt;'Annual Report'!$AZ$41, 'Annual Report'!$BA$40, TEXT($B1793, "mmm yyyy")))</f>
        <v/>
      </c>
      <c r="AA1793" s="13" t="str">
        <f t="shared" si="221"/>
        <v/>
      </c>
      <c r="AC1793" s="13" t="str">
        <f t="shared" si="222"/>
        <v xml:space="preserve"> - </v>
      </c>
      <c r="AE1793" s="13" t="str">
        <f t="shared" si="223"/>
        <v/>
      </c>
    </row>
    <row r="1794" spans="1:31" x14ac:dyDescent="0.25">
      <c r="A1794" s="30"/>
      <c r="B1794" s="74"/>
      <c r="C1794" s="82"/>
      <c r="D1794" s="92"/>
      <c r="E1794" s="75"/>
      <c r="F1794" s="76"/>
      <c r="G1794" s="83"/>
      <c r="H1794" s="77"/>
      <c r="I1794" s="84"/>
      <c r="J1794" s="30"/>
      <c r="K1794" s="25" t="str">
        <f t="shared" si="216"/>
        <v/>
      </c>
      <c r="L1794" s="30"/>
      <c r="O1794" s="13" t="str">
        <f t="shared" si="217"/>
        <v/>
      </c>
      <c r="P1794" s="13">
        <f>SUM($E$11:$E1794)</f>
        <v>30</v>
      </c>
      <c r="T1794" s="22">
        <f t="shared" si="218"/>
        <v>0</v>
      </c>
      <c r="U1794" s="22">
        <f t="shared" si="219"/>
        <v>0</v>
      </c>
      <c r="W1794" s="13" t="str">
        <f t="shared" si="220"/>
        <v/>
      </c>
      <c r="Y1794" s="41" t="str">
        <f>IF($B1794="", "", IF($B1794&gt;'Annual Report'!$AZ$41, 'Annual Report'!$BA$40, TEXT($B1794, "mmm yyyy")))</f>
        <v/>
      </c>
      <c r="AA1794" s="13" t="str">
        <f t="shared" si="221"/>
        <v/>
      </c>
      <c r="AC1794" s="13" t="str">
        <f t="shared" si="222"/>
        <v xml:space="preserve"> - </v>
      </c>
      <c r="AE1794" s="13" t="str">
        <f t="shared" si="223"/>
        <v/>
      </c>
    </row>
    <row r="1795" spans="1:31" x14ac:dyDescent="0.25">
      <c r="A1795" s="30"/>
      <c r="B1795" s="74"/>
      <c r="C1795" s="82"/>
      <c r="D1795" s="92"/>
      <c r="E1795" s="75"/>
      <c r="F1795" s="76"/>
      <c r="G1795" s="83"/>
      <c r="H1795" s="77"/>
      <c r="I1795" s="84"/>
      <c r="J1795" s="30"/>
      <c r="K1795" s="25" t="str">
        <f t="shared" si="216"/>
        <v/>
      </c>
      <c r="L1795" s="30"/>
      <c r="O1795" s="13" t="str">
        <f t="shared" si="217"/>
        <v/>
      </c>
      <c r="P1795" s="13">
        <f>SUM($E$11:$E1795)</f>
        <v>30</v>
      </c>
      <c r="T1795" s="22">
        <f t="shared" si="218"/>
        <v>0</v>
      </c>
      <c r="U1795" s="22">
        <f t="shared" si="219"/>
        <v>0</v>
      </c>
      <c r="W1795" s="13" t="str">
        <f t="shared" si="220"/>
        <v/>
      </c>
      <c r="Y1795" s="41" t="str">
        <f>IF($B1795="", "", IF($B1795&gt;'Annual Report'!$AZ$41, 'Annual Report'!$BA$40, TEXT($B1795, "mmm yyyy")))</f>
        <v/>
      </c>
      <c r="AA1795" s="13" t="str">
        <f t="shared" si="221"/>
        <v/>
      </c>
      <c r="AC1795" s="13" t="str">
        <f t="shared" si="222"/>
        <v xml:space="preserve"> - </v>
      </c>
      <c r="AE1795" s="13" t="str">
        <f t="shared" si="223"/>
        <v/>
      </c>
    </row>
    <row r="1796" spans="1:31" x14ac:dyDescent="0.25">
      <c r="A1796" s="30"/>
      <c r="B1796" s="74"/>
      <c r="C1796" s="82"/>
      <c r="D1796" s="92"/>
      <c r="E1796" s="75"/>
      <c r="F1796" s="76"/>
      <c r="G1796" s="83"/>
      <c r="H1796" s="77"/>
      <c r="I1796" s="84"/>
      <c r="J1796" s="30"/>
      <c r="K1796" s="25" t="str">
        <f t="shared" si="216"/>
        <v/>
      </c>
      <c r="L1796" s="30"/>
      <c r="O1796" s="13" t="str">
        <f t="shared" si="217"/>
        <v/>
      </c>
      <c r="P1796" s="13">
        <f>SUM($E$11:$E1796)</f>
        <v>30</v>
      </c>
      <c r="T1796" s="22">
        <f t="shared" si="218"/>
        <v>0</v>
      </c>
      <c r="U1796" s="22">
        <f t="shared" si="219"/>
        <v>0</v>
      </c>
      <c r="W1796" s="13" t="str">
        <f t="shared" si="220"/>
        <v/>
      </c>
      <c r="Y1796" s="41" t="str">
        <f>IF($B1796="", "", IF($B1796&gt;'Annual Report'!$AZ$41, 'Annual Report'!$BA$40, TEXT($B1796, "mmm yyyy")))</f>
        <v/>
      </c>
      <c r="AA1796" s="13" t="str">
        <f t="shared" si="221"/>
        <v/>
      </c>
      <c r="AC1796" s="13" t="str">
        <f t="shared" si="222"/>
        <v xml:space="preserve"> - </v>
      </c>
      <c r="AE1796" s="13" t="str">
        <f t="shared" si="223"/>
        <v/>
      </c>
    </row>
    <row r="1797" spans="1:31" x14ac:dyDescent="0.25">
      <c r="A1797" s="30"/>
      <c r="B1797" s="74"/>
      <c r="C1797" s="82"/>
      <c r="D1797" s="92"/>
      <c r="E1797" s="75"/>
      <c r="F1797" s="76"/>
      <c r="G1797" s="83"/>
      <c r="H1797" s="77"/>
      <c r="I1797" s="84"/>
      <c r="J1797" s="30"/>
      <c r="K1797" s="25" t="str">
        <f t="shared" si="216"/>
        <v/>
      </c>
      <c r="L1797" s="30"/>
      <c r="O1797" s="13" t="str">
        <f t="shared" si="217"/>
        <v/>
      </c>
      <c r="P1797" s="13">
        <f>SUM($E$11:$E1797)</f>
        <v>30</v>
      </c>
      <c r="T1797" s="22">
        <f t="shared" si="218"/>
        <v>0</v>
      </c>
      <c r="U1797" s="22">
        <f t="shared" si="219"/>
        <v>0</v>
      </c>
      <c r="W1797" s="13" t="str">
        <f t="shared" si="220"/>
        <v/>
      </c>
      <c r="Y1797" s="41" t="str">
        <f>IF($B1797="", "", IF($B1797&gt;'Annual Report'!$AZ$41, 'Annual Report'!$BA$40, TEXT($B1797, "mmm yyyy")))</f>
        <v/>
      </c>
      <c r="AA1797" s="13" t="str">
        <f t="shared" si="221"/>
        <v/>
      </c>
      <c r="AC1797" s="13" t="str">
        <f t="shared" si="222"/>
        <v xml:space="preserve"> - </v>
      </c>
      <c r="AE1797" s="13" t="str">
        <f t="shared" si="223"/>
        <v/>
      </c>
    </row>
    <row r="1798" spans="1:31" x14ac:dyDescent="0.25">
      <c r="A1798" s="30"/>
      <c r="B1798" s="74"/>
      <c r="C1798" s="82"/>
      <c r="D1798" s="92"/>
      <c r="E1798" s="75"/>
      <c r="F1798" s="76"/>
      <c r="G1798" s="83"/>
      <c r="H1798" s="77"/>
      <c r="I1798" s="84"/>
      <c r="J1798" s="30"/>
      <c r="K1798" s="25" t="str">
        <f t="shared" si="216"/>
        <v/>
      </c>
      <c r="L1798" s="30"/>
      <c r="O1798" s="13" t="str">
        <f t="shared" si="217"/>
        <v/>
      </c>
      <c r="P1798" s="13">
        <f>SUM($E$11:$E1798)</f>
        <v>30</v>
      </c>
      <c r="T1798" s="22">
        <f t="shared" si="218"/>
        <v>0</v>
      </c>
      <c r="U1798" s="22">
        <f t="shared" si="219"/>
        <v>0</v>
      </c>
      <c r="W1798" s="13" t="str">
        <f t="shared" si="220"/>
        <v/>
      </c>
      <c r="Y1798" s="41" t="str">
        <f>IF($B1798="", "", IF($B1798&gt;'Annual Report'!$AZ$41, 'Annual Report'!$BA$40, TEXT($B1798, "mmm yyyy")))</f>
        <v/>
      </c>
      <c r="AA1798" s="13" t="str">
        <f t="shared" si="221"/>
        <v/>
      </c>
      <c r="AC1798" s="13" t="str">
        <f t="shared" si="222"/>
        <v xml:space="preserve"> - </v>
      </c>
      <c r="AE1798" s="13" t="str">
        <f t="shared" si="223"/>
        <v/>
      </c>
    </row>
    <row r="1799" spans="1:31" x14ac:dyDescent="0.25">
      <c r="A1799" s="30"/>
      <c r="B1799" s="74"/>
      <c r="C1799" s="82"/>
      <c r="D1799" s="92"/>
      <c r="E1799" s="75"/>
      <c r="F1799" s="76"/>
      <c r="G1799" s="83"/>
      <c r="H1799" s="77"/>
      <c r="I1799" s="84"/>
      <c r="J1799" s="30"/>
      <c r="K1799" s="25" t="str">
        <f t="shared" si="216"/>
        <v/>
      </c>
      <c r="L1799" s="30"/>
      <c r="O1799" s="13" t="str">
        <f t="shared" si="217"/>
        <v/>
      </c>
      <c r="P1799" s="13">
        <f>SUM($E$11:$E1799)</f>
        <v>30</v>
      </c>
      <c r="T1799" s="22">
        <f t="shared" si="218"/>
        <v>0</v>
      </c>
      <c r="U1799" s="22">
        <f t="shared" si="219"/>
        <v>0</v>
      </c>
      <c r="W1799" s="13" t="str">
        <f t="shared" si="220"/>
        <v/>
      </c>
      <c r="Y1799" s="41" t="str">
        <f>IF($B1799="", "", IF($B1799&gt;'Annual Report'!$AZ$41, 'Annual Report'!$BA$40, TEXT($B1799, "mmm yyyy")))</f>
        <v/>
      </c>
      <c r="AA1799" s="13" t="str">
        <f t="shared" si="221"/>
        <v/>
      </c>
      <c r="AC1799" s="13" t="str">
        <f t="shared" si="222"/>
        <v xml:space="preserve"> - </v>
      </c>
      <c r="AE1799" s="13" t="str">
        <f t="shared" si="223"/>
        <v/>
      </c>
    </row>
    <row r="1800" spans="1:31" x14ac:dyDescent="0.25">
      <c r="A1800" s="30"/>
      <c r="B1800" s="74"/>
      <c r="C1800" s="82"/>
      <c r="D1800" s="92"/>
      <c r="E1800" s="75"/>
      <c r="F1800" s="76"/>
      <c r="G1800" s="83"/>
      <c r="H1800" s="77"/>
      <c r="I1800" s="84"/>
      <c r="J1800" s="30"/>
      <c r="K1800" s="25" t="str">
        <f t="shared" si="216"/>
        <v/>
      </c>
      <c r="L1800" s="30"/>
      <c r="O1800" s="13" t="str">
        <f t="shared" si="217"/>
        <v/>
      </c>
      <c r="P1800" s="13">
        <f>SUM($E$11:$E1800)</f>
        <v>30</v>
      </c>
      <c r="T1800" s="22">
        <f t="shared" si="218"/>
        <v>0</v>
      </c>
      <c r="U1800" s="22">
        <f t="shared" si="219"/>
        <v>0</v>
      </c>
      <c r="W1800" s="13" t="str">
        <f t="shared" si="220"/>
        <v/>
      </c>
      <c r="Y1800" s="41" t="str">
        <f>IF($B1800="", "", IF($B1800&gt;'Annual Report'!$AZ$41, 'Annual Report'!$BA$40, TEXT($B1800, "mmm yyyy")))</f>
        <v/>
      </c>
      <c r="AA1800" s="13" t="str">
        <f t="shared" si="221"/>
        <v/>
      </c>
      <c r="AC1800" s="13" t="str">
        <f t="shared" si="222"/>
        <v xml:space="preserve"> - </v>
      </c>
      <c r="AE1800" s="13" t="str">
        <f t="shared" si="223"/>
        <v/>
      </c>
    </row>
    <row r="1801" spans="1:31" x14ac:dyDescent="0.25">
      <c r="A1801" s="30"/>
      <c r="B1801" s="74"/>
      <c r="C1801" s="82"/>
      <c r="D1801" s="92"/>
      <c r="E1801" s="75"/>
      <c r="F1801" s="76"/>
      <c r="G1801" s="83"/>
      <c r="H1801" s="77"/>
      <c r="I1801" s="84"/>
      <c r="J1801" s="30"/>
      <c r="K1801" s="25" t="str">
        <f t="shared" si="216"/>
        <v/>
      </c>
      <c r="L1801" s="30"/>
      <c r="O1801" s="13" t="str">
        <f t="shared" si="217"/>
        <v/>
      </c>
      <c r="P1801" s="13">
        <f>SUM($E$11:$E1801)</f>
        <v>30</v>
      </c>
      <c r="T1801" s="22">
        <f t="shared" si="218"/>
        <v>0</v>
      </c>
      <c r="U1801" s="22">
        <f t="shared" si="219"/>
        <v>0</v>
      </c>
      <c r="W1801" s="13" t="str">
        <f t="shared" si="220"/>
        <v/>
      </c>
      <c r="Y1801" s="41" t="str">
        <f>IF($B1801="", "", IF($B1801&gt;'Annual Report'!$AZ$41, 'Annual Report'!$BA$40, TEXT($B1801, "mmm yyyy")))</f>
        <v/>
      </c>
      <c r="AA1801" s="13" t="str">
        <f t="shared" si="221"/>
        <v/>
      </c>
      <c r="AC1801" s="13" t="str">
        <f t="shared" si="222"/>
        <v xml:space="preserve"> - </v>
      </c>
      <c r="AE1801" s="13" t="str">
        <f t="shared" si="223"/>
        <v/>
      </c>
    </row>
    <row r="1802" spans="1:31" x14ac:dyDescent="0.25">
      <c r="A1802" s="30"/>
      <c r="B1802" s="74"/>
      <c r="C1802" s="82"/>
      <c r="D1802" s="92"/>
      <c r="E1802" s="75"/>
      <c r="F1802" s="76"/>
      <c r="G1802" s="83"/>
      <c r="H1802" s="77"/>
      <c r="I1802" s="84"/>
      <c r="J1802" s="30"/>
      <c r="K1802" s="25" t="str">
        <f t="shared" si="216"/>
        <v/>
      </c>
      <c r="L1802" s="30"/>
      <c r="O1802" s="13" t="str">
        <f t="shared" si="217"/>
        <v/>
      </c>
      <c r="P1802" s="13">
        <f>SUM($E$11:$E1802)</f>
        <v>30</v>
      </c>
      <c r="T1802" s="22">
        <f t="shared" si="218"/>
        <v>0</v>
      </c>
      <c r="U1802" s="22">
        <f t="shared" si="219"/>
        <v>0</v>
      </c>
      <c r="W1802" s="13" t="str">
        <f t="shared" si="220"/>
        <v/>
      </c>
      <c r="Y1802" s="41" t="str">
        <f>IF($B1802="", "", IF($B1802&gt;'Annual Report'!$AZ$41, 'Annual Report'!$BA$40, TEXT($B1802, "mmm yyyy")))</f>
        <v/>
      </c>
      <c r="AA1802" s="13" t="str">
        <f t="shared" si="221"/>
        <v/>
      </c>
      <c r="AC1802" s="13" t="str">
        <f t="shared" si="222"/>
        <v xml:space="preserve"> - </v>
      </c>
      <c r="AE1802" s="13" t="str">
        <f t="shared" si="223"/>
        <v/>
      </c>
    </row>
    <row r="1803" spans="1:31" x14ac:dyDescent="0.25">
      <c r="A1803" s="30"/>
      <c r="B1803" s="74"/>
      <c r="C1803" s="82"/>
      <c r="D1803" s="92"/>
      <c r="E1803" s="75"/>
      <c r="F1803" s="76"/>
      <c r="G1803" s="83"/>
      <c r="H1803" s="77"/>
      <c r="I1803" s="84"/>
      <c r="J1803" s="30"/>
      <c r="K1803" s="25" t="str">
        <f t="shared" si="216"/>
        <v/>
      </c>
      <c r="L1803" s="30"/>
      <c r="O1803" s="13" t="str">
        <f t="shared" si="217"/>
        <v/>
      </c>
      <c r="P1803" s="13">
        <f>SUM($E$11:$E1803)</f>
        <v>30</v>
      </c>
      <c r="T1803" s="22">
        <f t="shared" si="218"/>
        <v>0</v>
      </c>
      <c r="U1803" s="22">
        <f t="shared" si="219"/>
        <v>0</v>
      </c>
      <c r="W1803" s="13" t="str">
        <f t="shared" si="220"/>
        <v/>
      </c>
      <c r="Y1803" s="41" t="str">
        <f>IF($B1803="", "", IF($B1803&gt;'Annual Report'!$AZ$41, 'Annual Report'!$BA$40, TEXT($B1803, "mmm yyyy")))</f>
        <v/>
      </c>
      <c r="AA1803" s="13" t="str">
        <f t="shared" si="221"/>
        <v/>
      </c>
      <c r="AC1803" s="13" t="str">
        <f t="shared" si="222"/>
        <v xml:space="preserve"> - </v>
      </c>
      <c r="AE1803" s="13" t="str">
        <f t="shared" si="223"/>
        <v/>
      </c>
    </row>
    <row r="1804" spans="1:31" x14ac:dyDescent="0.25">
      <c r="A1804" s="30"/>
      <c r="B1804" s="74"/>
      <c r="C1804" s="82"/>
      <c r="D1804" s="92"/>
      <c r="E1804" s="75"/>
      <c r="F1804" s="76"/>
      <c r="G1804" s="83"/>
      <c r="H1804" s="77"/>
      <c r="I1804" s="84"/>
      <c r="J1804" s="30"/>
      <c r="K1804" s="25" t="str">
        <f t="shared" ref="K1804:K1867" si="224">IF($B1804="", "", $G1804+$H1804-$F1804-$U1804-$T1804)</f>
        <v/>
      </c>
      <c r="L1804" s="30"/>
      <c r="O1804" s="13" t="str">
        <f t="shared" ref="O1804:O1867" si="225">IF($B1804="", "", IF(OR($B1804&lt;$R$3, $B1804&gt;$R$4), "X", ""))</f>
        <v/>
      </c>
      <c r="P1804" s="13">
        <f>SUM($E$11:$E1804)</f>
        <v>30</v>
      </c>
      <c r="T1804" s="22">
        <f t="shared" ref="T1804:T1867" si="226">ROUND($D1804*$P$4*24, 2)</f>
        <v>0</v>
      </c>
      <c r="U1804" s="22">
        <f t="shared" ref="U1804:U1867" si="227">ROUND(IF(AND($P1804&gt;$O$6, $P1803&lt;$O$6), (($P1804-$O$6)*$P$7)+(($O$6-$P1803)*$P$6), IF($P1803&gt;$O$6, $E1804*$P$7, $E1804*$P$6)), 2)</f>
        <v>0</v>
      </c>
      <c r="W1804" s="13" t="str">
        <f t="shared" ref="W1804:W1867" si="228">IF($I1804="", "", IF(COUNTIF($R$11:$R$20, $I1804)&gt;0, "", "X"))</f>
        <v/>
      </c>
      <c r="Y1804" s="41" t="str">
        <f>IF($B1804="", "", IF($B1804&gt;'Annual Report'!$AZ$41, 'Annual Report'!$BA$40, TEXT($B1804, "mmm yyyy")))</f>
        <v/>
      </c>
      <c r="AA1804" s="13" t="str">
        <f t="shared" ref="AA1804:AA1867" si="229">IF(AND(NOT($F1804=""), $I1804=""), "X", "")</f>
        <v/>
      </c>
      <c r="AC1804" s="13" t="str">
        <f t="shared" ref="AC1804:AC1867" si="230">_xlfn.CONCAT(Y1804, " - ", $I1804)</f>
        <v xml:space="preserve"> - </v>
      </c>
      <c r="AE1804" s="13" t="str">
        <f t="shared" ref="AE1804:AE1867" si="231">IF($AA1804="", "", $Y1804)</f>
        <v/>
      </c>
    </row>
    <row r="1805" spans="1:31" x14ac:dyDescent="0.25">
      <c r="A1805" s="30"/>
      <c r="B1805" s="74"/>
      <c r="C1805" s="82"/>
      <c r="D1805" s="92"/>
      <c r="E1805" s="75"/>
      <c r="F1805" s="76"/>
      <c r="G1805" s="83"/>
      <c r="H1805" s="77"/>
      <c r="I1805" s="84"/>
      <c r="J1805" s="30"/>
      <c r="K1805" s="25" t="str">
        <f t="shared" si="224"/>
        <v/>
      </c>
      <c r="L1805" s="30"/>
      <c r="O1805" s="13" t="str">
        <f t="shared" si="225"/>
        <v/>
      </c>
      <c r="P1805" s="13">
        <f>SUM($E$11:$E1805)</f>
        <v>30</v>
      </c>
      <c r="T1805" s="22">
        <f t="shared" si="226"/>
        <v>0</v>
      </c>
      <c r="U1805" s="22">
        <f t="shared" si="227"/>
        <v>0</v>
      </c>
      <c r="W1805" s="13" t="str">
        <f t="shared" si="228"/>
        <v/>
      </c>
      <c r="Y1805" s="41" t="str">
        <f>IF($B1805="", "", IF($B1805&gt;'Annual Report'!$AZ$41, 'Annual Report'!$BA$40, TEXT($B1805, "mmm yyyy")))</f>
        <v/>
      </c>
      <c r="AA1805" s="13" t="str">
        <f t="shared" si="229"/>
        <v/>
      </c>
      <c r="AC1805" s="13" t="str">
        <f t="shared" si="230"/>
        <v xml:space="preserve"> - </v>
      </c>
      <c r="AE1805" s="13" t="str">
        <f t="shared" si="231"/>
        <v/>
      </c>
    </row>
    <row r="1806" spans="1:31" x14ac:dyDescent="0.25">
      <c r="A1806" s="30"/>
      <c r="B1806" s="74"/>
      <c r="C1806" s="82"/>
      <c r="D1806" s="92"/>
      <c r="E1806" s="75"/>
      <c r="F1806" s="76"/>
      <c r="G1806" s="83"/>
      <c r="H1806" s="77"/>
      <c r="I1806" s="84"/>
      <c r="J1806" s="30"/>
      <c r="K1806" s="25" t="str">
        <f t="shared" si="224"/>
        <v/>
      </c>
      <c r="L1806" s="30"/>
      <c r="O1806" s="13" t="str">
        <f t="shared" si="225"/>
        <v/>
      </c>
      <c r="P1806" s="13">
        <f>SUM($E$11:$E1806)</f>
        <v>30</v>
      </c>
      <c r="T1806" s="22">
        <f t="shared" si="226"/>
        <v>0</v>
      </c>
      <c r="U1806" s="22">
        <f t="shared" si="227"/>
        <v>0</v>
      </c>
      <c r="W1806" s="13" t="str">
        <f t="shared" si="228"/>
        <v/>
      </c>
      <c r="Y1806" s="41" t="str">
        <f>IF($B1806="", "", IF($B1806&gt;'Annual Report'!$AZ$41, 'Annual Report'!$BA$40, TEXT($B1806, "mmm yyyy")))</f>
        <v/>
      </c>
      <c r="AA1806" s="13" t="str">
        <f t="shared" si="229"/>
        <v/>
      </c>
      <c r="AC1806" s="13" t="str">
        <f t="shared" si="230"/>
        <v xml:space="preserve"> - </v>
      </c>
      <c r="AE1806" s="13" t="str">
        <f t="shared" si="231"/>
        <v/>
      </c>
    </row>
    <row r="1807" spans="1:31" x14ac:dyDescent="0.25">
      <c r="A1807" s="30"/>
      <c r="B1807" s="74"/>
      <c r="C1807" s="82"/>
      <c r="D1807" s="92"/>
      <c r="E1807" s="75"/>
      <c r="F1807" s="76"/>
      <c r="G1807" s="83"/>
      <c r="H1807" s="77"/>
      <c r="I1807" s="84"/>
      <c r="J1807" s="30"/>
      <c r="K1807" s="25" t="str">
        <f t="shared" si="224"/>
        <v/>
      </c>
      <c r="L1807" s="30"/>
      <c r="O1807" s="13" t="str">
        <f t="shared" si="225"/>
        <v/>
      </c>
      <c r="P1807" s="13">
        <f>SUM($E$11:$E1807)</f>
        <v>30</v>
      </c>
      <c r="T1807" s="22">
        <f t="shared" si="226"/>
        <v>0</v>
      </c>
      <c r="U1807" s="22">
        <f t="shared" si="227"/>
        <v>0</v>
      </c>
      <c r="W1807" s="13" t="str">
        <f t="shared" si="228"/>
        <v/>
      </c>
      <c r="Y1807" s="41" t="str">
        <f>IF($B1807="", "", IF($B1807&gt;'Annual Report'!$AZ$41, 'Annual Report'!$BA$40, TEXT($B1807, "mmm yyyy")))</f>
        <v/>
      </c>
      <c r="AA1807" s="13" t="str">
        <f t="shared" si="229"/>
        <v/>
      </c>
      <c r="AC1807" s="13" t="str">
        <f t="shared" si="230"/>
        <v xml:space="preserve"> - </v>
      </c>
      <c r="AE1807" s="13" t="str">
        <f t="shared" si="231"/>
        <v/>
      </c>
    </row>
    <row r="1808" spans="1:31" x14ac:dyDescent="0.25">
      <c r="A1808" s="30"/>
      <c r="B1808" s="74"/>
      <c r="C1808" s="82"/>
      <c r="D1808" s="92"/>
      <c r="E1808" s="75"/>
      <c r="F1808" s="76"/>
      <c r="G1808" s="83"/>
      <c r="H1808" s="77"/>
      <c r="I1808" s="84"/>
      <c r="J1808" s="30"/>
      <c r="K1808" s="25" t="str">
        <f t="shared" si="224"/>
        <v/>
      </c>
      <c r="L1808" s="30"/>
      <c r="O1808" s="13" t="str">
        <f t="shared" si="225"/>
        <v/>
      </c>
      <c r="P1808" s="13">
        <f>SUM($E$11:$E1808)</f>
        <v>30</v>
      </c>
      <c r="T1808" s="22">
        <f t="shared" si="226"/>
        <v>0</v>
      </c>
      <c r="U1808" s="22">
        <f t="shared" si="227"/>
        <v>0</v>
      </c>
      <c r="W1808" s="13" t="str">
        <f t="shared" si="228"/>
        <v/>
      </c>
      <c r="Y1808" s="41" t="str">
        <f>IF($B1808="", "", IF($B1808&gt;'Annual Report'!$AZ$41, 'Annual Report'!$BA$40, TEXT($B1808, "mmm yyyy")))</f>
        <v/>
      </c>
      <c r="AA1808" s="13" t="str">
        <f t="shared" si="229"/>
        <v/>
      </c>
      <c r="AC1808" s="13" t="str">
        <f t="shared" si="230"/>
        <v xml:space="preserve"> - </v>
      </c>
      <c r="AE1808" s="13" t="str">
        <f t="shared" si="231"/>
        <v/>
      </c>
    </row>
    <row r="1809" spans="1:31" x14ac:dyDescent="0.25">
      <c r="A1809" s="30"/>
      <c r="B1809" s="74"/>
      <c r="C1809" s="82"/>
      <c r="D1809" s="92"/>
      <c r="E1809" s="75"/>
      <c r="F1809" s="76"/>
      <c r="G1809" s="83"/>
      <c r="H1809" s="77"/>
      <c r="I1809" s="84"/>
      <c r="J1809" s="30"/>
      <c r="K1809" s="25" t="str">
        <f t="shared" si="224"/>
        <v/>
      </c>
      <c r="L1809" s="30"/>
      <c r="O1809" s="13" t="str">
        <f t="shared" si="225"/>
        <v/>
      </c>
      <c r="P1809" s="13">
        <f>SUM($E$11:$E1809)</f>
        <v>30</v>
      </c>
      <c r="T1809" s="22">
        <f t="shared" si="226"/>
        <v>0</v>
      </c>
      <c r="U1809" s="22">
        <f t="shared" si="227"/>
        <v>0</v>
      </c>
      <c r="W1809" s="13" t="str">
        <f t="shared" si="228"/>
        <v/>
      </c>
      <c r="Y1809" s="41" t="str">
        <f>IF($B1809="", "", IF($B1809&gt;'Annual Report'!$AZ$41, 'Annual Report'!$BA$40, TEXT($B1809, "mmm yyyy")))</f>
        <v/>
      </c>
      <c r="AA1809" s="13" t="str">
        <f t="shared" si="229"/>
        <v/>
      </c>
      <c r="AC1809" s="13" t="str">
        <f t="shared" si="230"/>
        <v xml:space="preserve"> - </v>
      </c>
      <c r="AE1809" s="13" t="str">
        <f t="shared" si="231"/>
        <v/>
      </c>
    </row>
    <row r="1810" spans="1:31" x14ac:dyDescent="0.25">
      <c r="A1810" s="30"/>
      <c r="B1810" s="74"/>
      <c r="C1810" s="82"/>
      <c r="D1810" s="92"/>
      <c r="E1810" s="75"/>
      <c r="F1810" s="76"/>
      <c r="G1810" s="83"/>
      <c r="H1810" s="77"/>
      <c r="I1810" s="84"/>
      <c r="J1810" s="30"/>
      <c r="K1810" s="25" t="str">
        <f t="shared" si="224"/>
        <v/>
      </c>
      <c r="L1810" s="30"/>
      <c r="O1810" s="13" t="str">
        <f t="shared" si="225"/>
        <v/>
      </c>
      <c r="P1810" s="13">
        <f>SUM($E$11:$E1810)</f>
        <v>30</v>
      </c>
      <c r="T1810" s="22">
        <f t="shared" si="226"/>
        <v>0</v>
      </c>
      <c r="U1810" s="22">
        <f t="shared" si="227"/>
        <v>0</v>
      </c>
      <c r="W1810" s="13" t="str">
        <f t="shared" si="228"/>
        <v/>
      </c>
      <c r="Y1810" s="41" t="str">
        <f>IF($B1810="", "", IF($B1810&gt;'Annual Report'!$AZ$41, 'Annual Report'!$BA$40, TEXT($B1810, "mmm yyyy")))</f>
        <v/>
      </c>
      <c r="AA1810" s="13" t="str">
        <f t="shared" si="229"/>
        <v/>
      </c>
      <c r="AC1810" s="13" t="str">
        <f t="shared" si="230"/>
        <v xml:space="preserve"> - </v>
      </c>
      <c r="AE1810" s="13" t="str">
        <f t="shared" si="231"/>
        <v/>
      </c>
    </row>
    <row r="1811" spans="1:31" x14ac:dyDescent="0.25">
      <c r="A1811" s="30"/>
      <c r="B1811" s="74"/>
      <c r="C1811" s="82"/>
      <c r="D1811" s="92"/>
      <c r="E1811" s="75"/>
      <c r="F1811" s="76"/>
      <c r="G1811" s="83"/>
      <c r="H1811" s="77"/>
      <c r="I1811" s="84"/>
      <c r="J1811" s="30"/>
      <c r="K1811" s="25" t="str">
        <f t="shared" si="224"/>
        <v/>
      </c>
      <c r="L1811" s="30"/>
      <c r="O1811" s="13" t="str">
        <f t="shared" si="225"/>
        <v/>
      </c>
      <c r="P1811" s="13">
        <f>SUM($E$11:$E1811)</f>
        <v>30</v>
      </c>
      <c r="T1811" s="22">
        <f t="shared" si="226"/>
        <v>0</v>
      </c>
      <c r="U1811" s="22">
        <f t="shared" si="227"/>
        <v>0</v>
      </c>
      <c r="W1811" s="13" t="str">
        <f t="shared" si="228"/>
        <v/>
      </c>
      <c r="Y1811" s="41" t="str">
        <f>IF($B1811="", "", IF($B1811&gt;'Annual Report'!$AZ$41, 'Annual Report'!$BA$40, TEXT($B1811, "mmm yyyy")))</f>
        <v/>
      </c>
      <c r="AA1811" s="13" t="str">
        <f t="shared" si="229"/>
        <v/>
      </c>
      <c r="AC1811" s="13" t="str">
        <f t="shared" si="230"/>
        <v xml:space="preserve"> - </v>
      </c>
      <c r="AE1811" s="13" t="str">
        <f t="shared" si="231"/>
        <v/>
      </c>
    </row>
    <row r="1812" spans="1:31" x14ac:dyDescent="0.25">
      <c r="A1812" s="30"/>
      <c r="B1812" s="74"/>
      <c r="C1812" s="82"/>
      <c r="D1812" s="92"/>
      <c r="E1812" s="75"/>
      <c r="F1812" s="76"/>
      <c r="G1812" s="83"/>
      <c r="H1812" s="77"/>
      <c r="I1812" s="84"/>
      <c r="J1812" s="30"/>
      <c r="K1812" s="25" t="str">
        <f t="shared" si="224"/>
        <v/>
      </c>
      <c r="L1812" s="30"/>
      <c r="O1812" s="13" t="str">
        <f t="shared" si="225"/>
        <v/>
      </c>
      <c r="P1812" s="13">
        <f>SUM($E$11:$E1812)</f>
        <v>30</v>
      </c>
      <c r="T1812" s="22">
        <f t="shared" si="226"/>
        <v>0</v>
      </c>
      <c r="U1812" s="22">
        <f t="shared" si="227"/>
        <v>0</v>
      </c>
      <c r="W1812" s="13" t="str">
        <f t="shared" si="228"/>
        <v/>
      </c>
      <c r="Y1812" s="41" t="str">
        <f>IF($B1812="", "", IF($B1812&gt;'Annual Report'!$AZ$41, 'Annual Report'!$BA$40, TEXT($B1812, "mmm yyyy")))</f>
        <v/>
      </c>
      <c r="AA1812" s="13" t="str">
        <f t="shared" si="229"/>
        <v/>
      </c>
      <c r="AC1812" s="13" t="str">
        <f t="shared" si="230"/>
        <v xml:space="preserve"> - </v>
      </c>
      <c r="AE1812" s="13" t="str">
        <f t="shared" si="231"/>
        <v/>
      </c>
    </row>
    <row r="1813" spans="1:31" x14ac:dyDescent="0.25">
      <c r="A1813" s="30"/>
      <c r="B1813" s="74"/>
      <c r="C1813" s="82"/>
      <c r="D1813" s="92"/>
      <c r="E1813" s="75"/>
      <c r="F1813" s="76"/>
      <c r="G1813" s="83"/>
      <c r="H1813" s="77"/>
      <c r="I1813" s="84"/>
      <c r="J1813" s="30"/>
      <c r="K1813" s="25" t="str">
        <f t="shared" si="224"/>
        <v/>
      </c>
      <c r="L1813" s="30"/>
      <c r="O1813" s="13" t="str">
        <f t="shared" si="225"/>
        <v/>
      </c>
      <c r="P1813" s="13">
        <f>SUM($E$11:$E1813)</f>
        <v>30</v>
      </c>
      <c r="T1813" s="22">
        <f t="shared" si="226"/>
        <v>0</v>
      </c>
      <c r="U1813" s="22">
        <f t="shared" si="227"/>
        <v>0</v>
      </c>
      <c r="W1813" s="13" t="str">
        <f t="shared" si="228"/>
        <v/>
      </c>
      <c r="Y1813" s="41" t="str">
        <f>IF($B1813="", "", IF($B1813&gt;'Annual Report'!$AZ$41, 'Annual Report'!$BA$40, TEXT($B1813, "mmm yyyy")))</f>
        <v/>
      </c>
      <c r="AA1813" s="13" t="str">
        <f t="shared" si="229"/>
        <v/>
      </c>
      <c r="AC1813" s="13" t="str">
        <f t="shared" si="230"/>
        <v xml:space="preserve"> - </v>
      </c>
      <c r="AE1813" s="13" t="str">
        <f t="shared" si="231"/>
        <v/>
      </c>
    </row>
    <row r="1814" spans="1:31" x14ac:dyDescent="0.25">
      <c r="A1814" s="30"/>
      <c r="B1814" s="74"/>
      <c r="C1814" s="82"/>
      <c r="D1814" s="92"/>
      <c r="E1814" s="75"/>
      <c r="F1814" s="76"/>
      <c r="G1814" s="83"/>
      <c r="H1814" s="77"/>
      <c r="I1814" s="84"/>
      <c r="J1814" s="30"/>
      <c r="K1814" s="25" t="str">
        <f t="shared" si="224"/>
        <v/>
      </c>
      <c r="L1814" s="30"/>
      <c r="O1814" s="13" t="str">
        <f t="shared" si="225"/>
        <v/>
      </c>
      <c r="P1814" s="13">
        <f>SUM($E$11:$E1814)</f>
        <v>30</v>
      </c>
      <c r="T1814" s="22">
        <f t="shared" si="226"/>
        <v>0</v>
      </c>
      <c r="U1814" s="22">
        <f t="shared" si="227"/>
        <v>0</v>
      </c>
      <c r="W1814" s="13" t="str">
        <f t="shared" si="228"/>
        <v/>
      </c>
      <c r="Y1814" s="41" t="str">
        <f>IF($B1814="", "", IF($B1814&gt;'Annual Report'!$AZ$41, 'Annual Report'!$BA$40, TEXT($B1814, "mmm yyyy")))</f>
        <v/>
      </c>
      <c r="AA1814" s="13" t="str">
        <f t="shared" si="229"/>
        <v/>
      </c>
      <c r="AC1814" s="13" t="str">
        <f t="shared" si="230"/>
        <v xml:space="preserve"> - </v>
      </c>
      <c r="AE1814" s="13" t="str">
        <f t="shared" si="231"/>
        <v/>
      </c>
    </row>
    <row r="1815" spans="1:31" x14ac:dyDescent="0.25">
      <c r="A1815" s="30"/>
      <c r="B1815" s="74"/>
      <c r="C1815" s="82"/>
      <c r="D1815" s="92"/>
      <c r="E1815" s="75"/>
      <c r="F1815" s="76"/>
      <c r="G1815" s="83"/>
      <c r="H1815" s="77"/>
      <c r="I1815" s="84"/>
      <c r="J1815" s="30"/>
      <c r="K1815" s="25" t="str">
        <f t="shared" si="224"/>
        <v/>
      </c>
      <c r="L1815" s="30"/>
      <c r="O1815" s="13" t="str">
        <f t="shared" si="225"/>
        <v/>
      </c>
      <c r="P1815" s="13">
        <f>SUM($E$11:$E1815)</f>
        <v>30</v>
      </c>
      <c r="T1815" s="22">
        <f t="shared" si="226"/>
        <v>0</v>
      </c>
      <c r="U1815" s="22">
        <f t="shared" si="227"/>
        <v>0</v>
      </c>
      <c r="W1815" s="13" t="str">
        <f t="shared" si="228"/>
        <v/>
      </c>
      <c r="Y1815" s="41" t="str">
        <f>IF($B1815="", "", IF($B1815&gt;'Annual Report'!$AZ$41, 'Annual Report'!$BA$40, TEXT($B1815, "mmm yyyy")))</f>
        <v/>
      </c>
      <c r="AA1815" s="13" t="str">
        <f t="shared" si="229"/>
        <v/>
      </c>
      <c r="AC1815" s="13" t="str">
        <f t="shared" si="230"/>
        <v xml:space="preserve"> - </v>
      </c>
      <c r="AE1815" s="13" t="str">
        <f t="shared" si="231"/>
        <v/>
      </c>
    </row>
    <row r="1816" spans="1:31" x14ac:dyDescent="0.25">
      <c r="A1816" s="30"/>
      <c r="B1816" s="74"/>
      <c r="C1816" s="82"/>
      <c r="D1816" s="92"/>
      <c r="E1816" s="75"/>
      <c r="F1816" s="76"/>
      <c r="G1816" s="83"/>
      <c r="H1816" s="77"/>
      <c r="I1816" s="84"/>
      <c r="J1816" s="30"/>
      <c r="K1816" s="25" t="str">
        <f t="shared" si="224"/>
        <v/>
      </c>
      <c r="L1816" s="30"/>
      <c r="O1816" s="13" t="str">
        <f t="shared" si="225"/>
        <v/>
      </c>
      <c r="P1816" s="13">
        <f>SUM($E$11:$E1816)</f>
        <v>30</v>
      </c>
      <c r="T1816" s="22">
        <f t="shared" si="226"/>
        <v>0</v>
      </c>
      <c r="U1816" s="22">
        <f t="shared" si="227"/>
        <v>0</v>
      </c>
      <c r="W1816" s="13" t="str">
        <f t="shared" si="228"/>
        <v/>
      </c>
      <c r="Y1816" s="41" t="str">
        <f>IF($B1816="", "", IF($B1816&gt;'Annual Report'!$AZ$41, 'Annual Report'!$BA$40, TEXT($B1816, "mmm yyyy")))</f>
        <v/>
      </c>
      <c r="AA1816" s="13" t="str">
        <f t="shared" si="229"/>
        <v/>
      </c>
      <c r="AC1816" s="13" t="str">
        <f t="shared" si="230"/>
        <v xml:space="preserve"> - </v>
      </c>
      <c r="AE1816" s="13" t="str">
        <f t="shared" si="231"/>
        <v/>
      </c>
    </row>
    <row r="1817" spans="1:31" x14ac:dyDescent="0.25">
      <c r="A1817" s="30"/>
      <c r="B1817" s="74"/>
      <c r="C1817" s="82"/>
      <c r="D1817" s="92"/>
      <c r="E1817" s="75"/>
      <c r="F1817" s="76"/>
      <c r="G1817" s="83"/>
      <c r="H1817" s="77"/>
      <c r="I1817" s="84"/>
      <c r="J1817" s="30"/>
      <c r="K1817" s="25" t="str">
        <f t="shared" si="224"/>
        <v/>
      </c>
      <c r="L1817" s="30"/>
      <c r="O1817" s="13" t="str">
        <f t="shared" si="225"/>
        <v/>
      </c>
      <c r="P1817" s="13">
        <f>SUM($E$11:$E1817)</f>
        <v>30</v>
      </c>
      <c r="T1817" s="22">
        <f t="shared" si="226"/>
        <v>0</v>
      </c>
      <c r="U1817" s="22">
        <f t="shared" si="227"/>
        <v>0</v>
      </c>
      <c r="W1817" s="13" t="str">
        <f t="shared" si="228"/>
        <v/>
      </c>
      <c r="Y1817" s="41" t="str">
        <f>IF($B1817="", "", IF($B1817&gt;'Annual Report'!$AZ$41, 'Annual Report'!$BA$40, TEXT($B1817, "mmm yyyy")))</f>
        <v/>
      </c>
      <c r="AA1817" s="13" t="str">
        <f t="shared" si="229"/>
        <v/>
      </c>
      <c r="AC1817" s="13" t="str">
        <f t="shared" si="230"/>
        <v xml:space="preserve"> - </v>
      </c>
      <c r="AE1817" s="13" t="str">
        <f t="shared" si="231"/>
        <v/>
      </c>
    </row>
    <row r="1818" spans="1:31" x14ac:dyDescent="0.25">
      <c r="A1818" s="30"/>
      <c r="B1818" s="74"/>
      <c r="C1818" s="82"/>
      <c r="D1818" s="92"/>
      <c r="E1818" s="75"/>
      <c r="F1818" s="76"/>
      <c r="G1818" s="83"/>
      <c r="H1818" s="77"/>
      <c r="I1818" s="84"/>
      <c r="J1818" s="30"/>
      <c r="K1818" s="25" t="str">
        <f t="shared" si="224"/>
        <v/>
      </c>
      <c r="L1818" s="30"/>
      <c r="O1818" s="13" t="str">
        <f t="shared" si="225"/>
        <v/>
      </c>
      <c r="P1818" s="13">
        <f>SUM($E$11:$E1818)</f>
        <v>30</v>
      </c>
      <c r="T1818" s="22">
        <f t="shared" si="226"/>
        <v>0</v>
      </c>
      <c r="U1818" s="22">
        <f t="shared" si="227"/>
        <v>0</v>
      </c>
      <c r="W1818" s="13" t="str">
        <f t="shared" si="228"/>
        <v/>
      </c>
      <c r="Y1818" s="41" t="str">
        <f>IF($B1818="", "", IF($B1818&gt;'Annual Report'!$AZ$41, 'Annual Report'!$BA$40, TEXT($B1818, "mmm yyyy")))</f>
        <v/>
      </c>
      <c r="AA1818" s="13" t="str">
        <f t="shared" si="229"/>
        <v/>
      </c>
      <c r="AC1818" s="13" t="str">
        <f t="shared" si="230"/>
        <v xml:space="preserve"> - </v>
      </c>
      <c r="AE1818" s="13" t="str">
        <f t="shared" si="231"/>
        <v/>
      </c>
    </row>
    <row r="1819" spans="1:31" x14ac:dyDescent="0.25">
      <c r="A1819" s="30"/>
      <c r="B1819" s="74"/>
      <c r="C1819" s="82"/>
      <c r="D1819" s="92"/>
      <c r="E1819" s="75"/>
      <c r="F1819" s="76"/>
      <c r="G1819" s="83"/>
      <c r="H1819" s="77"/>
      <c r="I1819" s="84"/>
      <c r="J1819" s="30"/>
      <c r="K1819" s="25" t="str">
        <f t="shared" si="224"/>
        <v/>
      </c>
      <c r="L1819" s="30"/>
      <c r="O1819" s="13" t="str">
        <f t="shared" si="225"/>
        <v/>
      </c>
      <c r="P1819" s="13">
        <f>SUM($E$11:$E1819)</f>
        <v>30</v>
      </c>
      <c r="T1819" s="22">
        <f t="shared" si="226"/>
        <v>0</v>
      </c>
      <c r="U1819" s="22">
        <f t="shared" si="227"/>
        <v>0</v>
      </c>
      <c r="W1819" s="13" t="str">
        <f t="shared" si="228"/>
        <v/>
      </c>
      <c r="Y1819" s="41" t="str">
        <f>IF($B1819="", "", IF($B1819&gt;'Annual Report'!$AZ$41, 'Annual Report'!$BA$40, TEXT($B1819, "mmm yyyy")))</f>
        <v/>
      </c>
      <c r="AA1819" s="13" t="str">
        <f t="shared" si="229"/>
        <v/>
      </c>
      <c r="AC1819" s="13" t="str">
        <f t="shared" si="230"/>
        <v xml:space="preserve"> - </v>
      </c>
      <c r="AE1819" s="13" t="str">
        <f t="shared" si="231"/>
        <v/>
      </c>
    </row>
    <row r="1820" spans="1:31" x14ac:dyDescent="0.25">
      <c r="A1820" s="30"/>
      <c r="B1820" s="74"/>
      <c r="C1820" s="82"/>
      <c r="D1820" s="92"/>
      <c r="E1820" s="75"/>
      <c r="F1820" s="76"/>
      <c r="G1820" s="83"/>
      <c r="H1820" s="77"/>
      <c r="I1820" s="84"/>
      <c r="J1820" s="30"/>
      <c r="K1820" s="25" t="str">
        <f t="shared" si="224"/>
        <v/>
      </c>
      <c r="L1820" s="30"/>
      <c r="O1820" s="13" t="str">
        <f t="shared" si="225"/>
        <v/>
      </c>
      <c r="P1820" s="13">
        <f>SUM($E$11:$E1820)</f>
        <v>30</v>
      </c>
      <c r="T1820" s="22">
        <f t="shared" si="226"/>
        <v>0</v>
      </c>
      <c r="U1820" s="22">
        <f t="shared" si="227"/>
        <v>0</v>
      </c>
      <c r="W1820" s="13" t="str">
        <f t="shared" si="228"/>
        <v/>
      </c>
      <c r="Y1820" s="41" t="str">
        <f>IF($B1820="", "", IF($B1820&gt;'Annual Report'!$AZ$41, 'Annual Report'!$BA$40, TEXT($B1820, "mmm yyyy")))</f>
        <v/>
      </c>
      <c r="AA1820" s="13" t="str">
        <f t="shared" si="229"/>
        <v/>
      </c>
      <c r="AC1820" s="13" t="str">
        <f t="shared" si="230"/>
        <v xml:space="preserve"> - </v>
      </c>
      <c r="AE1820" s="13" t="str">
        <f t="shared" si="231"/>
        <v/>
      </c>
    </row>
    <row r="1821" spans="1:31" x14ac:dyDescent="0.25">
      <c r="A1821" s="30"/>
      <c r="B1821" s="74"/>
      <c r="C1821" s="82"/>
      <c r="D1821" s="92"/>
      <c r="E1821" s="75"/>
      <c r="F1821" s="76"/>
      <c r="G1821" s="83"/>
      <c r="H1821" s="77"/>
      <c r="I1821" s="84"/>
      <c r="J1821" s="30"/>
      <c r="K1821" s="25" t="str">
        <f t="shared" si="224"/>
        <v/>
      </c>
      <c r="L1821" s="30"/>
      <c r="O1821" s="13" t="str">
        <f t="shared" si="225"/>
        <v/>
      </c>
      <c r="P1821" s="13">
        <f>SUM($E$11:$E1821)</f>
        <v>30</v>
      </c>
      <c r="T1821" s="22">
        <f t="shared" si="226"/>
        <v>0</v>
      </c>
      <c r="U1821" s="22">
        <f t="shared" si="227"/>
        <v>0</v>
      </c>
      <c r="W1821" s="13" t="str">
        <f t="shared" si="228"/>
        <v/>
      </c>
      <c r="Y1821" s="41" t="str">
        <f>IF($B1821="", "", IF($B1821&gt;'Annual Report'!$AZ$41, 'Annual Report'!$BA$40, TEXT($B1821, "mmm yyyy")))</f>
        <v/>
      </c>
      <c r="AA1821" s="13" t="str">
        <f t="shared" si="229"/>
        <v/>
      </c>
      <c r="AC1821" s="13" t="str">
        <f t="shared" si="230"/>
        <v xml:space="preserve"> - </v>
      </c>
      <c r="AE1821" s="13" t="str">
        <f t="shared" si="231"/>
        <v/>
      </c>
    </row>
    <row r="1822" spans="1:31" x14ac:dyDescent="0.25">
      <c r="A1822" s="30"/>
      <c r="B1822" s="74"/>
      <c r="C1822" s="82"/>
      <c r="D1822" s="92"/>
      <c r="E1822" s="75"/>
      <c r="F1822" s="76"/>
      <c r="G1822" s="83"/>
      <c r="H1822" s="77"/>
      <c r="I1822" s="84"/>
      <c r="J1822" s="30"/>
      <c r="K1822" s="25" t="str">
        <f t="shared" si="224"/>
        <v/>
      </c>
      <c r="L1822" s="30"/>
      <c r="O1822" s="13" t="str">
        <f t="shared" si="225"/>
        <v/>
      </c>
      <c r="P1822" s="13">
        <f>SUM($E$11:$E1822)</f>
        <v>30</v>
      </c>
      <c r="T1822" s="22">
        <f t="shared" si="226"/>
        <v>0</v>
      </c>
      <c r="U1822" s="22">
        <f t="shared" si="227"/>
        <v>0</v>
      </c>
      <c r="W1822" s="13" t="str">
        <f t="shared" si="228"/>
        <v/>
      </c>
      <c r="Y1822" s="41" t="str">
        <f>IF($B1822="", "", IF($B1822&gt;'Annual Report'!$AZ$41, 'Annual Report'!$BA$40, TEXT($B1822, "mmm yyyy")))</f>
        <v/>
      </c>
      <c r="AA1822" s="13" t="str">
        <f t="shared" si="229"/>
        <v/>
      </c>
      <c r="AC1822" s="13" t="str">
        <f t="shared" si="230"/>
        <v xml:space="preserve"> - </v>
      </c>
      <c r="AE1822" s="13" t="str">
        <f t="shared" si="231"/>
        <v/>
      </c>
    </row>
    <row r="1823" spans="1:31" x14ac:dyDescent="0.25">
      <c r="A1823" s="30"/>
      <c r="B1823" s="74"/>
      <c r="C1823" s="82"/>
      <c r="D1823" s="92"/>
      <c r="E1823" s="75"/>
      <c r="F1823" s="76"/>
      <c r="G1823" s="83"/>
      <c r="H1823" s="77"/>
      <c r="I1823" s="84"/>
      <c r="J1823" s="30"/>
      <c r="K1823" s="25" t="str">
        <f t="shared" si="224"/>
        <v/>
      </c>
      <c r="L1823" s="30"/>
      <c r="O1823" s="13" t="str">
        <f t="shared" si="225"/>
        <v/>
      </c>
      <c r="P1823" s="13">
        <f>SUM($E$11:$E1823)</f>
        <v>30</v>
      </c>
      <c r="T1823" s="22">
        <f t="shared" si="226"/>
        <v>0</v>
      </c>
      <c r="U1823" s="22">
        <f t="shared" si="227"/>
        <v>0</v>
      </c>
      <c r="W1823" s="13" t="str">
        <f t="shared" si="228"/>
        <v/>
      </c>
      <c r="Y1823" s="41" t="str">
        <f>IF($B1823="", "", IF($B1823&gt;'Annual Report'!$AZ$41, 'Annual Report'!$BA$40, TEXT($B1823, "mmm yyyy")))</f>
        <v/>
      </c>
      <c r="AA1823" s="13" t="str">
        <f t="shared" si="229"/>
        <v/>
      </c>
      <c r="AC1823" s="13" t="str">
        <f t="shared" si="230"/>
        <v xml:space="preserve"> - </v>
      </c>
      <c r="AE1823" s="13" t="str">
        <f t="shared" si="231"/>
        <v/>
      </c>
    </row>
    <row r="1824" spans="1:31" x14ac:dyDescent="0.25">
      <c r="A1824" s="30"/>
      <c r="B1824" s="74"/>
      <c r="C1824" s="82"/>
      <c r="D1824" s="92"/>
      <c r="E1824" s="75"/>
      <c r="F1824" s="76"/>
      <c r="G1824" s="83"/>
      <c r="H1824" s="77"/>
      <c r="I1824" s="84"/>
      <c r="J1824" s="30"/>
      <c r="K1824" s="25" t="str">
        <f t="shared" si="224"/>
        <v/>
      </c>
      <c r="L1824" s="30"/>
      <c r="O1824" s="13" t="str">
        <f t="shared" si="225"/>
        <v/>
      </c>
      <c r="P1824" s="13">
        <f>SUM($E$11:$E1824)</f>
        <v>30</v>
      </c>
      <c r="T1824" s="22">
        <f t="shared" si="226"/>
        <v>0</v>
      </c>
      <c r="U1824" s="22">
        <f t="shared" si="227"/>
        <v>0</v>
      </c>
      <c r="W1824" s="13" t="str">
        <f t="shared" si="228"/>
        <v/>
      </c>
      <c r="Y1824" s="41" t="str">
        <f>IF($B1824="", "", IF($B1824&gt;'Annual Report'!$AZ$41, 'Annual Report'!$BA$40, TEXT($B1824, "mmm yyyy")))</f>
        <v/>
      </c>
      <c r="AA1824" s="13" t="str">
        <f t="shared" si="229"/>
        <v/>
      </c>
      <c r="AC1824" s="13" t="str">
        <f t="shared" si="230"/>
        <v xml:space="preserve"> - </v>
      </c>
      <c r="AE1824" s="13" t="str">
        <f t="shared" si="231"/>
        <v/>
      </c>
    </row>
    <row r="1825" spans="1:31" x14ac:dyDescent="0.25">
      <c r="A1825" s="30"/>
      <c r="B1825" s="74"/>
      <c r="C1825" s="82"/>
      <c r="D1825" s="92"/>
      <c r="E1825" s="75"/>
      <c r="F1825" s="76"/>
      <c r="G1825" s="83"/>
      <c r="H1825" s="77"/>
      <c r="I1825" s="84"/>
      <c r="J1825" s="30"/>
      <c r="K1825" s="25" t="str">
        <f t="shared" si="224"/>
        <v/>
      </c>
      <c r="L1825" s="30"/>
      <c r="O1825" s="13" t="str">
        <f t="shared" si="225"/>
        <v/>
      </c>
      <c r="P1825" s="13">
        <f>SUM($E$11:$E1825)</f>
        <v>30</v>
      </c>
      <c r="T1825" s="22">
        <f t="shared" si="226"/>
        <v>0</v>
      </c>
      <c r="U1825" s="22">
        <f t="shared" si="227"/>
        <v>0</v>
      </c>
      <c r="W1825" s="13" t="str">
        <f t="shared" si="228"/>
        <v/>
      </c>
      <c r="Y1825" s="41" t="str">
        <f>IF($B1825="", "", IF($B1825&gt;'Annual Report'!$AZ$41, 'Annual Report'!$BA$40, TEXT($B1825, "mmm yyyy")))</f>
        <v/>
      </c>
      <c r="AA1825" s="13" t="str">
        <f t="shared" si="229"/>
        <v/>
      </c>
      <c r="AC1825" s="13" t="str">
        <f t="shared" si="230"/>
        <v xml:space="preserve"> - </v>
      </c>
      <c r="AE1825" s="13" t="str">
        <f t="shared" si="231"/>
        <v/>
      </c>
    </row>
    <row r="1826" spans="1:31" x14ac:dyDescent="0.25">
      <c r="A1826" s="30"/>
      <c r="B1826" s="74"/>
      <c r="C1826" s="82"/>
      <c r="D1826" s="92"/>
      <c r="E1826" s="75"/>
      <c r="F1826" s="76"/>
      <c r="G1826" s="83"/>
      <c r="H1826" s="77"/>
      <c r="I1826" s="84"/>
      <c r="J1826" s="30"/>
      <c r="K1826" s="25" t="str">
        <f t="shared" si="224"/>
        <v/>
      </c>
      <c r="L1826" s="30"/>
      <c r="O1826" s="13" t="str">
        <f t="shared" si="225"/>
        <v/>
      </c>
      <c r="P1826" s="13">
        <f>SUM($E$11:$E1826)</f>
        <v>30</v>
      </c>
      <c r="T1826" s="22">
        <f t="shared" si="226"/>
        <v>0</v>
      </c>
      <c r="U1826" s="22">
        <f t="shared" si="227"/>
        <v>0</v>
      </c>
      <c r="W1826" s="13" t="str">
        <f t="shared" si="228"/>
        <v/>
      </c>
      <c r="Y1826" s="41" t="str">
        <f>IF($B1826="", "", IF($B1826&gt;'Annual Report'!$AZ$41, 'Annual Report'!$BA$40, TEXT($B1826, "mmm yyyy")))</f>
        <v/>
      </c>
      <c r="AA1826" s="13" t="str">
        <f t="shared" si="229"/>
        <v/>
      </c>
      <c r="AC1826" s="13" t="str">
        <f t="shared" si="230"/>
        <v xml:space="preserve"> - </v>
      </c>
      <c r="AE1826" s="13" t="str">
        <f t="shared" si="231"/>
        <v/>
      </c>
    </row>
    <row r="1827" spans="1:31" x14ac:dyDescent="0.25">
      <c r="A1827" s="30"/>
      <c r="B1827" s="74"/>
      <c r="C1827" s="82"/>
      <c r="D1827" s="92"/>
      <c r="E1827" s="75"/>
      <c r="F1827" s="76"/>
      <c r="G1827" s="83"/>
      <c r="H1827" s="77"/>
      <c r="I1827" s="84"/>
      <c r="J1827" s="30"/>
      <c r="K1827" s="25" t="str">
        <f t="shared" si="224"/>
        <v/>
      </c>
      <c r="L1827" s="30"/>
      <c r="O1827" s="13" t="str">
        <f t="shared" si="225"/>
        <v/>
      </c>
      <c r="P1827" s="13">
        <f>SUM($E$11:$E1827)</f>
        <v>30</v>
      </c>
      <c r="T1827" s="22">
        <f t="shared" si="226"/>
        <v>0</v>
      </c>
      <c r="U1827" s="22">
        <f t="shared" si="227"/>
        <v>0</v>
      </c>
      <c r="W1827" s="13" t="str">
        <f t="shared" si="228"/>
        <v/>
      </c>
      <c r="Y1827" s="41" t="str">
        <f>IF($B1827="", "", IF($B1827&gt;'Annual Report'!$AZ$41, 'Annual Report'!$BA$40, TEXT($B1827, "mmm yyyy")))</f>
        <v/>
      </c>
      <c r="AA1827" s="13" t="str">
        <f t="shared" si="229"/>
        <v/>
      </c>
      <c r="AC1827" s="13" t="str">
        <f t="shared" si="230"/>
        <v xml:space="preserve"> - </v>
      </c>
      <c r="AE1827" s="13" t="str">
        <f t="shared" si="231"/>
        <v/>
      </c>
    </row>
    <row r="1828" spans="1:31" x14ac:dyDescent="0.25">
      <c r="A1828" s="30"/>
      <c r="B1828" s="74"/>
      <c r="C1828" s="82"/>
      <c r="D1828" s="92"/>
      <c r="E1828" s="75"/>
      <c r="F1828" s="76"/>
      <c r="G1828" s="83"/>
      <c r="H1828" s="77"/>
      <c r="I1828" s="84"/>
      <c r="J1828" s="30"/>
      <c r="K1828" s="25" t="str">
        <f t="shared" si="224"/>
        <v/>
      </c>
      <c r="L1828" s="30"/>
      <c r="O1828" s="13" t="str">
        <f t="shared" si="225"/>
        <v/>
      </c>
      <c r="P1828" s="13">
        <f>SUM($E$11:$E1828)</f>
        <v>30</v>
      </c>
      <c r="T1828" s="22">
        <f t="shared" si="226"/>
        <v>0</v>
      </c>
      <c r="U1828" s="22">
        <f t="shared" si="227"/>
        <v>0</v>
      </c>
      <c r="W1828" s="13" t="str">
        <f t="shared" si="228"/>
        <v/>
      </c>
      <c r="Y1828" s="41" t="str">
        <f>IF($B1828="", "", IF($B1828&gt;'Annual Report'!$AZ$41, 'Annual Report'!$BA$40, TEXT($B1828, "mmm yyyy")))</f>
        <v/>
      </c>
      <c r="AA1828" s="13" t="str">
        <f t="shared" si="229"/>
        <v/>
      </c>
      <c r="AC1828" s="13" t="str">
        <f t="shared" si="230"/>
        <v xml:space="preserve"> - </v>
      </c>
      <c r="AE1828" s="13" t="str">
        <f t="shared" si="231"/>
        <v/>
      </c>
    </row>
    <row r="1829" spans="1:31" x14ac:dyDescent="0.25">
      <c r="A1829" s="30"/>
      <c r="B1829" s="74"/>
      <c r="C1829" s="82"/>
      <c r="D1829" s="92"/>
      <c r="E1829" s="75"/>
      <c r="F1829" s="76"/>
      <c r="G1829" s="83"/>
      <c r="H1829" s="77"/>
      <c r="I1829" s="84"/>
      <c r="J1829" s="30"/>
      <c r="K1829" s="25" t="str">
        <f t="shared" si="224"/>
        <v/>
      </c>
      <c r="L1829" s="30"/>
      <c r="O1829" s="13" t="str">
        <f t="shared" si="225"/>
        <v/>
      </c>
      <c r="P1829" s="13">
        <f>SUM($E$11:$E1829)</f>
        <v>30</v>
      </c>
      <c r="T1829" s="22">
        <f t="shared" si="226"/>
        <v>0</v>
      </c>
      <c r="U1829" s="22">
        <f t="shared" si="227"/>
        <v>0</v>
      </c>
      <c r="W1829" s="13" t="str">
        <f t="shared" si="228"/>
        <v/>
      </c>
      <c r="Y1829" s="41" t="str">
        <f>IF($B1829="", "", IF($B1829&gt;'Annual Report'!$AZ$41, 'Annual Report'!$BA$40, TEXT($B1829, "mmm yyyy")))</f>
        <v/>
      </c>
      <c r="AA1829" s="13" t="str">
        <f t="shared" si="229"/>
        <v/>
      </c>
      <c r="AC1829" s="13" t="str">
        <f t="shared" si="230"/>
        <v xml:space="preserve"> - </v>
      </c>
      <c r="AE1829" s="13" t="str">
        <f t="shared" si="231"/>
        <v/>
      </c>
    </row>
    <row r="1830" spans="1:31" x14ac:dyDescent="0.25">
      <c r="A1830" s="30"/>
      <c r="B1830" s="74"/>
      <c r="C1830" s="82"/>
      <c r="D1830" s="92"/>
      <c r="E1830" s="75"/>
      <c r="F1830" s="76"/>
      <c r="G1830" s="83"/>
      <c r="H1830" s="77"/>
      <c r="I1830" s="84"/>
      <c r="J1830" s="30"/>
      <c r="K1830" s="25" t="str">
        <f t="shared" si="224"/>
        <v/>
      </c>
      <c r="L1830" s="30"/>
      <c r="O1830" s="13" t="str">
        <f t="shared" si="225"/>
        <v/>
      </c>
      <c r="P1830" s="13">
        <f>SUM($E$11:$E1830)</f>
        <v>30</v>
      </c>
      <c r="T1830" s="22">
        <f t="shared" si="226"/>
        <v>0</v>
      </c>
      <c r="U1830" s="22">
        <f t="shared" si="227"/>
        <v>0</v>
      </c>
      <c r="W1830" s="13" t="str">
        <f t="shared" si="228"/>
        <v/>
      </c>
      <c r="Y1830" s="41" t="str">
        <f>IF($B1830="", "", IF($B1830&gt;'Annual Report'!$AZ$41, 'Annual Report'!$BA$40, TEXT($B1830, "mmm yyyy")))</f>
        <v/>
      </c>
      <c r="AA1830" s="13" t="str">
        <f t="shared" si="229"/>
        <v/>
      </c>
      <c r="AC1830" s="13" t="str">
        <f t="shared" si="230"/>
        <v xml:space="preserve"> - </v>
      </c>
      <c r="AE1830" s="13" t="str">
        <f t="shared" si="231"/>
        <v/>
      </c>
    </row>
    <row r="1831" spans="1:31" x14ac:dyDescent="0.25">
      <c r="A1831" s="30"/>
      <c r="B1831" s="74"/>
      <c r="C1831" s="82"/>
      <c r="D1831" s="92"/>
      <c r="E1831" s="75"/>
      <c r="F1831" s="76"/>
      <c r="G1831" s="83"/>
      <c r="H1831" s="77"/>
      <c r="I1831" s="84"/>
      <c r="J1831" s="30"/>
      <c r="K1831" s="25" t="str">
        <f t="shared" si="224"/>
        <v/>
      </c>
      <c r="L1831" s="30"/>
      <c r="O1831" s="13" t="str">
        <f t="shared" si="225"/>
        <v/>
      </c>
      <c r="P1831" s="13">
        <f>SUM($E$11:$E1831)</f>
        <v>30</v>
      </c>
      <c r="T1831" s="22">
        <f t="shared" si="226"/>
        <v>0</v>
      </c>
      <c r="U1831" s="22">
        <f t="shared" si="227"/>
        <v>0</v>
      </c>
      <c r="W1831" s="13" t="str">
        <f t="shared" si="228"/>
        <v/>
      </c>
      <c r="Y1831" s="41" t="str">
        <f>IF($B1831="", "", IF($B1831&gt;'Annual Report'!$AZ$41, 'Annual Report'!$BA$40, TEXT($B1831, "mmm yyyy")))</f>
        <v/>
      </c>
      <c r="AA1831" s="13" t="str">
        <f t="shared" si="229"/>
        <v/>
      </c>
      <c r="AC1831" s="13" t="str">
        <f t="shared" si="230"/>
        <v xml:space="preserve"> - </v>
      </c>
      <c r="AE1831" s="13" t="str">
        <f t="shared" si="231"/>
        <v/>
      </c>
    </row>
    <row r="1832" spans="1:31" x14ac:dyDescent="0.25">
      <c r="A1832" s="30"/>
      <c r="B1832" s="74"/>
      <c r="C1832" s="82"/>
      <c r="D1832" s="92"/>
      <c r="E1832" s="75"/>
      <c r="F1832" s="76"/>
      <c r="G1832" s="83"/>
      <c r="H1832" s="77"/>
      <c r="I1832" s="84"/>
      <c r="J1832" s="30"/>
      <c r="K1832" s="25" t="str">
        <f t="shared" si="224"/>
        <v/>
      </c>
      <c r="L1832" s="30"/>
      <c r="O1832" s="13" t="str">
        <f t="shared" si="225"/>
        <v/>
      </c>
      <c r="P1832" s="13">
        <f>SUM($E$11:$E1832)</f>
        <v>30</v>
      </c>
      <c r="T1832" s="22">
        <f t="shared" si="226"/>
        <v>0</v>
      </c>
      <c r="U1832" s="22">
        <f t="shared" si="227"/>
        <v>0</v>
      </c>
      <c r="W1832" s="13" t="str">
        <f t="shared" si="228"/>
        <v/>
      </c>
      <c r="Y1832" s="41" t="str">
        <f>IF($B1832="", "", IF($B1832&gt;'Annual Report'!$AZ$41, 'Annual Report'!$BA$40, TEXT($B1832, "mmm yyyy")))</f>
        <v/>
      </c>
      <c r="AA1832" s="13" t="str">
        <f t="shared" si="229"/>
        <v/>
      </c>
      <c r="AC1832" s="13" t="str">
        <f t="shared" si="230"/>
        <v xml:space="preserve"> - </v>
      </c>
      <c r="AE1832" s="13" t="str">
        <f t="shared" si="231"/>
        <v/>
      </c>
    </row>
    <row r="1833" spans="1:31" x14ac:dyDescent="0.25">
      <c r="A1833" s="30"/>
      <c r="B1833" s="74"/>
      <c r="C1833" s="82"/>
      <c r="D1833" s="92"/>
      <c r="E1833" s="75"/>
      <c r="F1833" s="76"/>
      <c r="G1833" s="83"/>
      <c r="H1833" s="77"/>
      <c r="I1833" s="84"/>
      <c r="J1833" s="30"/>
      <c r="K1833" s="25" t="str">
        <f t="shared" si="224"/>
        <v/>
      </c>
      <c r="L1833" s="30"/>
      <c r="O1833" s="13" t="str">
        <f t="shared" si="225"/>
        <v/>
      </c>
      <c r="P1833" s="13">
        <f>SUM($E$11:$E1833)</f>
        <v>30</v>
      </c>
      <c r="T1833" s="22">
        <f t="shared" si="226"/>
        <v>0</v>
      </c>
      <c r="U1833" s="22">
        <f t="shared" si="227"/>
        <v>0</v>
      </c>
      <c r="W1833" s="13" t="str">
        <f t="shared" si="228"/>
        <v/>
      </c>
      <c r="Y1833" s="41" t="str">
        <f>IF($B1833="", "", IF($B1833&gt;'Annual Report'!$AZ$41, 'Annual Report'!$BA$40, TEXT($B1833, "mmm yyyy")))</f>
        <v/>
      </c>
      <c r="AA1833" s="13" t="str">
        <f t="shared" si="229"/>
        <v/>
      </c>
      <c r="AC1833" s="13" t="str">
        <f t="shared" si="230"/>
        <v xml:space="preserve"> - </v>
      </c>
      <c r="AE1833" s="13" t="str">
        <f t="shared" si="231"/>
        <v/>
      </c>
    </row>
    <row r="1834" spans="1:31" x14ac:dyDescent="0.25">
      <c r="A1834" s="30"/>
      <c r="B1834" s="74"/>
      <c r="C1834" s="82"/>
      <c r="D1834" s="92"/>
      <c r="E1834" s="75"/>
      <c r="F1834" s="76"/>
      <c r="G1834" s="83"/>
      <c r="H1834" s="77"/>
      <c r="I1834" s="84"/>
      <c r="J1834" s="30"/>
      <c r="K1834" s="25" t="str">
        <f t="shared" si="224"/>
        <v/>
      </c>
      <c r="L1834" s="30"/>
      <c r="O1834" s="13" t="str">
        <f t="shared" si="225"/>
        <v/>
      </c>
      <c r="P1834" s="13">
        <f>SUM($E$11:$E1834)</f>
        <v>30</v>
      </c>
      <c r="T1834" s="22">
        <f t="shared" si="226"/>
        <v>0</v>
      </c>
      <c r="U1834" s="22">
        <f t="shared" si="227"/>
        <v>0</v>
      </c>
      <c r="W1834" s="13" t="str">
        <f t="shared" si="228"/>
        <v/>
      </c>
      <c r="Y1834" s="41" t="str">
        <f>IF($B1834="", "", IF($B1834&gt;'Annual Report'!$AZ$41, 'Annual Report'!$BA$40, TEXT($B1834, "mmm yyyy")))</f>
        <v/>
      </c>
      <c r="AA1834" s="13" t="str">
        <f t="shared" si="229"/>
        <v/>
      </c>
      <c r="AC1834" s="13" t="str">
        <f t="shared" si="230"/>
        <v xml:space="preserve"> - </v>
      </c>
      <c r="AE1834" s="13" t="str">
        <f t="shared" si="231"/>
        <v/>
      </c>
    </row>
    <row r="1835" spans="1:31" x14ac:dyDescent="0.25">
      <c r="A1835" s="30"/>
      <c r="B1835" s="74"/>
      <c r="C1835" s="82"/>
      <c r="D1835" s="92"/>
      <c r="E1835" s="75"/>
      <c r="F1835" s="76"/>
      <c r="G1835" s="83"/>
      <c r="H1835" s="77"/>
      <c r="I1835" s="84"/>
      <c r="J1835" s="30"/>
      <c r="K1835" s="25" t="str">
        <f t="shared" si="224"/>
        <v/>
      </c>
      <c r="L1835" s="30"/>
      <c r="O1835" s="13" t="str">
        <f t="shared" si="225"/>
        <v/>
      </c>
      <c r="P1835" s="13">
        <f>SUM($E$11:$E1835)</f>
        <v>30</v>
      </c>
      <c r="T1835" s="22">
        <f t="shared" si="226"/>
        <v>0</v>
      </c>
      <c r="U1835" s="22">
        <f t="shared" si="227"/>
        <v>0</v>
      </c>
      <c r="W1835" s="13" t="str">
        <f t="shared" si="228"/>
        <v/>
      </c>
      <c r="Y1835" s="41" t="str">
        <f>IF($B1835="", "", IF($B1835&gt;'Annual Report'!$AZ$41, 'Annual Report'!$BA$40, TEXT($B1835, "mmm yyyy")))</f>
        <v/>
      </c>
      <c r="AA1835" s="13" t="str">
        <f t="shared" si="229"/>
        <v/>
      </c>
      <c r="AC1835" s="13" t="str">
        <f t="shared" si="230"/>
        <v xml:space="preserve"> - </v>
      </c>
      <c r="AE1835" s="13" t="str">
        <f t="shared" si="231"/>
        <v/>
      </c>
    </row>
    <row r="1836" spans="1:31" x14ac:dyDescent="0.25">
      <c r="A1836" s="30"/>
      <c r="B1836" s="74"/>
      <c r="C1836" s="82"/>
      <c r="D1836" s="92"/>
      <c r="E1836" s="75"/>
      <c r="F1836" s="76"/>
      <c r="G1836" s="83"/>
      <c r="H1836" s="77"/>
      <c r="I1836" s="84"/>
      <c r="J1836" s="30"/>
      <c r="K1836" s="25" t="str">
        <f t="shared" si="224"/>
        <v/>
      </c>
      <c r="L1836" s="30"/>
      <c r="O1836" s="13" t="str">
        <f t="shared" si="225"/>
        <v/>
      </c>
      <c r="P1836" s="13">
        <f>SUM($E$11:$E1836)</f>
        <v>30</v>
      </c>
      <c r="T1836" s="22">
        <f t="shared" si="226"/>
        <v>0</v>
      </c>
      <c r="U1836" s="22">
        <f t="shared" si="227"/>
        <v>0</v>
      </c>
      <c r="W1836" s="13" t="str">
        <f t="shared" si="228"/>
        <v/>
      </c>
      <c r="Y1836" s="41" t="str">
        <f>IF($B1836="", "", IF($B1836&gt;'Annual Report'!$AZ$41, 'Annual Report'!$BA$40, TEXT($B1836, "mmm yyyy")))</f>
        <v/>
      </c>
      <c r="AA1836" s="13" t="str">
        <f t="shared" si="229"/>
        <v/>
      </c>
      <c r="AC1836" s="13" t="str">
        <f t="shared" si="230"/>
        <v xml:space="preserve"> - </v>
      </c>
      <c r="AE1836" s="13" t="str">
        <f t="shared" si="231"/>
        <v/>
      </c>
    </row>
    <row r="1837" spans="1:31" x14ac:dyDescent="0.25">
      <c r="A1837" s="30"/>
      <c r="B1837" s="74"/>
      <c r="C1837" s="82"/>
      <c r="D1837" s="92"/>
      <c r="E1837" s="75"/>
      <c r="F1837" s="76"/>
      <c r="G1837" s="83"/>
      <c r="H1837" s="77"/>
      <c r="I1837" s="84"/>
      <c r="J1837" s="30"/>
      <c r="K1837" s="25" t="str">
        <f t="shared" si="224"/>
        <v/>
      </c>
      <c r="L1837" s="30"/>
      <c r="O1837" s="13" t="str">
        <f t="shared" si="225"/>
        <v/>
      </c>
      <c r="P1837" s="13">
        <f>SUM($E$11:$E1837)</f>
        <v>30</v>
      </c>
      <c r="T1837" s="22">
        <f t="shared" si="226"/>
        <v>0</v>
      </c>
      <c r="U1837" s="22">
        <f t="shared" si="227"/>
        <v>0</v>
      </c>
      <c r="W1837" s="13" t="str">
        <f t="shared" si="228"/>
        <v/>
      </c>
      <c r="Y1837" s="41" t="str">
        <f>IF($B1837="", "", IF($B1837&gt;'Annual Report'!$AZ$41, 'Annual Report'!$BA$40, TEXT($B1837, "mmm yyyy")))</f>
        <v/>
      </c>
      <c r="AA1837" s="13" t="str">
        <f t="shared" si="229"/>
        <v/>
      </c>
      <c r="AC1837" s="13" t="str">
        <f t="shared" si="230"/>
        <v xml:space="preserve"> - </v>
      </c>
      <c r="AE1837" s="13" t="str">
        <f t="shared" si="231"/>
        <v/>
      </c>
    </row>
    <row r="1838" spans="1:31" x14ac:dyDescent="0.25">
      <c r="A1838" s="30"/>
      <c r="B1838" s="74"/>
      <c r="C1838" s="82"/>
      <c r="D1838" s="92"/>
      <c r="E1838" s="75"/>
      <c r="F1838" s="76"/>
      <c r="G1838" s="83"/>
      <c r="H1838" s="77"/>
      <c r="I1838" s="84"/>
      <c r="J1838" s="30"/>
      <c r="K1838" s="25" t="str">
        <f t="shared" si="224"/>
        <v/>
      </c>
      <c r="L1838" s="30"/>
      <c r="O1838" s="13" t="str">
        <f t="shared" si="225"/>
        <v/>
      </c>
      <c r="P1838" s="13">
        <f>SUM($E$11:$E1838)</f>
        <v>30</v>
      </c>
      <c r="T1838" s="22">
        <f t="shared" si="226"/>
        <v>0</v>
      </c>
      <c r="U1838" s="22">
        <f t="shared" si="227"/>
        <v>0</v>
      </c>
      <c r="W1838" s="13" t="str">
        <f t="shared" si="228"/>
        <v/>
      </c>
      <c r="Y1838" s="41" t="str">
        <f>IF($B1838="", "", IF($B1838&gt;'Annual Report'!$AZ$41, 'Annual Report'!$BA$40, TEXT($B1838, "mmm yyyy")))</f>
        <v/>
      </c>
      <c r="AA1838" s="13" t="str">
        <f t="shared" si="229"/>
        <v/>
      </c>
      <c r="AC1838" s="13" t="str">
        <f t="shared" si="230"/>
        <v xml:space="preserve"> - </v>
      </c>
      <c r="AE1838" s="13" t="str">
        <f t="shared" si="231"/>
        <v/>
      </c>
    </row>
    <row r="1839" spans="1:31" x14ac:dyDescent="0.25">
      <c r="A1839" s="30"/>
      <c r="B1839" s="74"/>
      <c r="C1839" s="82"/>
      <c r="D1839" s="92"/>
      <c r="E1839" s="75"/>
      <c r="F1839" s="76"/>
      <c r="G1839" s="83"/>
      <c r="H1839" s="77"/>
      <c r="I1839" s="84"/>
      <c r="J1839" s="30"/>
      <c r="K1839" s="25" t="str">
        <f t="shared" si="224"/>
        <v/>
      </c>
      <c r="L1839" s="30"/>
      <c r="O1839" s="13" t="str">
        <f t="shared" si="225"/>
        <v/>
      </c>
      <c r="P1839" s="13">
        <f>SUM($E$11:$E1839)</f>
        <v>30</v>
      </c>
      <c r="T1839" s="22">
        <f t="shared" si="226"/>
        <v>0</v>
      </c>
      <c r="U1839" s="22">
        <f t="shared" si="227"/>
        <v>0</v>
      </c>
      <c r="W1839" s="13" t="str">
        <f t="shared" si="228"/>
        <v/>
      </c>
      <c r="Y1839" s="41" t="str">
        <f>IF($B1839="", "", IF($B1839&gt;'Annual Report'!$AZ$41, 'Annual Report'!$BA$40, TEXT($B1839, "mmm yyyy")))</f>
        <v/>
      </c>
      <c r="AA1839" s="13" t="str">
        <f t="shared" si="229"/>
        <v/>
      </c>
      <c r="AC1839" s="13" t="str">
        <f t="shared" si="230"/>
        <v xml:space="preserve"> - </v>
      </c>
      <c r="AE1839" s="13" t="str">
        <f t="shared" si="231"/>
        <v/>
      </c>
    </row>
    <row r="1840" spans="1:31" x14ac:dyDescent="0.25">
      <c r="A1840" s="30"/>
      <c r="B1840" s="74"/>
      <c r="C1840" s="82"/>
      <c r="D1840" s="92"/>
      <c r="E1840" s="75"/>
      <c r="F1840" s="76"/>
      <c r="G1840" s="83"/>
      <c r="H1840" s="77"/>
      <c r="I1840" s="84"/>
      <c r="J1840" s="30"/>
      <c r="K1840" s="25" t="str">
        <f t="shared" si="224"/>
        <v/>
      </c>
      <c r="L1840" s="30"/>
      <c r="O1840" s="13" t="str">
        <f t="shared" si="225"/>
        <v/>
      </c>
      <c r="P1840" s="13">
        <f>SUM($E$11:$E1840)</f>
        <v>30</v>
      </c>
      <c r="T1840" s="22">
        <f t="shared" si="226"/>
        <v>0</v>
      </c>
      <c r="U1840" s="22">
        <f t="shared" si="227"/>
        <v>0</v>
      </c>
      <c r="W1840" s="13" t="str">
        <f t="shared" si="228"/>
        <v/>
      </c>
      <c r="Y1840" s="41" t="str">
        <f>IF($B1840="", "", IF($B1840&gt;'Annual Report'!$AZ$41, 'Annual Report'!$BA$40, TEXT($B1840, "mmm yyyy")))</f>
        <v/>
      </c>
      <c r="AA1840" s="13" t="str">
        <f t="shared" si="229"/>
        <v/>
      </c>
      <c r="AC1840" s="13" t="str">
        <f t="shared" si="230"/>
        <v xml:space="preserve"> - </v>
      </c>
      <c r="AE1840" s="13" t="str">
        <f t="shared" si="231"/>
        <v/>
      </c>
    </row>
    <row r="1841" spans="1:31" x14ac:dyDescent="0.25">
      <c r="A1841" s="30"/>
      <c r="B1841" s="74"/>
      <c r="C1841" s="82"/>
      <c r="D1841" s="92"/>
      <c r="E1841" s="75"/>
      <c r="F1841" s="76"/>
      <c r="G1841" s="83"/>
      <c r="H1841" s="77"/>
      <c r="I1841" s="84"/>
      <c r="J1841" s="30"/>
      <c r="K1841" s="25" t="str">
        <f t="shared" si="224"/>
        <v/>
      </c>
      <c r="L1841" s="30"/>
      <c r="O1841" s="13" t="str">
        <f t="shared" si="225"/>
        <v/>
      </c>
      <c r="P1841" s="13">
        <f>SUM($E$11:$E1841)</f>
        <v>30</v>
      </c>
      <c r="T1841" s="22">
        <f t="shared" si="226"/>
        <v>0</v>
      </c>
      <c r="U1841" s="22">
        <f t="shared" si="227"/>
        <v>0</v>
      </c>
      <c r="W1841" s="13" t="str">
        <f t="shared" si="228"/>
        <v/>
      </c>
      <c r="Y1841" s="41" t="str">
        <f>IF($B1841="", "", IF($B1841&gt;'Annual Report'!$AZ$41, 'Annual Report'!$BA$40, TEXT($B1841, "mmm yyyy")))</f>
        <v/>
      </c>
      <c r="AA1841" s="13" t="str">
        <f t="shared" si="229"/>
        <v/>
      </c>
      <c r="AC1841" s="13" t="str">
        <f t="shared" si="230"/>
        <v xml:space="preserve"> - </v>
      </c>
      <c r="AE1841" s="13" t="str">
        <f t="shared" si="231"/>
        <v/>
      </c>
    </row>
    <row r="1842" spans="1:31" x14ac:dyDescent="0.25">
      <c r="A1842" s="30"/>
      <c r="B1842" s="74"/>
      <c r="C1842" s="82"/>
      <c r="D1842" s="92"/>
      <c r="E1842" s="75"/>
      <c r="F1842" s="76"/>
      <c r="G1842" s="83"/>
      <c r="H1842" s="77"/>
      <c r="I1842" s="84"/>
      <c r="J1842" s="30"/>
      <c r="K1842" s="25" t="str">
        <f t="shared" si="224"/>
        <v/>
      </c>
      <c r="L1842" s="30"/>
      <c r="O1842" s="13" t="str">
        <f t="shared" si="225"/>
        <v/>
      </c>
      <c r="P1842" s="13">
        <f>SUM($E$11:$E1842)</f>
        <v>30</v>
      </c>
      <c r="T1842" s="22">
        <f t="shared" si="226"/>
        <v>0</v>
      </c>
      <c r="U1842" s="22">
        <f t="shared" si="227"/>
        <v>0</v>
      </c>
      <c r="W1842" s="13" t="str">
        <f t="shared" si="228"/>
        <v/>
      </c>
      <c r="Y1842" s="41" t="str">
        <f>IF($B1842="", "", IF($B1842&gt;'Annual Report'!$AZ$41, 'Annual Report'!$BA$40, TEXT($B1842, "mmm yyyy")))</f>
        <v/>
      </c>
      <c r="AA1842" s="13" t="str">
        <f t="shared" si="229"/>
        <v/>
      </c>
      <c r="AC1842" s="13" t="str">
        <f t="shared" si="230"/>
        <v xml:space="preserve"> - </v>
      </c>
      <c r="AE1842" s="13" t="str">
        <f t="shared" si="231"/>
        <v/>
      </c>
    </row>
    <row r="1843" spans="1:31" x14ac:dyDescent="0.25">
      <c r="A1843" s="30"/>
      <c r="B1843" s="74"/>
      <c r="C1843" s="82"/>
      <c r="D1843" s="92"/>
      <c r="E1843" s="75"/>
      <c r="F1843" s="76"/>
      <c r="G1843" s="83"/>
      <c r="H1843" s="77"/>
      <c r="I1843" s="84"/>
      <c r="J1843" s="30"/>
      <c r="K1843" s="25" t="str">
        <f t="shared" si="224"/>
        <v/>
      </c>
      <c r="L1843" s="30"/>
      <c r="O1843" s="13" t="str">
        <f t="shared" si="225"/>
        <v/>
      </c>
      <c r="P1843" s="13">
        <f>SUM($E$11:$E1843)</f>
        <v>30</v>
      </c>
      <c r="T1843" s="22">
        <f t="shared" si="226"/>
        <v>0</v>
      </c>
      <c r="U1843" s="22">
        <f t="shared" si="227"/>
        <v>0</v>
      </c>
      <c r="W1843" s="13" t="str">
        <f t="shared" si="228"/>
        <v/>
      </c>
      <c r="Y1843" s="41" t="str">
        <f>IF($B1843="", "", IF($B1843&gt;'Annual Report'!$AZ$41, 'Annual Report'!$BA$40, TEXT($B1843, "mmm yyyy")))</f>
        <v/>
      </c>
      <c r="AA1843" s="13" t="str">
        <f t="shared" si="229"/>
        <v/>
      </c>
      <c r="AC1843" s="13" t="str">
        <f t="shared" si="230"/>
        <v xml:space="preserve"> - </v>
      </c>
      <c r="AE1843" s="13" t="str">
        <f t="shared" si="231"/>
        <v/>
      </c>
    </row>
    <row r="1844" spans="1:31" x14ac:dyDescent="0.25">
      <c r="A1844" s="30"/>
      <c r="B1844" s="74"/>
      <c r="C1844" s="82"/>
      <c r="D1844" s="92"/>
      <c r="E1844" s="75"/>
      <c r="F1844" s="76"/>
      <c r="G1844" s="83"/>
      <c r="H1844" s="77"/>
      <c r="I1844" s="84"/>
      <c r="J1844" s="30"/>
      <c r="K1844" s="25" t="str">
        <f t="shared" si="224"/>
        <v/>
      </c>
      <c r="L1844" s="30"/>
      <c r="O1844" s="13" t="str">
        <f t="shared" si="225"/>
        <v/>
      </c>
      <c r="P1844" s="13">
        <f>SUM($E$11:$E1844)</f>
        <v>30</v>
      </c>
      <c r="T1844" s="22">
        <f t="shared" si="226"/>
        <v>0</v>
      </c>
      <c r="U1844" s="22">
        <f t="shared" si="227"/>
        <v>0</v>
      </c>
      <c r="W1844" s="13" t="str">
        <f t="shared" si="228"/>
        <v/>
      </c>
      <c r="Y1844" s="41" t="str">
        <f>IF($B1844="", "", IF($B1844&gt;'Annual Report'!$AZ$41, 'Annual Report'!$BA$40, TEXT($B1844, "mmm yyyy")))</f>
        <v/>
      </c>
      <c r="AA1844" s="13" t="str">
        <f t="shared" si="229"/>
        <v/>
      </c>
      <c r="AC1844" s="13" t="str">
        <f t="shared" si="230"/>
        <v xml:space="preserve"> - </v>
      </c>
      <c r="AE1844" s="13" t="str">
        <f t="shared" si="231"/>
        <v/>
      </c>
    </row>
    <row r="1845" spans="1:31" x14ac:dyDescent="0.25">
      <c r="A1845" s="30"/>
      <c r="B1845" s="74"/>
      <c r="C1845" s="82"/>
      <c r="D1845" s="92"/>
      <c r="E1845" s="75"/>
      <c r="F1845" s="76"/>
      <c r="G1845" s="83"/>
      <c r="H1845" s="77"/>
      <c r="I1845" s="84"/>
      <c r="J1845" s="30"/>
      <c r="K1845" s="25" t="str">
        <f t="shared" si="224"/>
        <v/>
      </c>
      <c r="L1845" s="30"/>
      <c r="O1845" s="13" t="str">
        <f t="shared" si="225"/>
        <v/>
      </c>
      <c r="P1845" s="13">
        <f>SUM($E$11:$E1845)</f>
        <v>30</v>
      </c>
      <c r="T1845" s="22">
        <f t="shared" si="226"/>
        <v>0</v>
      </c>
      <c r="U1845" s="22">
        <f t="shared" si="227"/>
        <v>0</v>
      </c>
      <c r="W1845" s="13" t="str">
        <f t="shared" si="228"/>
        <v/>
      </c>
      <c r="Y1845" s="41" t="str">
        <f>IF($B1845="", "", IF($B1845&gt;'Annual Report'!$AZ$41, 'Annual Report'!$BA$40, TEXT($B1845, "mmm yyyy")))</f>
        <v/>
      </c>
      <c r="AA1845" s="13" t="str">
        <f t="shared" si="229"/>
        <v/>
      </c>
      <c r="AC1845" s="13" t="str">
        <f t="shared" si="230"/>
        <v xml:space="preserve"> - </v>
      </c>
      <c r="AE1845" s="13" t="str">
        <f t="shared" si="231"/>
        <v/>
      </c>
    </row>
    <row r="1846" spans="1:31" x14ac:dyDescent="0.25">
      <c r="A1846" s="30"/>
      <c r="B1846" s="74"/>
      <c r="C1846" s="82"/>
      <c r="D1846" s="92"/>
      <c r="E1846" s="75"/>
      <c r="F1846" s="76"/>
      <c r="G1846" s="83"/>
      <c r="H1846" s="77"/>
      <c r="I1846" s="84"/>
      <c r="J1846" s="30"/>
      <c r="K1846" s="25" t="str">
        <f t="shared" si="224"/>
        <v/>
      </c>
      <c r="L1846" s="30"/>
      <c r="O1846" s="13" t="str">
        <f t="shared" si="225"/>
        <v/>
      </c>
      <c r="P1846" s="13">
        <f>SUM($E$11:$E1846)</f>
        <v>30</v>
      </c>
      <c r="T1846" s="22">
        <f t="shared" si="226"/>
        <v>0</v>
      </c>
      <c r="U1846" s="22">
        <f t="shared" si="227"/>
        <v>0</v>
      </c>
      <c r="W1846" s="13" t="str">
        <f t="shared" si="228"/>
        <v/>
      </c>
      <c r="Y1846" s="41" t="str">
        <f>IF($B1846="", "", IF($B1846&gt;'Annual Report'!$AZ$41, 'Annual Report'!$BA$40, TEXT($B1846, "mmm yyyy")))</f>
        <v/>
      </c>
      <c r="AA1846" s="13" t="str">
        <f t="shared" si="229"/>
        <v/>
      </c>
      <c r="AC1846" s="13" t="str">
        <f t="shared" si="230"/>
        <v xml:space="preserve"> - </v>
      </c>
      <c r="AE1846" s="13" t="str">
        <f t="shared" si="231"/>
        <v/>
      </c>
    </row>
    <row r="1847" spans="1:31" x14ac:dyDescent="0.25">
      <c r="A1847" s="30"/>
      <c r="B1847" s="74"/>
      <c r="C1847" s="82"/>
      <c r="D1847" s="92"/>
      <c r="E1847" s="75"/>
      <c r="F1847" s="76"/>
      <c r="G1847" s="83"/>
      <c r="H1847" s="77"/>
      <c r="I1847" s="84"/>
      <c r="J1847" s="30"/>
      <c r="K1847" s="25" t="str">
        <f t="shared" si="224"/>
        <v/>
      </c>
      <c r="L1847" s="30"/>
      <c r="O1847" s="13" t="str">
        <f t="shared" si="225"/>
        <v/>
      </c>
      <c r="P1847" s="13">
        <f>SUM($E$11:$E1847)</f>
        <v>30</v>
      </c>
      <c r="T1847" s="22">
        <f t="shared" si="226"/>
        <v>0</v>
      </c>
      <c r="U1847" s="22">
        <f t="shared" si="227"/>
        <v>0</v>
      </c>
      <c r="W1847" s="13" t="str">
        <f t="shared" si="228"/>
        <v/>
      </c>
      <c r="Y1847" s="41" t="str">
        <f>IF($B1847="", "", IF($B1847&gt;'Annual Report'!$AZ$41, 'Annual Report'!$BA$40, TEXT($B1847, "mmm yyyy")))</f>
        <v/>
      </c>
      <c r="AA1847" s="13" t="str">
        <f t="shared" si="229"/>
        <v/>
      </c>
      <c r="AC1847" s="13" t="str">
        <f t="shared" si="230"/>
        <v xml:space="preserve"> - </v>
      </c>
      <c r="AE1847" s="13" t="str">
        <f t="shared" si="231"/>
        <v/>
      </c>
    </row>
    <row r="1848" spans="1:31" x14ac:dyDescent="0.25">
      <c r="A1848" s="30"/>
      <c r="B1848" s="74"/>
      <c r="C1848" s="82"/>
      <c r="D1848" s="92"/>
      <c r="E1848" s="75"/>
      <c r="F1848" s="76"/>
      <c r="G1848" s="83"/>
      <c r="H1848" s="77"/>
      <c r="I1848" s="84"/>
      <c r="J1848" s="30"/>
      <c r="K1848" s="25" t="str">
        <f t="shared" si="224"/>
        <v/>
      </c>
      <c r="L1848" s="30"/>
      <c r="O1848" s="13" t="str">
        <f t="shared" si="225"/>
        <v/>
      </c>
      <c r="P1848" s="13">
        <f>SUM($E$11:$E1848)</f>
        <v>30</v>
      </c>
      <c r="T1848" s="22">
        <f t="shared" si="226"/>
        <v>0</v>
      </c>
      <c r="U1848" s="22">
        <f t="shared" si="227"/>
        <v>0</v>
      </c>
      <c r="W1848" s="13" t="str">
        <f t="shared" si="228"/>
        <v/>
      </c>
      <c r="Y1848" s="41" t="str">
        <f>IF($B1848="", "", IF($B1848&gt;'Annual Report'!$AZ$41, 'Annual Report'!$BA$40, TEXT($B1848, "mmm yyyy")))</f>
        <v/>
      </c>
      <c r="AA1848" s="13" t="str">
        <f t="shared" si="229"/>
        <v/>
      </c>
      <c r="AC1848" s="13" t="str">
        <f t="shared" si="230"/>
        <v xml:space="preserve"> - </v>
      </c>
      <c r="AE1848" s="13" t="str">
        <f t="shared" si="231"/>
        <v/>
      </c>
    </row>
    <row r="1849" spans="1:31" x14ac:dyDescent="0.25">
      <c r="A1849" s="30"/>
      <c r="B1849" s="74"/>
      <c r="C1849" s="82"/>
      <c r="D1849" s="92"/>
      <c r="E1849" s="75"/>
      <c r="F1849" s="76"/>
      <c r="G1849" s="83"/>
      <c r="H1849" s="77"/>
      <c r="I1849" s="84"/>
      <c r="J1849" s="30"/>
      <c r="K1849" s="25" t="str">
        <f t="shared" si="224"/>
        <v/>
      </c>
      <c r="L1849" s="30"/>
      <c r="O1849" s="13" t="str">
        <f t="shared" si="225"/>
        <v/>
      </c>
      <c r="P1849" s="13">
        <f>SUM($E$11:$E1849)</f>
        <v>30</v>
      </c>
      <c r="T1849" s="22">
        <f t="shared" si="226"/>
        <v>0</v>
      </c>
      <c r="U1849" s="22">
        <f t="shared" si="227"/>
        <v>0</v>
      </c>
      <c r="W1849" s="13" t="str">
        <f t="shared" si="228"/>
        <v/>
      </c>
      <c r="Y1849" s="41" t="str">
        <f>IF($B1849="", "", IF($B1849&gt;'Annual Report'!$AZ$41, 'Annual Report'!$BA$40, TEXT($B1849, "mmm yyyy")))</f>
        <v/>
      </c>
      <c r="AA1849" s="13" t="str">
        <f t="shared" si="229"/>
        <v/>
      </c>
      <c r="AC1849" s="13" t="str">
        <f t="shared" si="230"/>
        <v xml:space="preserve"> - </v>
      </c>
      <c r="AE1849" s="13" t="str">
        <f t="shared" si="231"/>
        <v/>
      </c>
    </row>
    <row r="1850" spans="1:31" x14ac:dyDescent="0.25">
      <c r="A1850" s="30"/>
      <c r="B1850" s="74"/>
      <c r="C1850" s="82"/>
      <c r="D1850" s="92"/>
      <c r="E1850" s="75"/>
      <c r="F1850" s="76"/>
      <c r="G1850" s="83"/>
      <c r="H1850" s="77"/>
      <c r="I1850" s="84"/>
      <c r="J1850" s="30"/>
      <c r="K1850" s="25" t="str">
        <f t="shared" si="224"/>
        <v/>
      </c>
      <c r="L1850" s="30"/>
      <c r="O1850" s="13" t="str">
        <f t="shared" si="225"/>
        <v/>
      </c>
      <c r="P1850" s="13">
        <f>SUM($E$11:$E1850)</f>
        <v>30</v>
      </c>
      <c r="T1850" s="22">
        <f t="shared" si="226"/>
        <v>0</v>
      </c>
      <c r="U1850" s="22">
        <f t="shared" si="227"/>
        <v>0</v>
      </c>
      <c r="W1850" s="13" t="str">
        <f t="shared" si="228"/>
        <v/>
      </c>
      <c r="Y1850" s="41" t="str">
        <f>IF($B1850="", "", IF($B1850&gt;'Annual Report'!$AZ$41, 'Annual Report'!$BA$40, TEXT($B1850, "mmm yyyy")))</f>
        <v/>
      </c>
      <c r="AA1850" s="13" t="str">
        <f t="shared" si="229"/>
        <v/>
      </c>
      <c r="AC1850" s="13" t="str">
        <f t="shared" si="230"/>
        <v xml:space="preserve"> - </v>
      </c>
      <c r="AE1850" s="13" t="str">
        <f t="shared" si="231"/>
        <v/>
      </c>
    </row>
    <row r="1851" spans="1:31" x14ac:dyDescent="0.25">
      <c r="A1851" s="30"/>
      <c r="B1851" s="74"/>
      <c r="C1851" s="82"/>
      <c r="D1851" s="92"/>
      <c r="E1851" s="75"/>
      <c r="F1851" s="76"/>
      <c r="G1851" s="83"/>
      <c r="H1851" s="77"/>
      <c r="I1851" s="84"/>
      <c r="J1851" s="30"/>
      <c r="K1851" s="25" t="str">
        <f t="shared" si="224"/>
        <v/>
      </c>
      <c r="L1851" s="30"/>
      <c r="O1851" s="13" t="str">
        <f t="shared" si="225"/>
        <v/>
      </c>
      <c r="P1851" s="13">
        <f>SUM($E$11:$E1851)</f>
        <v>30</v>
      </c>
      <c r="T1851" s="22">
        <f t="shared" si="226"/>
        <v>0</v>
      </c>
      <c r="U1851" s="22">
        <f t="shared" si="227"/>
        <v>0</v>
      </c>
      <c r="W1851" s="13" t="str">
        <f t="shared" si="228"/>
        <v/>
      </c>
      <c r="Y1851" s="41" t="str">
        <f>IF($B1851="", "", IF($B1851&gt;'Annual Report'!$AZ$41, 'Annual Report'!$BA$40, TEXT($B1851, "mmm yyyy")))</f>
        <v/>
      </c>
      <c r="AA1851" s="13" t="str">
        <f t="shared" si="229"/>
        <v/>
      </c>
      <c r="AC1851" s="13" t="str">
        <f t="shared" si="230"/>
        <v xml:space="preserve"> - </v>
      </c>
      <c r="AE1851" s="13" t="str">
        <f t="shared" si="231"/>
        <v/>
      </c>
    </row>
    <row r="1852" spans="1:31" x14ac:dyDescent="0.25">
      <c r="A1852" s="30"/>
      <c r="B1852" s="74"/>
      <c r="C1852" s="82"/>
      <c r="D1852" s="92"/>
      <c r="E1852" s="75"/>
      <c r="F1852" s="76"/>
      <c r="G1852" s="83"/>
      <c r="H1852" s="77"/>
      <c r="I1852" s="84"/>
      <c r="J1852" s="30"/>
      <c r="K1852" s="25" t="str">
        <f t="shared" si="224"/>
        <v/>
      </c>
      <c r="L1852" s="30"/>
      <c r="O1852" s="13" t="str">
        <f t="shared" si="225"/>
        <v/>
      </c>
      <c r="P1852" s="13">
        <f>SUM($E$11:$E1852)</f>
        <v>30</v>
      </c>
      <c r="T1852" s="22">
        <f t="shared" si="226"/>
        <v>0</v>
      </c>
      <c r="U1852" s="22">
        <f t="shared" si="227"/>
        <v>0</v>
      </c>
      <c r="W1852" s="13" t="str">
        <f t="shared" si="228"/>
        <v/>
      </c>
      <c r="Y1852" s="41" t="str">
        <f>IF($B1852="", "", IF($B1852&gt;'Annual Report'!$AZ$41, 'Annual Report'!$BA$40, TEXT($B1852, "mmm yyyy")))</f>
        <v/>
      </c>
      <c r="AA1852" s="13" t="str">
        <f t="shared" si="229"/>
        <v/>
      </c>
      <c r="AC1852" s="13" t="str">
        <f t="shared" si="230"/>
        <v xml:space="preserve"> - </v>
      </c>
      <c r="AE1852" s="13" t="str">
        <f t="shared" si="231"/>
        <v/>
      </c>
    </row>
    <row r="1853" spans="1:31" x14ac:dyDescent="0.25">
      <c r="A1853" s="30"/>
      <c r="B1853" s="74"/>
      <c r="C1853" s="82"/>
      <c r="D1853" s="92"/>
      <c r="E1853" s="75"/>
      <c r="F1853" s="76"/>
      <c r="G1853" s="83"/>
      <c r="H1853" s="77"/>
      <c r="I1853" s="84"/>
      <c r="J1853" s="30"/>
      <c r="K1853" s="25" t="str">
        <f t="shared" si="224"/>
        <v/>
      </c>
      <c r="L1853" s="30"/>
      <c r="O1853" s="13" t="str">
        <f t="shared" si="225"/>
        <v/>
      </c>
      <c r="P1853" s="13">
        <f>SUM($E$11:$E1853)</f>
        <v>30</v>
      </c>
      <c r="T1853" s="22">
        <f t="shared" si="226"/>
        <v>0</v>
      </c>
      <c r="U1853" s="22">
        <f t="shared" si="227"/>
        <v>0</v>
      </c>
      <c r="W1853" s="13" t="str">
        <f t="shared" si="228"/>
        <v/>
      </c>
      <c r="Y1853" s="41" t="str">
        <f>IF($B1853="", "", IF($B1853&gt;'Annual Report'!$AZ$41, 'Annual Report'!$BA$40, TEXT($B1853, "mmm yyyy")))</f>
        <v/>
      </c>
      <c r="AA1853" s="13" t="str">
        <f t="shared" si="229"/>
        <v/>
      </c>
      <c r="AC1853" s="13" t="str">
        <f t="shared" si="230"/>
        <v xml:space="preserve"> - </v>
      </c>
      <c r="AE1853" s="13" t="str">
        <f t="shared" si="231"/>
        <v/>
      </c>
    </row>
    <row r="1854" spans="1:31" x14ac:dyDescent="0.25">
      <c r="A1854" s="30"/>
      <c r="B1854" s="74"/>
      <c r="C1854" s="82"/>
      <c r="D1854" s="92"/>
      <c r="E1854" s="75"/>
      <c r="F1854" s="76"/>
      <c r="G1854" s="83"/>
      <c r="H1854" s="77"/>
      <c r="I1854" s="84"/>
      <c r="J1854" s="30"/>
      <c r="K1854" s="25" t="str">
        <f t="shared" si="224"/>
        <v/>
      </c>
      <c r="L1854" s="30"/>
      <c r="O1854" s="13" t="str">
        <f t="shared" si="225"/>
        <v/>
      </c>
      <c r="P1854" s="13">
        <f>SUM($E$11:$E1854)</f>
        <v>30</v>
      </c>
      <c r="T1854" s="22">
        <f t="shared" si="226"/>
        <v>0</v>
      </c>
      <c r="U1854" s="22">
        <f t="shared" si="227"/>
        <v>0</v>
      </c>
      <c r="W1854" s="13" t="str">
        <f t="shared" si="228"/>
        <v/>
      </c>
      <c r="Y1854" s="41" t="str">
        <f>IF($B1854="", "", IF($B1854&gt;'Annual Report'!$AZ$41, 'Annual Report'!$BA$40, TEXT($B1854, "mmm yyyy")))</f>
        <v/>
      </c>
      <c r="AA1854" s="13" t="str">
        <f t="shared" si="229"/>
        <v/>
      </c>
      <c r="AC1854" s="13" t="str">
        <f t="shared" si="230"/>
        <v xml:space="preserve"> - </v>
      </c>
      <c r="AE1854" s="13" t="str">
        <f t="shared" si="231"/>
        <v/>
      </c>
    </row>
    <row r="1855" spans="1:31" x14ac:dyDescent="0.25">
      <c r="A1855" s="30"/>
      <c r="B1855" s="74"/>
      <c r="C1855" s="82"/>
      <c r="D1855" s="92"/>
      <c r="E1855" s="75"/>
      <c r="F1855" s="76"/>
      <c r="G1855" s="83"/>
      <c r="H1855" s="77"/>
      <c r="I1855" s="84"/>
      <c r="J1855" s="30"/>
      <c r="K1855" s="25" t="str">
        <f t="shared" si="224"/>
        <v/>
      </c>
      <c r="L1855" s="30"/>
      <c r="O1855" s="13" t="str">
        <f t="shared" si="225"/>
        <v/>
      </c>
      <c r="P1855" s="13">
        <f>SUM($E$11:$E1855)</f>
        <v>30</v>
      </c>
      <c r="T1855" s="22">
        <f t="shared" si="226"/>
        <v>0</v>
      </c>
      <c r="U1855" s="22">
        <f t="shared" si="227"/>
        <v>0</v>
      </c>
      <c r="W1855" s="13" t="str">
        <f t="shared" si="228"/>
        <v/>
      </c>
      <c r="Y1855" s="41" t="str">
        <f>IF($B1855="", "", IF($B1855&gt;'Annual Report'!$AZ$41, 'Annual Report'!$BA$40, TEXT($B1855, "mmm yyyy")))</f>
        <v/>
      </c>
      <c r="AA1855" s="13" t="str">
        <f t="shared" si="229"/>
        <v/>
      </c>
      <c r="AC1855" s="13" t="str">
        <f t="shared" si="230"/>
        <v xml:space="preserve"> - </v>
      </c>
      <c r="AE1855" s="13" t="str">
        <f t="shared" si="231"/>
        <v/>
      </c>
    </row>
    <row r="1856" spans="1:31" x14ac:dyDescent="0.25">
      <c r="A1856" s="30"/>
      <c r="B1856" s="74"/>
      <c r="C1856" s="82"/>
      <c r="D1856" s="92"/>
      <c r="E1856" s="75"/>
      <c r="F1856" s="76"/>
      <c r="G1856" s="83"/>
      <c r="H1856" s="77"/>
      <c r="I1856" s="84"/>
      <c r="J1856" s="30"/>
      <c r="K1856" s="25" t="str">
        <f t="shared" si="224"/>
        <v/>
      </c>
      <c r="L1856" s="30"/>
      <c r="O1856" s="13" t="str">
        <f t="shared" si="225"/>
        <v/>
      </c>
      <c r="P1856" s="13">
        <f>SUM($E$11:$E1856)</f>
        <v>30</v>
      </c>
      <c r="T1856" s="22">
        <f t="shared" si="226"/>
        <v>0</v>
      </c>
      <c r="U1856" s="22">
        <f t="shared" si="227"/>
        <v>0</v>
      </c>
      <c r="W1856" s="13" t="str">
        <f t="shared" si="228"/>
        <v/>
      </c>
      <c r="Y1856" s="41" t="str">
        <f>IF($B1856="", "", IF($B1856&gt;'Annual Report'!$AZ$41, 'Annual Report'!$BA$40, TEXT($B1856, "mmm yyyy")))</f>
        <v/>
      </c>
      <c r="AA1856" s="13" t="str">
        <f t="shared" si="229"/>
        <v/>
      </c>
      <c r="AC1856" s="13" t="str">
        <f t="shared" si="230"/>
        <v xml:space="preserve"> - </v>
      </c>
      <c r="AE1856" s="13" t="str">
        <f t="shared" si="231"/>
        <v/>
      </c>
    </row>
    <row r="1857" spans="1:31" x14ac:dyDescent="0.25">
      <c r="A1857" s="30"/>
      <c r="B1857" s="74"/>
      <c r="C1857" s="82"/>
      <c r="D1857" s="92"/>
      <c r="E1857" s="75"/>
      <c r="F1857" s="76"/>
      <c r="G1857" s="83"/>
      <c r="H1857" s="77"/>
      <c r="I1857" s="84"/>
      <c r="J1857" s="30"/>
      <c r="K1857" s="25" t="str">
        <f t="shared" si="224"/>
        <v/>
      </c>
      <c r="L1857" s="30"/>
      <c r="O1857" s="13" t="str">
        <f t="shared" si="225"/>
        <v/>
      </c>
      <c r="P1857" s="13">
        <f>SUM($E$11:$E1857)</f>
        <v>30</v>
      </c>
      <c r="T1857" s="22">
        <f t="shared" si="226"/>
        <v>0</v>
      </c>
      <c r="U1857" s="22">
        <f t="shared" si="227"/>
        <v>0</v>
      </c>
      <c r="W1857" s="13" t="str">
        <f t="shared" si="228"/>
        <v/>
      </c>
      <c r="Y1857" s="41" t="str">
        <f>IF($B1857="", "", IF($B1857&gt;'Annual Report'!$AZ$41, 'Annual Report'!$BA$40, TEXT($B1857, "mmm yyyy")))</f>
        <v/>
      </c>
      <c r="AA1857" s="13" t="str">
        <f t="shared" si="229"/>
        <v/>
      </c>
      <c r="AC1857" s="13" t="str">
        <f t="shared" si="230"/>
        <v xml:space="preserve"> - </v>
      </c>
      <c r="AE1857" s="13" t="str">
        <f t="shared" si="231"/>
        <v/>
      </c>
    </row>
    <row r="1858" spans="1:31" x14ac:dyDescent="0.25">
      <c r="A1858" s="30"/>
      <c r="B1858" s="74"/>
      <c r="C1858" s="82"/>
      <c r="D1858" s="92"/>
      <c r="E1858" s="75"/>
      <c r="F1858" s="76"/>
      <c r="G1858" s="83"/>
      <c r="H1858" s="77"/>
      <c r="I1858" s="84"/>
      <c r="J1858" s="30"/>
      <c r="K1858" s="25" t="str">
        <f t="shared" si="224"/>
        <v/>
      </c>
      <c r="L1858" s="30"/>
      <c r="O1858" s="13" t="str">
        <f t="shared" si="225"/>
        <v/>
      </c>
      <c r="P1858" s="13">
        <f>SUM($E$11:$E1858)</f>
        <v>30</v>
      </c>
      <c r="T1858" s="22">
        <f t="shared" si="226"/>
        <v>0</v>
      </c>
      <c r="U1858" s="22">
        <f t="shared" si="227"/>
        <v>0</v>
      </c>
      <c r="W1858" s="13" t="str">
        <f t="shared" si="228"/>
        <v/>
      </c>
      <c r="Y1858" s="41" t="str">
        <f>IF($B1858="", "", IF($B1858&gt;'Annual Report'!$AZ$41, 'Annual Report'!$BA$40, TEXT($B1858, "mmm yyyy")))</f>
        <v/>
      </c>
      <c r="AA1858" s="13" t="str">
        <f t="shared" si="229"/>
        <v/>
      </c>
      <c r="AC1858" s="13" t="str">
        <f t="shared" si="230"/>
        <v xml:space="preserve"> - </v>
      </c>
      <c r="AE1858" s="13" t="str">
        <f t="shared" si="231"/>
        <v/>
      </c>
    </row>
    <row r="1859" spans="1:31" x14ac:dyDescent="0.25">
      <c r="A1859" s="30"/>
      <c r="B1859" s="74"/>
      <c r="C1859" s="82"/>
      <c r="D1859" s="92"/>
      <c r="E1859" s="75"/>
      <c r="F1859" s="76"/>
      <c r="G1859" s="83"/>
      <c r="H1859" s="77"/>
      <c r="I1859" s="84"/>
      <c r="J1859" s="30"/>
      <c r="K1859" s="25" t="str">
        <f t="shared" si="224"/>
        <v/>
      </c>
      <c r="L1859" s="30"/>
      <c r="O1859" s="13" t="str">
        <f t="shared" si="225"/>
        <v/>
      </c>
      <c r="P1859" s="13">
        <f>SUM($E$11:$E1859)</f>
        <v>30</v>
      </c>
      <c r="T1859" s="22">
        <f t="shared" si="226"/>
        <v>0</v>
      </c>
      <c r="U1859" s="22">
        <f t="shared" si="227"/>
        <v>0</v>
      </c>
      <c r="W1859" s="13" t="str">
        <f t="shared" si="228"/>
        <v/>
      </c>
      <c r="Y1859" s="41" t="str">
        <f>IF($B1859="", "", IF($B1859&gt;'Annual Report'!$AZ$41, 'Annual Report'!$BA$40, TEXT($B1859, "mmm yyyy")))</f>
        <v/>
      </c>
      <c r="AA1859" s="13" t="str">
        <f t="shared" si="229"/>
        <v/>
      </c>
      <c r="AC1859" s="13" t="str">
        <f t="shared" si="230"/>
        <v xml:space="preserve"> - </v>
      </c>
      <c r="AE1859" s="13" t="str">
        <f t="shared" si="231"/>
        <v/>
      </c>
    </row>
    <row r="1860" spans="1:31" x14ac:dyDescent="0.25">
      <c r="A1860" s="30"/>
      <c r="B1860" s="74"/>
      <c r="C1860" s="82"/>
      <c r="D1860" s="92"/>
      <c r="E1860" s="75"/>
      <c r="F1860" s="76"/>
      <c r="G1860" s="83"/>
      <c r="H1860" s="77"/>
      <c r="I1860" s="84"/>
      <c r="J1860" s="30"/>
      <c r="K1860" s="25" t="str">
        <f t="shared" si="224"/>
        <v/>
      </c>
      <c r="L1860" s="30"/>
      <c r="O1860" s="13" t="str">
        <f t="shared" si="225"/>
        <v/>
      </c>
      <c r="P1860" s="13">
        <f>SUM($E$11:$E1860)</f>
        <v>30</v>
      </c>
      <c r="T1860" s="22">
        <f t="shared" si="226"/>
        <v>0</v>
      </c>
      <c r="U1860" s="22">
        <f t="shared" si="227"/>
        <v>0</v>
      </c>
      <c r="W1860" s="13" t="str">
        <f t="shared" si="228"/>
        <v/>
      </c>
      <c r="Y1860" s="41" t="str">
        <f>IF($B1860="", "", IF($B1860&gt;'Annual Report'!$AZ$41, 'Annual Report'!$BA$40, TEXT($B1860, "mmm yyyy")))</f>
        <v/>
      </c>
      <c r="AA1860" s="13" t="str">
        <f t="shared" si="229"/>
        <v/>
      </c>
      <c r="AC1860" s="13" t="str">
        <f t="shared" si="230"/>
        <v xml:space="preserve"> - </v>
      </c>
      <c r="AE1860" s="13" t="str">
        <f t="shared" si="231"/>
        <v/>
      </c>
    </row>
    <row r="1861" spans="1:31" x14ac:dyDescent="0.25">
      <c r="A1861" s="30"/>
      <c r="B1861" s="74"/>
      <c r="C1861" s="82"/>
      <c r="D1861" s="92"/>
      <c r="E1861" s="75"/>
      <c r="F1861" s="76"/>
      <c r="G1861" s="83"/>
      <c r="H1861" s="77"/>
      <c r="I1861" s="84"/>
      <c r="J1861" s="30"/>
      <c r="K1861" s="25" t="str">
        <f t="shared" si="224"/>
        <v/>
      </c>
      <c r="L1861" s="30"/>
      <c r="O1861" s="13" t="str">
        <f t="shared" si="225"/>
        <v/>
      </c>
      <c r="P1861" s="13">
        <f>SUM($E$11:$E1861)</f>
        <v>30</v>
      </c>
      <c r="T1861" s="22">
        <f t="shared" si="226"/>
        <v>0</v>
      </c>
      <c r="U1861" s="22">
        <f t="shared" si="227"/>
        <v>0</v>
      </c>
      <c r="W1861" s="13" t="str">
        <f t="shared" si="228"/>
        <v/>
      </c>
      <c r="Y1861" s="41" t="str">
        <f>IF($B1861="", "", IF($B1861&gt;'Annual Report'!$AZ$41, 'Annual Report'!$BA$40, TEXT($B1861, "mmm yyyy")))</f>
        <v/>
      </c>
      <c r="AA1861" s="13" t="str">
        <f t="shared" si="229"/>
        <v/>
      </c>
      <c r="AC1861" s="13" t="str">
        <f t="shared" si="230"/>
        <v xml:space="preserve"> - </v>
      </c>
      <c r="AE1861" s="13" t="str">
        <f t="shared" si="231"/>
        <v/>
      </c>
    </row>
    <row r="1862" spans="1:31" x14ac:dyDescent="0.25">
      <c r="A1862" s="30"/>
      <c r="B1862" s="74"/>
      <c r="C1862" s="82"/>
      <c r="D1862" s="92"/>
      <c r="E1862" s="75"/>
      <c r="F1862" s="76"/>
      <c r="G1862" s="83"/>
      <c r="H1862" s="77"/>
      <c r="I1862" s="84"/>
      <c r="J1862" s="30"/>
      <c r="K1862" s="25" t="str">
        <f t="shared" si="224"/>
        <v/>
      </c>
      <c r="L1862" s="30"/>
      <c r="O1862" s="13" t="str">
        <f t="shared" si="225"/>
        <v/>
      </c>
      <c r="P1862" s="13">
        <f>SUM($E$11:$E1862)</f>
        <v>30</v>
      </c>
      <c r="T1862" s="22">
        <f t="shared" si="226"/>
        <v>0</v>
      </c>
      <c r="U1862" s="22">
        <f t="shared" si="227"/>
        <v>0</v>
      </c>
      <c r="W1862" s="13" t="str">
        <f t="shared" si="228"/>
        <v/>
      </c>
      <c r="Y1862" s="41" t="str">
        <f>IF($B1862="", "", IF($B1862&gt;'Annual Report'!$AZ$41, 'Annual Report'!$BA$40, TEXT($B1862, "mmm yyyy")))</f>
        <v/>
      </c>
      <c r="AA1862" s="13" t="str">
        <f t="shared" si="229"/>
        <v/>
      </c>
      <c r="AC1862" s="13" t="str">
        <f t="shared" si="230"/>
        <v xml:space="preserve"> - </v>
      </c>
      <c r="AE1862" s="13" t="str">
        <f t="shared" si="231"/>
        <v/>
      </c>
    </row>
    <row r="1863" spans="1:31" x14ac:dyDescent="0.25">
      <c r="A1863" s="30"/>
      <c r="B1863" s="74"/>
      <c r="C1863" s="82"/>
      <c r="D1863" s="92"/>
      <c r="E1863" s="75"/>
      <c r="F1863" s="76"/>
      <c r="G1863" s="83"/>
      <c r="H1863" s="77"/>
      <c r="I1863" s="84"/>
      <c r="J1863" s="30"/>
      <c r="K1863" s="25" t="str">
        <f t="shared" si="224"/>
        <v/>
      </c>
      <c r="L1863" s="30"/>
      <c r="O1863" s="13" t="str">
        <f t="shared" si="225"/>
        <v/>
      </c>
      <c r="P1863" s="13">
        <f>SUM($E$11:$E1863)</f>
        <v>30</v>
      </c>
      <c r="T1863" s="22">
        <f t="shared" si="226"/>
        <v>0</v>
      </c>
      <c r="U1863" s="22">
        <f t="shared" si="227"/>
        <v>0</v>
      </c>
      <c r="W1863" s="13" t="str">
        <f t="shared" si="228"/>
        <v/>
      </c>
      <c r="Y1863" s="41" t="str">
        <f>IF($B1863="", "", IF($B1863&gt;'Annual Report'!$AZ$41, 'Annual Report'!$BA$40, TEXT($B1863, "mmm yyyy")))</f>
        <v/>
      </c>
      <c r="AA1863" s="13" t="str">
        <f t="shared" si="229"/>
        <v/>
      </c>
      <c r="AC1863" s="13" t="str">
        <f t="shared" si="230"/>
        <v xml:space="preserve"> - </v>
      </c>
      <c r="AE1863" s="13" t="str">
        <f t="shared" si="231"/>
        <v/>
      </c>
    </row>
    <row r="1864" spans="1:31" x14ac:dyDescent="0.25">
      <c r="A1864" s="30"/>
      <c r="B1864" s="74"/>
      <c r="C1864" s="82"/>
      <c r="D1864" s="92"/>
      <c r="E1864" s="75"/>
      <c r="F1864" s="76"/>
      <c r="G1864" s="83"/>
      <c r="H1864" s="77"/>
      <c r="I1864" s="84"/>
      <c r="J1864" s="30"/>
      <c r="K1864" s="25" t="str">
        <f t="shared" si="224"/>
        <v/>
      </c>
      <c r="L1864" s="30"/>
      <c r="O1864" s="13" t="str">
        <f t="shared" si="225"/>
        <v/>
      </c>
      <c r="P1864" s="13">
        <f>SUM($E$11:$E1864)</f>
        <v>30</v>
      </c>
      <c r="T1864" s="22">
        <f t="shared" si="226"/>
        <v>0</v>
      </c>
      <c r="U1864" s="22">
        <f t="shared" si="227"/>
        <v>0</v>
      </c>
      <c r="W1864" s="13" t="str">
        <f t="shared" si="228"/>
        <v/>
      </c>
      <c r="Y1864" s="41" t="str">
        <f>IF($B1864="", "", IF($B1864&gt;'Annual Report'!$AZ$41, 'Annual Report'!$BA$40, TEXT($B1864, "mmm yyyy")))</f>
        <v/>
      </c>
      <c r="AA1864" s="13" t="str">
        <f t="shared" si="229"/>
        <v/>
      </c>
      <c r="AC1864" s="13" t="str">
        <f t="shared" si="230"/>
        <v xml:space="preserve"> - </v>
      </c>
      <c r="AE1864" s="13" t="str">
        <f t="shared" si="231"/>
        <v/>
      </c>
    </row>
    <row r="1865" spans="1:31" x14ac:dyDescent="0.25">
      <c r="A1865" s="30"/>
      <c r="B1865" s="74"/>
      <c r="C1865" s="82"/>
      <c r="D1865" s="92"/>
      <c r="E1865" s="75"/>
      <c r="F1865" s="76"/>
      <c r="G1865" s="83"/>
      <c r="H1865" s="77"/>
      <c r="I1865" s="84"/>
      <c r="J1865" s="30"/>
      <c r="K1865" s="25" t="str">
        <f t="shared" si="224"/>
        <v/>
      </c>
      <c r="L1865" s="30"/>
      <c r="O1865" s="13" t="str">
        <f t="shared" si="225"/>
        <v/>
      </c>
      <c r="P1865" s="13">
        <f>SUM($E$11:$E1865)</f>
        <v>30</v>
      </c>
      <c r="T1865" s="22">
        <f t="shared" si="226"/>
        <v>0</v>
      </c>
      <c r="U1865" s="22">
        <f t="shared" si="227"/>
        <v>0</v>
      </c>
      <c r="W1865" s="13" t="str">
        <f t="shared" si="228"/>
        <v/>
      </c>
      <c r="Y1865" s="41" t="str">
        <f>IF($B1865="", "", IF($B1865&gt;'Annual Report'!$AZ$41, 'Annual Report'!$BA$40, TEXT($B1865, "mmm yyyy")))</f>
        <v/>
      </c>
      <c r="AA1865" s="13" t="str">
        <f t="shared" si="229"/>
        <v/>
      </c>
      <c r="AC1865" s="13" t="str">
        <f t="shared" si="230"/>
        <v xml:space="preserve"> - </v>
      </c>
      <c r="AE1865" s="13" t="str">
        <f t="shared" si="231"/>
        <v/>
      </c>
    </row>
    <row r="1866" spans="1:31" x14ac:dyDescent="0.25">
      <c r="A1866" s="30"/>
      <c r="B1866" s="74"/>
      <c r="C1866" s="82"/>
      <c r="D1866" s="92"/>
      <c r="E1866" s="75"/>
      <c r="F1866" s="76"/>
      <c r="G1866" s="83"/>
      <c r="H1866" s="77"/>
      <c r="I1866" s="84"/>
      <c r="J1866" s="30"/>
      <c r="K1866" s="25" t="str">
        <f t="shared" si="224"/>
        <v/>
      </c>
      <c r="L1866" s="30"/>
      <c r="O1866" s="13" t="str">
        <f t="shared" si="225"/>
        <v/>
      </c>
      <c r="P1866" s="13">
        <f>SUM($E$11:$E1866)</f>
        <v>30</v>
      </c>
      <c r="T1866" s="22">
        <f t="shared" si="226"/>
        <v>0</v>
      </c>
      <c r="U1866" s="22">
        <f t="shared" si="227"/>
        <v>0</v>
      </c>
      <c r="W1866" s="13" t="str">
        <f t="shared" si="228"/>
        <v/>
      </c>
      <c r="Y1866" s="41" t="str">
        <f>IF($B1866="", "", IF($B1866&gt;'Annual Report'!$AZ$41, 'Annual Report'!$BA$40, TEXT($B1866, "mmm yyyy")))</f>
        <v/>
      </c>
      <c r="AA1866" s="13" t="str">
        <f t="shared" si="229"/>
        <v/>
      </c>
      <c r="AC1866" s="13" t="str">
        <f t="shared" si="230"/>
        <v xml:space="preserve"> - </v>
      </c>
      <c r="AE1866" s="13" t="str">
        <f t="shared" si="231"/>
        <v/>
      </c>
    </row>
    <row r="1867" spans="1:31" x14ac:dyDescent="0.25">
      <c r="A1867" s="30"/>
      <c r="B1867" s="74"/>
      <c r="C1867" s="82"/>
      <c r="D1867" s="92"/>
      <c r="E1867" s="75"/>
      <c r="F1867" s="76"/>
      <c r="G1867" s="83"/>
      <c r="H1867" s="77"/>
      <c r="I1867" s="84"/>
      <c r="J1867" s="30"/>
      <c r="K1867" s="25" t="str">
        <f t="shared" si="224"/>
        <v/>
      </c>
      <c r="L1867" s="30"/>
      <c r="O1867" s="13" t="str">
        <f t="shared" si="225"/>
        <v/>
      </c>
      <c r="P1867" s="13">
        <f>SUM($E$11:$E1867)</f>
        <v>30</v>
      </c>
      <c r="T1867" s="22">
        <f t="shared" si="226"/>
        <v>0</v>
      </c>
      <c r="U1867" s="22">
        <f t="shared" si="227"/>
        <v>0</v>
      </c>
      <c r="W1867" s="13" t="str">
        <f t="shared" si="228"/>
        <v/>
      </c>
      <c r="Y1867" s="41" t="str">
        <f>IF($B1867="", "", IF($B1867&gt;'Annual Report'!$AZ$41, 'Annual Report'!$BA$40, TEXT($B1867, "mmm yyyy")))</f>
        <v/>
      </c>
      <c r="AA1867" s="13" t="str">
        <f t="shared" si="229"/>
        <v/>
      </c>
      <c r="AC1867" s="13" t="str">
        <f t="shared" si="230"/>
        <v xml:space="preserve"> - </v>
      </c>
      <c r="AE1867" s="13" t="str">
        <f t="shared" si="231"/>
        <v/>
      </c>
    </row>
    <row r="1868" spans="1:31" x14ac:dyDescent="0.25">
      <c r="A1868" s="30"/>
      <c r="B1868" s="74"/>
      <c r="C1868" s="82"/>
      <c r="D1868" s="92"/>
      <c r="E1868" s="75"/>
      <c r="F1868" s="76"/>
      <c r="G1868" s="83"/>
      <c r="H1868" s="77"/>
      <c r="I1868" s="84"/>
      <c r="J1868" s="30"/>
      <c r="K1868" s="25" t="str">
        <f t="shared" ref="K1868:K1931" si="232">IF($B1868="", "", $G1868+$H1868-$F1868-$U1868-$T1868)</f>
        <v/>
      </c>
      <c r="L1868" s="30"/>
      <c r="O1868" s="13" t="str">
        <f t="shared" ref="O1868:O1931" si="233">IF($B1868="", "", IF(OR($B1868&lt;$R$3, $B1868&gt;$R$4), "X", ""))</f>
        <v/>
      </c>
      <c r="P1868" s="13">
        <f>SUM($E$11:$E1868)</f>
        <v>30</v>
      </c>
      <c r="T1868" s="22">
        <f t="shared" ref="T1868:T1931" si="234">ROUND($D1868*$P$4*24, 2)</f>
        <v>0</v>
      </c>
      <c r="U1868" s="22">
        <f t="shared" ref="U1868:U1931" si="235">ROUND(IF(AND($P1868&gt;$O$6, $P1867&lt;$O$6), (($P1868-$O$6)*$P$7)+(($O$6-$P1867)*$P$6), IF($P1867&gt;$O$6, $E1868*$P$7, $E1868*$P$6)), 2)</f>
        <v>0</v>
      </c>
      <c r="W1868" s="13" t="str">
        <f t="shared" ref="W1868:W1931" si="236">IF($I1868="", "", IF(COUNTIF($R$11:$R$20, $I1868)&gt;0, "", "X"))</f>
        <v/>
      </c>
      <c r="Y1868" s="41" t="str">
        <f>IF($B1868="", "", IF($B1868&gt;'Annual Report'!$AZ$41, 'Annual Report'!$BA$40, TEXT($B1868, "mmm yyyy")))</f>
        <v/>
      </c>
      <c r="AA1868" s="13" t="str">
        <f t="shared" ref="AA1868:AA1931" si="237">IF(AND(NOT($F1868=""), $I1868=""), "X", "")</f>
        <v/>
      </c>
      <c r="AC1868" s="13" t="str">
        <f t="shared" ref="AC1868:AC1931" si="238">_xlfn.CONCAT(Y1868, " - ", $I1868)</f>
        <v xml:space="preserve"> - </v>
      </c>
      <c r="AE1868" s="13" t="str">
        <f t="shared" ref="AE1868:AE1931" si="239">IF($AA1868="", "", $Y1868)</f>
        <v/>
      </c>
    </row>
    <row r="1869" spans="1:31" x14ac:dyDescent="0.25">
      <c r="A1869" s="30"/>
      <c r="B1869" s="74"/>
      <c r="C1869" s="82"/>
      <c r="D1869" s="92"/>
      <c r="E1869" s="75"/>
      <c r="F1869" s="76"/>
      <c r="G1869" s="83"/>
      <c r="H1869" s="77"/>
      <c r="I1869" s="84"/>
      <c r="J1869" s="30"/>
      <c r="K1869" s="25" t="str">
        <f t="shared" si="232"/>
        <v/>
      </c>
      <c r="L1869" s="30"/>
      <c r="O1869" s="13" t="str">
        <f t="shared" si="233"/>
        <v/>
      </c>
      <c r="P1869" s="13">
        <f>SUM($E$11:$E1869)</f>
        <v>30</v>
      </c>
      <c r="T1869" s="22">
        <f t="shared" si="234"/>
        <v>0</v>
      </c>
      <c r="U1869" s="22">
        <f t="shared" si="235"/>
        <v>0</v>
      </c>
      <c r="W1869" s="13" t="str">
        <f t="shared" si="236"/>
        <v/>
      </c>
      <c r="Y1869" s="41" t="str">
        <f>IF($B1869="", "", IF($B1869&gt;'Annual Report'!$AZ$41, 'Annual Report'!$BA$40, TEXT($B1869, "mmm yyyy")))</f>
        <v/>
      </c>
      <c r="AA1869" s="13" t="str">
        <f t="shared" si="237"/>
        <v/>
      </c>
      <c r="AC1869" s="13" t="str">
        <f t="shared" si="238"/>
        <v xml:space="preserve"> - </v>
      </c>
      <c r="AE1869" s="13" t="str">
        <f t="shared" si="239"/>
        <v/>
      </c>
    </row>
    <row r="1870" spans="1:31" x14ac:dyDescent="0.25">
      <c r="A1870" s="30"/>
      <c r="B1870" s="74"/>
      <c r="C1870" s="82"/>
      <c r="D1870" s="92"/>
      <c r="E1870" s="75"/>
      <c r="F1870" s="76"/>
      <c r="G1870" s="83"/>
      <c r="H1870" s="77"/>
      <c r="I1870" s="84"/>
      <c r="J1870" s="30"/>
      <c r="K1870" s="25" t="str">
        <f t="shared" si="232"/>
        <v/>
      </c>
      <c r="L1870" s="30"/>
      <c r="O1870" s="13" t="str">
        <f t="shared" si="233"/>
        <v/>
      </c>
      <c r="P1870" s="13">
        <f>SUM($E$11:$E1870)</f>
        <v>30</v>
      </c>
      <c r="T1870" s="22">
        <f t="shared" si="234"/>
        <v>0</v>
      </c>
      <c r="U1870" s="22">
        <f t="shared" si="235"/>
        <v>0</v>
      </c>
      <c r="W1870" s="13" t="str">
        <f t="shared" si="236"/>
        <v/>
      </c>
      <c r="Y1870" s="41" t="str">
        <f>IF($B1870="", "", IF($B1870&gt;'Annual Report'!$AZ$41, 'Annual Report'!$BA$40, TEXT($B1870, "mmm yyyy")))</f>
        <v/>
      </c>
      <c r="AA1870" s="13" t="str">
        <f t="shared" si="237"/>
        <v/>
      </c>
      <c r="AC1870" s="13" t="str">
        <f t="shared" si="238"/>
        <v xml:space="preserve"> - </v>
      </c>
      <c r="AE1870" s="13" t="str">
        <f t="shared" si="239"/>
        <v/>
      </c>
    </row>
    <row r="1871" spans="1:31" x14ac:dyDescent="0.25">
      <c r="A1871" s="30"/>
      <c r="B1871" s="74"/>
      <c r="C1871" s="82"/>
      <c r="D1871" s="92"/>
      <c r="E1871" s="75"/>
      <c r="F1871" s="76"/>
      <c r="G1871" s="83"/>
      <c r="H1871" s="77"/>
      <c r="I1871" s="84"/>
      <c r="J1871" s="30"/>
      <c r="K1871" s="25" t="str">
        <f t="shared" si="232"/>
        <v/>
      </c>
      <c r="L1871" s="30"/>
      <c r="O1871" s="13" t="str">
        <f t="shared" si="233"/>
        <v/>
      </c>
      <c r="P1871" s="13">
        <f>SUM($E$11:$E1871)</f>
        <v>30</v>
      </c>
      <c r="T1871" s="22">
        <f t="shared" si="234"/>
        <v>0</v>
      </c>
      <c r="U1871" s="22">
        <f t="shared" si="235"/>
        <v>0</v>
      </c>
      <c r="W1871" s="13" t="str">
        <f t="shared" si="236"/>
        <v/>
      </c>
      <c r="Y1871" s="41" t="str">
        <f>IF($B1871="", "", IF($B1871&gt;'Annual Report'!$AZ$41, 'Annual Report'!$BA$40, TEXT($B1871, "mmm yyyy")))</f>
        <v/>
      </c>
      <c r="AA1871" s="13" t="str">
        <f t="shared" si="237"/>
        <v/>
      </c>
      <c r="AC1871" s="13" t="str">
        <f t="shared" si="238"/>
        <v xml:space="preserve"> - </v>
      </c>
      <c r="AE1871" s="13" t="str">
        <f t="shared" si="239"/>
        <v/>
      </c>
    </row>
    <row r="1872" spans="1:31" x14ac:dyDescent="0.25">
      <c r="A1872" s="30"/>
      <c r="B1872" s="74"/>
      <c r="C1872" s="82"/>
      <c r="D1872" s="92"/>
      <c r="E1872" s="75"/>
      <c r="F1872" s="76"/>
      <c r="G1872" s="83"/>
      <c r="H1872" s="77"/>
      <c r="I1872" s="84"/>
      <c r="J1872" s="30"/>
      <c r="K1872" s="25" t="str">
        <f t="shared" si="232"/>
        <v/>
      </c>
      <c r="L1872" s="30"/>
      <c r="O1872" s="13" t="str">
        <f t="shared" si="233"/>
        <v/>
      </c>
      <c r="P1872" s="13">
        <f>SUM($E$11:$E1872)</f>
        <v>30</v>
      </c>
      <c r="T1872" s="22">
        <f t="shared" si="234"/>
        <v>0</v>
      </c>
      <c r="U1872" s="22">
        <f t="shared" si="235"/>
        <v>0</v>
      </c>
      <c r="W1872" s="13" t="str">
        <f t="shared" si="236"/>
        <v/>
      </c>
      <c r="Y1872" s="41" t="str">
        <f>IF($B1872="", "", IF($B1872&gt;'Annual Report'!$AZ$41, 'Annual Report'!$BA$40, TEXT($B1872, "mmm yyyy")))</f>
        <v/>
      </c>
      <c r="AA1872" s="13" t="str">
        <f t="shared" si="237"/>
        <v/>
      </c>
      <c r="AC1872" s="13" t="str">
        <f t="shared" si="238"/>
        <v xml:space="preserve"> - </v>
      </c>
      <c r="AE1872" s="13" t="str">
        <f t="shared" si="239"/>
        <v/>
      </c>
    </row>
    <row r="1873" spans="1:31" x14ac:dyDescent="0.25">
      <c r="A1873" s="30"/>
      <c r="B1873" s="74"/>
      <c r="C1873" s="82"/>
      <c r="D1873" s="92"/>
      <c r="E1873" s="75"/>
      <c r="F1873" s="76"/>
      <c r="G1873" s="83"/>
      <c r="H1873" s="77"/>
      <c r="I1873" s="84"/>
      <c r="J1873" s="30"/>
      <c r="K1873" s="25" t="str">
        <f t="shared" si="232"/>
        <v/>
      </c>
      <c r="L1873" s="30"/>
      <c r="O1873" s="13" t="str">
        <f t="shared" si="233"/>
        <v/>
      </c>
      <c r="P1873" s="13">
        <f>SUM($E$11:$E1873)</f>
        <v>30</v>
      </c>
      <c r="T1873" s="22">
        <f t="shared" si="234"/>
        <v>0</v>
      </c>
      <c r="U1873" s="22">
        <f t="shared" si="235"/>
        <v>0</v>
      </c>
      <c r="W1873" s="13" t="str">
        <f t="shared" si="236"/>
        <v/>
      </c>
      <c r="Y1873" s="41" t="str">
        <f>IF($B1873="", "", IF($B1873&gt;'Annual Report'!$AZ$41, 'Annual Report'!$BA$40, TEXT($B1873, "mmm yyyy")))</f>
        <v/>
      </c>
      <c r="AA1873" s="13" t="str">
        <f t="shared" si="237"/>
        <v/>
      </c>
      <c r="AC1873" s="13" t="str">
        <f t="shared" si="238"/>
        <v xml:space="preserve"> - </v>
      </c>
      <c r="AE1873" s="13" t="str">
        <f t="shared" si="239"/>
        <v/>
      </c>
    </row>
    <row r="1874" spans="1:31" x14ac:dyDescent="0.25">
      <c r="A1874" s="30"/>
      <c r="B1874" s="74"/>
      <c r="C1874" s="82"/>
      <c r="D1874" s="92"/>
      <c r="E1874" s="75"/>
      <c r="F1874" s="76"/>
      <c r="G1874" s="83"/>
      <c r="H1874" s="77"/>
      <c r="I1874" s="84"/>
      <c r="J1874" s="30"/>
      <c r="K1874" s="25" t="str">
        <f t="shared" si="232"/>
        <v/>
      </c>
      <c r="L1874" s="30"/>
      <c r="O1874" s="13" t="str">
        <f t="shared" si="233"/>
        <v/>
      </c>
      <c r="P1874" s="13">
        <f>SUM($E$11:$E1874)</f>
        <v>30</v>
      </c>
      <c r="T1874" s="22">
        <f t="shared" si="234"/>
        <v>0</v>
      </c>
      <c r="U1874" s="22">
        <f t="shared" si="235"/>
        <v>0</v>
      </c>
      <c r="W1874" s="13" t="str">
        <f t="shared" si="236"/>
        <v/>
      </c>
      <c r="Y1874" s="41" t="str">
        <f>IF($B1874="", "", IF($B1874&gt;'Annual Report'!$AZ$41, 'Annual Report'!$BA$40, TEXT($B1874, "mmm yyyy")))</f>
        <v/>
      </c>
      <c r="AA1874" s="13" t="str">
        <f t="shared" si="237"/>
        <v/>
      </c>
      <c r="AC1874" s="13" t="str">
        <f t="shared" si="238"/>
        <v xml:space="preserve"> - </v>
      </c>
      <c r="AE1874" s="13" t="str">
        <f t="shared" si="239"/>
        <v/>
      </c>
    </row>
    <row r="1875" spans="1:31" x14ac:dyDescent="0.25">
      <c r="A1875" s="30"/>
      <c r="B1875" s="74"/>
      <c r="C1875" s="82"/>
      <c r="D1875" s="92"/>
      <c r="E1875" s="75"/>
      <c r="F1875" s="76"/>
      <c r="G1875" s="83"/>
      <c r="H1875" s="77"/>
      <c r="I1875" s="84"/>
      <c r="J1875" s="30"/>
      <c r="K1875" s="25" t="str">
        <f t="shared" si="232"/>
        <v/>
      </c>
      <c r="L1875" s="30"/>
      <c r="O1875" s="13" t="str">
        <f t="shared" si="233"/>
        <v/>
      </c>
      <c r="P1875" s="13">
        <f>SUM($E$11:$E1875)</f>
        <v>30</v>
      </c>
      <c r="T1875" s="22">
        <f t="shared" si="234"/>
        <v>0</v>
      </c>
      <c r="U1875" s="22">
        <f t="shared" si="235"/>
        <v>0</v>
      </c>
      <c r="W1875" s="13" t="str">
        <f t="shared" si="236"/>
        <v/>
      </c>
      <c r="Y1875" s="41" t="str">
        <f>IF($B1875="", "", IF($B1875&gt;'Annual Report'!$AZ$41, 'Annual Report'!$BA$40, TEXT($B1875, "mmm yyyy")))</f>
        <v/>
      </c>
      <c r="AA1875" s="13" t="str">
        <f t="shared" si="237"/>
        <v/>
      </c>
      <c r="AC1875" s="13" t="str">
        <f t="shared" si="238"/>
        <v xml:space="preserve"> - </v>
      </c>
      <c r="AE1875" s="13" t="str">
        <f t="shared" si="239"/>
        <v/>
      </c>
    </row>
    <row r="1876" spans="1:31" x14ac:dyDescent="0.25">
      <c r="A1876" s="30"/>
      <c r="B1876" s="74"/>
      <c r="C1876" s="82"/>
      <c r="D1876" s="92"/>
      <c r="E1876" s="75"/>
      <c r="F1876" s="76"/>
      <c r="G1876" s="83"/>
      <c r="H1876" s="77"/>
      <c r="I1876" s="84"/>
      <c r="J1876" s="30"/>
      <c r="K1876" s="25" t="str">
        <f t="shared" si="232"/>
        <v/>
      </c>
      <c r="L1876" s="30"/>
      <c r="O1876" s="13" t="str">
        <f t="shared" si="233"/>
        <v/>
      </c>
      <c r="P1876" s="13">
        <f>SUM($E$11:$E1876)</f>
        <v>30</v>
      </c>
      <c r="T1876" s="22">
        <f t="shared" si="234"/>
        <v>0</v>
      </c>
      <c r="U1876" s="22">
        <f t="shared" si="235"/>
        <v>0</v>
      </c>
      <c r="W1876" s="13" t="str">
        <f t="shared" si="236"/>
        <v/>
      </c>
      <c r="Y1876" s="41" t="str">
        <f>IF($B1876="", "", IF($B1876&gt;'Annual Report'!$AZ$41, 'Annual Report'!$BA$40, TEXT($B1876, "mmm yyyy")))</f>
        <v/>
      </c>
      <c r="AA1876" s="13" t="str">
        <f t="shared" si="237"/>
        <v/>
      </c>
      <c r="AC1876" s="13" t="str">
        <f t="shared" si="238"/>
        <v xml:space="preserve"> - </v>
      </c>
      <c r="AE1876" s="13" t="str">
        <f t="shared" si="239"/>
        <v/>
      </c>
    </row>
    <row r="1877" spans="1:31" x14ac:dyDescent="0.25">
      <c r="A1877" s="30"/>
      <c r="B1877" s="74"/>
      <c r="C1877" s="82"/>
      <c r="D1877" s="92"/>
      <c r="E1877" s="75"/>
      <c r="F1877" s="76"/>
      <c r="G1877" s="83"/>
      <c r="H1877" s="77"/>
      <c r="I1877" s="84"/>
      <c r="J1877" s="30"/>
      <c r="K1877" s="25" t="str">
        <f t="shared" si="232"/>
        <v/>
      </c>
      <c r="L1877" s="30"/>
      <c r="O1877" s="13" t="str">
        <f t="shared" si="233"/>
        <v/>
      </c>
      <c r="P1877" s="13">
        <f>SUM($E$11:$E1877)</f>
        <v>30</v>
      </c>
      <c r="T1877" s="22">
        <f t="shared" si="234"/>
        <v>0</v>
      </c>
      <c r="U1877" s="22">
        <f t="shared" si="235"/>
        <v>0</v>
      </c>
      <c r="W1877" s="13" t="str">
        <f t="shared" si="236"/>
        <v/>
      </c>
      <c r="Y1877" s="41" t="str">
        <f>IF($B1877="", "", IF($B1877&gt;'Annual Report'!$AZ$41, 'Annual Report'!$BA$40, TEXT($B1877, "mmm yyyy")))</f>
        <v/>
      </c>
      <c r="AA1877" s="13" t="str">
        <f t="shared" si="237"/>
        <v/>
      </c>
      <c r="AC1877" s="13" t="str">
        <f t="shared" si="238"/>
        <v xml:space="preserve"> - </v>
      </c>
      <c r="AE1877" s="13" t="str">
        <f t="shared" si="239"/>
        <v/>
      </c>
    </row>
    <row r="1878" spans="1:31" x14ac:dyDescent="0.25">
      <c r="A1878" s="30"/>
      <c r="B1878" s="74"/>
      <c r="C1878" s="82"/>
      <c r="D1878" s="92"/>
      <c r="E1878" s="75"/>
      <c r="F1878" s="76"/>
      <c r="G1878" s="83"/>
      <c r="H1878" s="77"/>
      <c r="I1878" s="84"/>
      <c r="J1878" s="30"/>
      <c r="K1878" s="25" t="str">
        <f t="shared" si="232"/>
        <v/>
      </c>
      <c r="L1878" s="30"/>
      <c r="O1878" s="13" t="str">
        <f t="shared" si="233"/>
        <v/>
      </c>
      <c r="P1878" s="13">
        <f>SUM($E$11:$E1878)</f>
        <v>30</v>
      </c>
      <c r="T1878" s="22">
        <f t="shared" si="234"/>
        <v>0</v>
      </c>
      <c r="U1878" s="22">
        <f t="shared" si="235"/>
        <v>0</v>
      </c>
      <c r="W1878" s="13" t="str">
        <f t="shared" si="236"/>
        <v/>
      </c>
      <c r="Y1878" s="41" t="str">
        <f>IF($B1878="", "", IF($B1878&gt;'Annual Report'!$AZ$41, 'Annual Report'!$BA$40, TEXT($B1878, "mmm yyyy")))</f>
        <v/>
      </c>
      <c r="AA1878" s="13" t="str">
        <f t="shared" si="237"/>
        <v/>
      </c>
      <c r="AC1878" s="13" t="str">
        <f t="shared" si="238"/>
        <v xml:space="preserve"> - </v>
      </c>
      <c r="AE1878" s="13" t="str">
        <f t="shared" si="239"/>
        <v/>
      </c>
    </row>
    <row r="1879" spans="1:31" x14ac:dyDescent="0.25">
      <c r="A1879" s="30"/>
      <c r="B1879" s="74"/>
      <c r="C1879" s="82"/>
      <c r="D1879" s="92"/>
      <c r="E1879" s="75"/>
      <c r="F1879" s="76"/>
      <c r="G1879" s="83"/>
      <c r="H1879" s="77"/>
      <c r="I1879" s="84"/>
      <c r="J1879" s="30"/>
      <c r="K1879" s="25" t="str">
        <f t="shared" si="232"/>
        <v/>
      </c>
      <c r="L1879" s="30"/>
      <c r="O1879" s="13" t="str">
        <f t="shared" si="233"/>
        <v/>
      </c>
      <c r="P1879" s="13">
        <f>SUM($E$11:$E1879)</f>
        <v>30</v>
      </c>
      <c r="T1879" s="22">
        <f t="shared" si="234"/>
        <v>0</v>
      </c>
      <c r="U1879" s="22">
        <f t="shared" si="235"/>
        <v>0</v>
      </c>
      <c r="W1879" s="13" t="str">
        <f t="shared" si="236"/>
        <v/>
      </c>
      <c r="Y1879" s="41" t="str">
        <f>IF($B1879="", "", IF($B1879&gt;'Annual Report'!$AZ$41, 'Annual Report'!$BA$40, TEXT($B1879, "mmm yyyy")))</f>
        <v/>
      </c>
      <c r="AA1879" s="13" t="str">
        <f t="shared" si="237"/>
        <v/>
      </c>
      <c r="AC1879" s="13" t="str">
        <f t="shared" si="238"/>
        <v xml:space="preserve"> - </v>
      </c>
      <c r="AE1879" s="13" t="str">
        <f t="shared" si="239"/>
        <v/>
      </c>
    </row>
    <row r="1880" spans="1:31" x14ac:dyDescent="0.25">
      <c r="A1880" s="30"/>
      <c r="B1880" s="74"/>
      <c r="C1880" s="82"/>
      <c r="D1880" s="92"/>
      <c r="E1880" s="75"/>
      <c r="F1880" s="76"/>
      <c r="G1880" s="83"/>
      <c r="H1880" s="77"/>
      <c r="I1880" s="84"/>
      <c r="J1880" s="30"/>
      <c r="K1880" s="25" t="str">
        <f t="shared" si="232"/>
        <v/>
      </c>
      <c r="L1880" s="30"/>
      <c r="O1880" s="13" t="str">
        <f t="shared" si="233"/>
        <v/>
      </c>
      <c r="P1880" s="13">
        <f>SUM($E$11:$E1880)</f>
        <v>30</v>
      </c>
      <c r="T1880" s="22">
        <f t="shared" si="234"/>
        <v>0</v>
      </c>
      <c r="U1880" s="22">
        <f t="shared" si="235"/>
        <v>0</v>
      </c>
      <c r="W1880" s="13" t="str">
        <f t="shared" si="236"/>
        <v/>
      </c>
      <c r="Y1880" s="41" t="str">
        <f>IF($B1880="", "", IF($B1880&gt;'Annual Report'!$AZ$41, 'Annual Report'!$BA$40, TEXT($B1880, "mmm yyyy")))</f>
        <v/>
      </c>
      <c r="AA1880" s="13" t="str">
        <f t="shared" si="237"/>
        <v/>
      </c>
      <c r="AC1880" s="13" t="str">
        <f t="shared" si="238"/>
        <v xml:space="preserve"> - </v>
      </c>
      <c r="AE1880" s="13" t="str">
        <f t="shared" si="239"/>
        <v/>
      </c>
    </row>
    <row r="1881" spans="1:31" x14ac:dyDescent="0.25">
      <c r="A1881" s="30"/>
      <c r="B1881" s="74"/>
      <c r="C1881" s="82"/>
      <c r="D1881" s="92"/>
      <c r="E1881" s="75"/>
      <c r="F1881" s="76"/>
      <c r="G1881" s="83"/>
      <c r="H1881" s="77"/>
      <c r="I1881" s="84"/>
      <c r="J1881" s="30"/>
      <c r="K1881" s="25" t="str">
        <f t="shared" si="232"/>
        <v/>
      </c>
      <c r="L1881" s="30"/>
      <c r="O1881" s="13" t="str">
        <f t="shared" si="233"/>
        <v/>
      </c>
      <c r="P1881" s="13">
        <f>SUM($E$11:$E1881)</f>
        <v>30</v>
      </c>
      <c r="T1881" s="22">
        <f t="shared" si="234"/>
        <v>0</v>
      </c>
      <c r="U1881" s="22">
        <f t="shared" si="235"/>
        <v>0</v>
      </c>
      <c r="W1881" s="13" t="str">
        <f t="shared" si="236"/>
        <v/>
      </c>
      <c r="Y1881" s="41" t="str">
        <f>IF($B1881="", "", IF($B1881&gt;'Annual Report'!$AZ$41, 'Annual Report'!$BA$40, TEXT($B1881, "mmm yyyy")))</f>
        <v/>
      </c>
      <c r="AA1881" s="13" t="str">
        <f t="shared" si="237"/>
        <v/>
      </c>
      <c r="AC1881" s="13" t="str">
        <f t="shared" si="238"/>
        <v xml:space="preserve"> - </v>
      </c>
      <c r="AE1881" s="13" t="str">
        <f t="shared" si="239"/>
        <v/>
      </c>
    </row>
    <row r="1882" spans="1:31" x14ac:dyDescent="0.25">
      <c r="A1882" s="30"/>
      <c r="B1882" s="74"/>
      <c r="C1882" s="82"/>
      <c r="D1882" s="92"/>
      <c r="E1882" s="75"/>
      <c r="F1882" s="76"/>
      <c r="G1882" s="83"/>
      <c r="H1882" s="77"/>
      <c r="I1882" s="84"/>
      <c r="J1882" s="30"/>
      <c r="K1882" s="25" t="str">
        <f t="shared" si="232"/>
        <v/>
      </c>
      <c r="L1882" s="30"/>
      <c r="O1882" s="13" t="str">
        <f t="shared" si="233"/>
        <v/>
      </c>
      <c r="P1882" s="13">
        <f>SUM($E$11:$E1882)</f>
        <v>30</v>
      </c>
      <c r="T1882" s="22">
        <f t="shared" si="234"/>
        <v>0</v>
      </c>
      <c r="U1882" s="22">
        <f t="shared" si="235"/>
        <v>0</v>
      </c>
      <c r="W1882" s="13" t="str">
        <f t="shared" si="236"/>
        <v/>
      </c>
      <c r="Y1882" s="41" t="str">
        <f>IF($B1882="", "", IF($B1882&gt;'Annual Report'!$AZ$41, 'Annual Report'!$BA$40, TEXT($B1882, "mmm yyyy")))</f>
        <v/>
      </c>
      <c r="AA1882" s="13" t="str">
        <f t="shared" si="237"/>
        <v/>
      </c>
      <c r="AC1882" s="13" t="str">
        <f t="shared" si="238"/>
        <v xml:space="preserve"> - </v>
      </c>
      <c r="AE1882" s="13" t="str">
        <f t="shared" si="239"/>
        <v/>
      </c>
    </row>
    <row r="1883" spans="1:31" x14ac:dyDescent="0.25">
      <c r="A1883" s="30"/>
      <c r="B1883" s="74"/>
      <c r="C1883" s="82"/>
      <c r="D1883" s="92"/>
      <c r="E1883" s="75"/>
      <c r="F1883" s="76"/>
      <c r="G1883" s="83"/>
      <c r="H1883" s="77"/>
      <c r="I1883" s="84"/>
      <c r="J1883" s="30"/>
      <c r="K1883" s="25" t="str">
        <f t="shared" si="232"/>
        <v/>
      </c>
      <c r="L1883" s="30"/>
      <c r="O1883" s="13" t="str">
        <f t="shared" si="233"/>
        <v/>
      </c>
      <c r="P1883" s="13">
        <f>SUM($E$11:$E1883)</f>
        <v>30</v>
      </c>
      <c r="T1883" s="22">
        <f t="shared" si="234"/>
        <v>0</v>
      </c>
      <c r="U1883" s="22">
        <f t="shared" si="235"/>
        <v>0</v>
      </c>
      <c r="W1883" s="13" t="str">
        <f t="shared" si="236"/>
        <v/>
      </c>
      <c r="Y1883" s="41" t="str">
        <f>IF($B1883="", "", IF($B1883&gt;'Annual Report'!$AZ$41, 'Annual Report'!$BA$40, TEXT($B1883, "mmm yyyy")))</f>
        <v/>
      </c>
      <c r="AA1883" s="13" t="str">
        <f t="shared" si="237"/>
        <v/>
      </c>
      <c r="AC1883" s="13" t="str">
        <f t="shared" si="238"/>
        <v xml:space="preserve"> - </v>
      </c>
      <c r="AE1883" s="13" t="str">
        <f t="shared" si="239"/>
        <v/>
      </c>
    </row>
    <row r="1884" spans="1:31" x14ac:dyDescent="0.25">
      <c r="A1884" s="30"/>
      <c r="B1884" s="74"/>
      <c r="C1884" s="82"/>
      <c r="D1884" s="92"/>
      <c r="E1884" s="75"/>
      <c r="F1884" s="76"/>
      <c r="G1884" s="83"/>
      <c r="H1884" s="77"/>
      <c r="I1884" s="84"/>
      <c r="J1884" s="30"/>
      <c r="K1884" s="25" t="str">
        <f t="shared" si="232"/>
        <v/>
      </c>
      <c r="L1884" s="30"/>
      <c r="O1884" s="13" t="str">
        <f t="shared" si="233"/>
        <v/>
      </c>
      <c r="P1884" s="13">
        <f>SUM($E$11:$E1884)</f>
        <v>30</v>
      </c>
      <c r="T1884" s="22">
        <f t="shared" si="234"/>
        <v>0</v>
      </c>
      <c r="U1884" s="22">
        <f t="shared" si="235"/>
        <v>0</v>
      </c>
      <c r="W1884" s="13" t="str">
        <f t="shared" si="236"/>
        <v/>
      </c>
      <c r="Y1884" s="41" t="str">
        <f>IF($B1884="", "", IF($B1884&gt;'Annual Report'!$AZ$41, 'Annual Report'!$BA$40, TEXT($B1884, "mmm yyyy")))</f>
        <v/>
      </c>
      <c r="AA1884" s="13" t="str">
        <f t="shared" si="237"/>
        <v/>
      </c>
      <c r="AC1884" s="13" t="str">
        <f t="shared" si="238"/>
        <v xml:space="preserve"> - </v>
      </c>
      <c r="AE1884" s="13" t="str">
        <f t="shared" si="239"/>
        <v/>
      </c>
    </row>
    <row r="1885" spans="1:31" x14ac:dyDescent="0.25">
      <c r="A1885" s="30"/>
      <c r="B1885" s="74"/>
      <c r="C1885" s="82"/>
      <c r="D1885" s="92"/>
      <c r="E1885" s="75"/>
      <c r="F1885" s="76"/>
      <c r="G1885" s="83"/>
      <c r="H1885" s="77"/>
      <c r="I1885" s="84"/>
      <c r="J1885" s="30"/>
      <c r="K1885" s="25" t="str">
        <f t="shared" si="232"/>
        <v/>
      </c>
      <c r="L1885" s="30"/>
      <c r="O1885" s="13" t="str">
        <f t="shared" si="233"/>
        <v/>
      </c>
      <c r="P1885" s="13">
        <f>SUM($E$11:$E1885)</f>
        <v>30</v>
      </c>
      <c r="T1885" s="22">
        <f t="shared" si="234"/>
        <v>0</v>
      </c>
      <c r="U1885" s="22">
        <f t="shared" si="235"/>
        <v>0</v>
      </c>
      <c r="W1885" s="13" t="str">
        <f t="shared" si="236"/>
        <v/>
      </c>
      <c r="Y1885" s="41" t="str">
        <f>IF($B1885="", "", IF($B1885&gt;'Annual Report'!$AZ$41, 'Annual Report'!$BA$40, TEXT($B1885, "mmm yyyy")))</f>
        <v/>
      </c>
      <c r="AA1885" s="13" t="str">
        <f t="shared" si="237"/>
        <v/>
      </c>
      <c r="AC1885" s="13" t="str">
        <f t="shared" si="238"/>
        <v xml:space="preserve"> - </v>
      </c>
      <c r="AE1885" s="13" t="str">
        <f t="shared" si="239"/>
        <v/>
      </c>
    </row>
    <row r="1886" spans="1:31" x14ac:dyDescent="0.25">
      <c r="A1886" s="30"/>
      <c r="B1886" s="74"/>
      <c r="C1886" s="82"/>
      <c r="D1886" s="92"/>
      <c r="E1886" s="75"/>
      <c r="F1886" s="76"/>
      <c r="G1886" s="83"/>
      <c r="H1886" s="77"/>
      <c r="I1886" s="84"/>
      <c r="J1886" s="30"/>
      <c r="K1886" s="25" t="str">
        <f t="shared" si="232"/>
        <v/>
      </c>
      <c r="L1886" s="30"/>
      <c r="O1886" s="13" t="str">
        <f t="shared" si="233"/>
        <v/>
      </c>
      <c r="P1886" s="13">
        <f>SUM($E$11:$E1886)</f>
        <v>30</v>
      </c>
      <c r="T1886" s="22">
        <f t="shared" si="234"/>
        <v>0</v>
      </c>
      <c r="U1886" s="22">
        <f t="shared" si="235"/>
        <v>0</v>
      </c>
      <c r="W1886" s="13" t="str">
        <f t="shared" si="236"/>
        <v/>
      </c>
      <c r="Y1886" s="41" t="str">
        <f>IF($B1886="", "", IF($B1886&gt;'Annual Report'!$AZ$41, 'Annual Report'!$BA$40, TEXT($B1886, "mmm yyyy")))</f>
        <v/>
      </c>
      <c r="AA1886" s="13" t="str">
        <f t="shared" si="237"/>
        <v/>
      </c>
      <c r="AC1886" s="13" t="str">
        <f t="shared" si="238"/>
        <v xml:space="preserve"> - </v>
      </c>
      <c r="AE1886" s="13" t="str">
        <f t="shared" si="239"/>
        <v/>
      </c>
    </row>
    <row r="1887" spans="1:31" x14ac:dyDescent="0.25">
      <c r="A1887" s="30"/>
      <c r="B1887" s="74"/>
      <c r="C1887" s="82"/>
      <c r="D1887" s="92"/>
      <c r="E1887" s="75"/>
      <c r="F1887" s="76"/>
      <c r="G1887" s="83"/>
      <c r="H1887" s="77"/>
      <c r="I1887" s="84"/>
      <c r="J1887" s="30"/>
      <c r="K1887" s="25" t="str">
        <f t="shared" si="232"/>
        <v/>
      </c>
      <c r="L1887" s="30"/>
      <c r="O1887" s="13" t="str">
        <f t="shared" si="233"/>
        <v/>
      </c>
      <c r="P1887" s="13">
        <f>SUM($E$11:$E1887)</f>
        <v>30</v>
      </c>
      <c r="T1887" s="22">
        <f t="shared" si="234"/>
        <v>0</v>
      </c>
      <c r="U1887" s="22">
        <f t="shared" si="235"/>
        <v>0</v>
      </c>
      <c r="W1887" s="13" t="str">
        <f t="shared" si="236"/>
        <v/>
      </c>
      <c r="Y1887" s="41" t="str">
        <f>IF($B1887="", "", IF($B1887&gt;'Annual Report'!$AZ$41, 'Annual Report'!$BA$40, TEXT($B1887, "mmm yyyy")))</f>
        <v/>
      </c>
      <c r="AA1887" s="13" t="str">
        <f t="shared" si="237"/>
        <v/>
      </c>
      <c r="AC1887" s="13" t="str">
        <f t="shared" si="238"/>
        <v xml:space="preserve"> - </v>
      </c>
      <c r="AE1887" s="13" t="str">
        <f t="shared" si="239"/>
        <v/>
      </c>
    </row>
    <row r="1888" spans="1:31" x14ac:dyDescent="0.25">
      <c r="A1888" s="30"/>
      <c r="B1888" s="74"/>
      <c r="C1888" s="82"/>
      <c r="D1888" s="92"/>
      <c r="E1888" s="75"/>
      <c r="F1888" s="76"/>
      <c r="G1888" s="83"/>
      <c r="H1888" s="77"/>
      <c r="I1888" s="84"/>
      <c r="J1888" s="30"/>
      <c r="K1888" s="25" t="str">
        <f t="shared" si="232"/>
        <v/>
      </c>
      <c r="L1888" s="30"/>
      <c r="O1888" s="13" t="str">
        <f t="shared" si="233"/>
        <v/>
      </c>
      <c r="P1888" s="13">
        <f>SUM($E$11:$E1888)</f>
        <v>30</v>
      </c>
      <c r="T1888" s="22">
        <f t="shared" si="234"/>
        <v>0</v>
      </c>
      <c r="U1888" s="22">
        <f t="shared" si="235"/>
        <v>0</v>
      </c>
      <c r="W1888" s="13" t="str">
        <f t="shared" si="236"/>
        <v/>
      </c>
      <c r="Y1888" s="41" t="str">
        <f>IF($B1888="", "", IF($B1888&gt;'Annual Report'!$AZ$41, 'Annual Report'!$BA$40, TEXT($B1888, "mmm yyyy")))</f>
        <v/>
      </c>
      <c r="AA1888" s="13" t="str">
        <f t="shared" si="237"/>
        <v/>
      </c>
      <c r="AC1888" s="13" t="str">
        <f t="shared" si="238"/>
        <v xml:space="preserve"> - </v>
      </c>
      <c r="AE1888" s="13" t="str">
        <f t="shared" si="239"/>
        <v/>
      </c>
    </row>
    <row r="1889" spans="1:31" x14ac:dyDescent="0.25">
      <c r="A1889" s="30"/>
      <c r="B1889" s="74"/>
      <c r="C1889" s="82"/>
      <c r="D1889" s="92"/>
      <c r="E1889" s="75"/>
      <c r="F1889" s="76"/>
      <c r="G1889" s="83"/>
      <c r="H1889" s="77"/>
      <c r="I1889" s="84"/>
      <c r="J1889" s="30"/>
      <c r="K1889" s="25" t="str">
        <f t="shared" si="232"/>
        <v/>
      </c>
      <c r="L1889" s="30"/>
      <c r="O1889" s="13" t="str">
        <f t="shared" si="233"/>
        <v/>
      </c>
      <c r="P1889" s="13">
        <f>SUM($E$11:$E1889)</f>
        <v>30</v>
      </c>
      <c r="T1889" s="22">
        <f t="shared" si="234"/>
        <v>0</v>
      </c>
      <c r="U1889" s="22">
        <f t="shared" si="235"/>
        <v>0</v>
      </c>
      <c r="W1889" s="13" t="str">
        <f t="shared" si="236"/>
        <v/>
      </c>
      <c r="Y1889" s="41" t="str">
        <f>IF($B1889="", "", IF($B1889&gt;'Annual Report'!$AZ$41, 'Annual Report'!$BA$40, TEXT($B1889, "mmm yyyy")))</f>
        <v/>
      </c>
      <c r="AA1889" s="13" t="str">
        <f t="shared" si="237"/>
        <v/>
      </c>
      <c r="AC1889" s="13" t="str">
        <f t="shared" si="238"/>
        <v xml:space="preserve"> - </v>
      </c>
      <c r="AE1889" s="13" t="str">
        <f t="shared" si="239"/>
        <v/>
      </c>
    </row>
    <row r="1890" spans="1:31" x14ac:dyDescent="0.25">
      <c r="A1890" s="30"/>
      <c r="B1890" s="74"/>
      <c r="C1890" s="82"/>
      <c r="D1890" s="92"/>
      <c r="E1890" s="75"/>
      <c r="F1890" s="76"/>
      <c r="G1890" s="83"/>
      <c r="H1890" s="77"/>
      <c r="I1890" s="84"/>
      <c r="J1890" s="30"/>
      <c r="K1890" s="25" t="str">
        <f t="shared" si="232"/>
        <v/>
      </c>
      <c r="L1890" s="30"/>
      <c r="O1890" s="13" t="str">
        <f t="shared" si="233"/>
        <v/>
      </c>
      <c r="P1890" s="13">
        <f>SUM($E$11:$E1890)</f>
        <v>30</v>
      </c>
      <c r="T1890" s="22">
        <f t="shared" si="234"/>
        <v>0</v>
      </c>
      <c r="U1890" s="22">
        <f t="shared" si="235"/>
        <v>0</v>
      </c>
      <c r="W1890" s="13" t="str">
        <f t="shared" si="236"/>
        <v/>
      </c>
      <c r="Y1890" s="41" t="str">
        <f>IF($B1890="", "", IF($B1890&gt;'Annual Report'!$AZ$41, 'Annual Report'!$BA$40, TEXT($B1890, "mmm yyyy")))</f>
        <v/>
      </c>
      <c r="AA1890" s="13" t="str">
        <f t="shared" si="237"/>
        <v/>
      </c>
      <c r="AC1890" s="13" t="str">
        <f t="shared" si="238"/>
        <v xml:space="preserve"> - </v>
      </c>
      <c r="AE1890" s="13" t="str">
        <f t="shared" si="239"/>
        <v/>
      </c>
    </row>
    <row r="1891" spans="1:31" x14ac:dyDescent="0.25">
      <c r="A1891" s="30"/>
      <c r="B1891" s="74"/>
      <c r="C1891" s="82"/>
      <c r="D1891" s="92"/>
      <c r="E1891" s="75"/>
      <c r="F1891" s="76"/>
      <c r="G1891" s="83"/>
      <c r="H1891" s="77"/>
      <c r="I1891" s="84"/>
      <c r="J1891" s="30"/>
      <c r="K1891" s="25" t="str">
        <f t="shared" si="232"/>
        <v/>
      </c>
      <c r="L1891" s="30"/>
      <c r="O1891" s="13" t="str">
        <f t="shared" si="233"/>
        <v/>
      </c>
      <c r="P1891" s="13">
        <f>SUM($E$11:$E1891)</f>
        <v>30</v>
      </c>
      <c r="T1891" s="22">
        <f t="shared" si="234"/>
        <v>0</v>
      </c>
      <c r="U1891" s="22">
        <f t="shared" si="235"/>
        <v>0</v>
      </c>
      <c r="W1891" s="13" t="str">
        <f t="shared" si="236"/>
        <v/>
      </c>
      <c r="Y1891" s="41" t="str">
        <f>IF($B1891="", "", IF($B1891&gt;'Annual Report'!$AZ$41, 'Annual Report'!$BA$40, TEXT($B1891, "mmm yyyy")))</f>
        <v/>
      </c>
      <c r="AA1891" s="13" t="str">
        <f t="shared" si="237"/>
        <v/>
      </c>
      <c r="AC1891" s="13" t="str">
        <f t="shared" si="238"/>
        <v xml:space="preserve"> - </v>
      </c>
      <c r="AE1891" s="13" t="str">
        <f t="shared" si="239"/>
        <v/>
      </c>
    </row>
    <row r="1892" spans="1:31" x14ac:dyDescent="0.25">
      <c r="A1892" s="30"/>
      <c r="B1892" s="74"/>
      <c r="C1892" s="82"/>
      <c r="D1892" s="92"/>
      <c r="E1892" s="75"/>
      <c r="F1892" s="76"/>
      <c r="G1892" s="83"/>
      <c r="H1892" s="77"/>
      <c r="I1892" s="84"/>
      <c r="J1892" s="30"/>
      <c r="K1892" s="25" t="str">
        <f t="shared" si="232"/>
        <v/>
      </c>
      <c r="L1892" s="30"/>
      <c r="O1892" s="13" t="str">
        <f t="shared" si="233"/>
        <v/>
      </c>
      <c r="P1892" s="13">
        <f>SUM($E$11:$E1892)</f>
        <v>30</v>
      </c>
      <c r="T1892" s="22">
        <f t="shared" si="234"/>
        <v>0</v>
      </c>
      <c r="U1892" s="22">
        <f t="shared" si="235"/>
        <v>0</v>
      </c>
      <c r="W1892" s="13" t="str">
        <f t="shared" si="236"/>
        <v/>
      </c>
      <c r="Y1892" s="41" t="str">
        <f>IF($B1892="", "", IF($B1892&gt;'Annual Report'!$AZ$41, 'Annual Report'!$BA$40, TEXT($B1892, "mmm yyyy")))</f>
        <v/>
      </c>
      <c r="AA1892" s="13" t="str">
        <f t="shared" si="237"/>
        <v/>
      </c>
      <c r="AC1892" s="13" t="str">
        <f t="shared" si="238"/>
        <v xml:space="preserve"> - </v>
      </c>
      <c r="AE1892" s="13" t="str">
        <f t="shared" si="239"/>
        <v/>
      </c>
    </row>
    <row r="1893" spans="1:31" x14ac:dyDescent="0.25">
      <c r="A1893" s="30"/>
      <c r="B1893" s="74"/>
      <c r="C1893" s="82"/>
      <c r="D1893" s="92"/>
      <c r="E1893" s="75"/>
      <c r="F1893" s="76"/>
      <c r="G1893" s="83"/>
      <c r="H1893" s="77"/>
      <c r="I1893" s="84"/>
      <c r="J1893" s="30"/>
      <c r="K1893" s="25" t="str">
        <f t="shared" si="232"/>
        <v/>
      </c>
      <c r="L1893" s="30"/>
      <c r="O1893" s="13" t="str">
        <f t="shared" si="233"/>
        <v/>
      </c>
      <c r="P1893" s="13">
        <f>SUM($E$11:$E1893)</f>
        <v>30</v>
      </c>
      <c r="T1893" s="22">
        <f t="shared" si="234"/>
        <v>0</v>
      </c>
      <c r="U1893" s="22">
        <f t="shared" si="235"/>
        <v>0</v>
      </c>
      <c r="W1893" s="13" t="str">
        <f t="shared" si="236"/>
        <v/>
      </c>
      <c r="Y1893" s="41" t="str">
        <f>IF($B1893="", "", IF($B1893&gt;'Annual Report'!$AZ$41, 'Annual Report'!$BA$40, TEXT($B1893, "mmm yyyy")))</f>
        <v/>
      </c>
      <c r="AA1893" s="13" t="str">
        <f t="shared" si="237"/>
        <v/>
      </c>
      <c r="AC1893" s="13" t="str">
        <f t="shared" si="238"/>
        <v xml:space="preserve"> - </v>
      </c>
      <c r="AE1893" s="13" t="str">
        <f t="shared" si="239"/>
        <v/>
      </c>
    </row>
    <row r="1894" spans="1:31" x14ac:dyDescent="0.25">
      <c r="A1894" s="30"/>
      <c r="B1894" s="74"/>
      <c r="C1894" s="82"/>
      <c r="D1894" s="92"/>
      <c r="E1894" s="75"/>
      <c r="F1894" s="76"/>
      <c r="G1894" s="83"/>
      <c r="H1894" s="77"/>
      <c r="I1894" s="84"/>
      <c r="J1894" s="30"/>
      <c r="K1894" s="25" t="str">
        <f t="shared" si="232"/>
        <v/>
      </c>
      <c r="L1894" s="30"/>
      <c r="O1894" s="13" t="str">
        <f t="shared" si="233"/>
        <v/>
      </c>
      <c r="P1894" s="13">
        <f>SUM($E$11:$E1894)</f>
        <v>30</v>
      </c>
      <c r="T1894" s="22">
        <f t="shared" si="234"/>
        <v>0</v>
      </c>
      <c r="U1894" s="22">
        <f t="shared" si="235"/>
        <v>0</v>
      </c>
      <c r="W1894" s="13" t="str">
        <f t="shared" si="236"/>
        <v/>
      </c>
      <c r="Y1894" s="41" t="str">
        <f>IF($B1894="", "", IF($B1894&gt;'Annual Report'!$AZ$41, 'Annual Report'!$BA$40, TEXT($B1894, "mmm yyyy")))</f>
        <v/>
      </c>
      <c r="AA1894" s="13" t="str">
        <f t="shared" si="237"/>
        <v/>
      </c>
      <c r="AC1894" s="13" t="str">
        <f t="shared" si="238"/>
        <v xml:space="preserve"> - </v>
      </c>
      <c r="AE1894" s="13" t="str">
        <f t="shared" si="239"/>
        <v/>
      </c>
    </row>
    <row r="1895" spans="1:31" x14ac:dyDescent="0.25">
      <c r="A1895" s="30"/>
      <c r="B1895" s="74"/>
      <c r="C1895" s="82"/>
      <c r="D1895" s="92"/>
      <c r="E1895" s="75"/>
      <c r="F1895" s="76"/>
      <c r="G1895" s="83"/>
      <c r="H1895" s="77"/>
      <c r="I1895" s="84"/>
      <c r="J1895" s="30"/>
      <c r="K1895" s="25" t="str">
        <f t="shared" si="232"/>
        <v/>
      </c>
      <c r="L1895" s="30"/>
      <c r="O1895" s="13" t="str">
        <f t="shared" si="233"/>
        <v/>
      </c>
      <c r="P1895" s="13">
        <f>SUM($E$11:$E1895)</f>
        <v>30</v>
      </c>
      <c r="T1895" s="22">
        <f t="shared" si="234"/>
        <v>0</v>
      </c>
      <c r="U1895" s="22">
        <f t="shared" si="235"/>
        <v>0</v>
      </c>
      <c r="W1895" s="13" t="str">
        <f t="shared" si="236"/>
        <v/>
      </c>
      <c r="Y1895" s="41" t="str">
        <f>IF($B1895="", "", IF($B1895&gt;'Annual Report'!$AZ$41, 'Annual Report'!$BA$40, TEXT($B1895, "mmm yyyy")))</f>
        <v/>
      </c>
      <c r="AA1895" s="13" t="str">
        <f t="shared" si="237"/>
        <v/>
      </c>
      <c r="AC1895" s="13" t="str">
        <f t="shared" si="238"/>
        <v xml:space="preserve"> - </v>
      </c>
      <c r="AE1895" s="13" t="str">
        <f t="shared" si="239"/>
        <v/>
      </c>
    </row>
    <row r="1896" spans="1:31" x14ac:dyDescent="0.25">
      <c r="A1896" s="30"/>
      <c r="B1896" s="74"/>
      <c r="C1896" s="82"/>
      <c r="D1896" s="92"/>
      <c r="E1896" s="75"/>
      <c r="F1896" s="76"/>
      <c r="G1896" s="83"/>
      <c r="H1896" s="77"/>
      <c r="I1896" s="84"/>
      <c r="J1896" s="30"/>
      <c r="K1896" s="25" t="str">
        <f t="shared" si="232"/>
        <v/>
      </c>
      <c r="L1896" s="30"/>
      <c r="O1896" s="13" t="str">
        <f t="shared" si="233"/>
        <v/>
      </c>
      <c r="P1896" s="13">
        <f>SUM($E$11:$E1896)</f>
        <v>30</v>
      </c>
      <c r="T1896" s="22">
        <f t="shared" si="234"/>
        <v>0</v>
      </c>
      <c r="U1896" s="22">
        <f t="shared" si="235"/>
        <v>0</v>
      </c>
      <c r="W1896" s="13" t="str">
        <f t="shared" si="236"/>
        <v/>
      </c>
      <c r="Y1896" s="41" t="str">
        <f>IF($B1896="", "", IF($B1896&gt;'Annual Report'!$AZ$41, 'Annual Report'!$BA$40, TEXT($B1896, "mmm yyyy")))</f>
        <v/>
      </c>
      <c r="AA1896" s="13" t="str">
        <f t="shared" si="237"/>
        <v/>
      </c>
      <c r="AC1896" s="13" t="str">
        <f t="shared" si="238"/>
        <v xml:space="preserve"> - </v>
      </c>
      <c r="AE1896" s="13" t="str">
        <f t="shared" si="239"/>
        <v/>
      </c>
    </row>
    <row r="1897" spans="1:31" x14ac:dyDescent="0.25">
      <c r="A1897" s="30"/>
      <c r="B1897" s="74"/>
      <c r="C1897" s="82"/>
      <c r="D1897" s="92"/>
      <c r="E1897" s="75"/>
      <c r="F1897" s="76"/>
      <c r="G1897" s="83"/>
      <c r="H1897" s="77"/>
      <c r="I1897" s="84"/>
      <c r="J1897" s="30"/>
      <c r="K1897" s="25" t="str">
        <f t="shared" si="232"/>
        <v/>
      </c>
      <c r="L1897" s="30"/>
      <c r="O1897" s="13" t="str">
        <f t="shared" si="233"/>
        <v/>
      </c>
      <c r="P1897" s="13">
        <f>SUM($E$11:$E1897)</f>
        <v>30</v>
      </c>
      <c r="T1897" s="22">
        <f t="shared" si="234"/>
        <v>0</v>
      </c>
      <c r="U1897" s="22">
        <f t="shared" si="235"/>
        <v>0</v>
      </c>
      <c r="W1897" s="13" t="str">
        <f t="shared" si="236"/>
        <v/>
      </c>
      <c r="Y1897" s="41" t="str">
        <f>IF($B1897="", "", IF($B1897&gt;'Annual Report'!$AZ$41, 'Annual Report'!$BA$40, TEXT($B1897, "mmm yyyy")))</f>
        <v/>
      </c>
      <c r="AA1897" s="13" t="str">
        <f t="shared" si="237"/>
        <v/>
      </c>
      <c r="AC1897" s="13" t="str">
        <f t="shared" si="238"/>
        <v xml:space="preserve"> - </v>
      </c>
      <c r="AE1897" s="13" t="str">
        <f t="shared" si="239"/>
        <v/>
      </c>
    </row>
    <row r="1898" spans="1:31" x14ac:dyDescent="0.25">
      <c r="A1898" s="30"/>
      <c r="B1898" s="74"/>
      <c r="C1898" s="82"/>
      <c r="D1898" s="92"/>
      <c r="E1898" s="75"/>
      <c r="F1898" s="76"/>
      <c r="G1898" s="83"/>
      <c r="H1898" s="77"/>
      <c r="I1898" s="84"/>
      <c r="J1898" s="30"/>
      <c r="K1898" s="25" t="str">
        <f t="shared" si="232"/>
        <v/>
      </c>
      <c r="L1898" s="30"/>
      <c r="O1898" s="13" t="str">
        <f t="shared" si="233"/>
        <v/>
      </c>
      <c r="P1898" s="13">
        <f>SUM($E$11:$E1898)</f>
        <v>30</v>
      </c>
      <c r="T1898" s="22">
        <f t="shared" si="234"/>
        <v>0</v>
      </c>
      <c r="U1898" s="22">
        <f t="shared" si="235"/>
        <v>0</v>
      </c>
      <c r="W1898" s="13" t="str">
        <f t="shared" si="236"/>
        <v/>
      </c>
      <c r="Y1898" s="41" t="str">
        <f>IF($B1898="", "", IF($B1898&gt;'Annual Report'!$AZ$41, 'Annual Report'!$BA$40, TEXT($B1898, "mmm yyyy")))</f>
        <v/>
      </c>
      <c r="AA1898" s="13" t="str">
        <f t="shared" si="237"/>
        <v/>
      </c>
      <c r="AC1898" s="13" t="str">
        <f t="shared" si="238"/>
        <v xml:space="preserve"> - </v>
      </c>
      <c r="AE1898" s="13" t="str">
        <f t="shared" si="239"/>
        <v/>
      </c>
    </row>
    <row r="1899" spans="1:31" x14ac:dyDescent="0.25">
      <c r="A1899" s="30"/>
      <c r="B1899" s="74"/>
      <c r="C1899" s="82"/>
      <c r="D1899" s="92"/>
      <c r="E1899" s="75"/>
      <c r="F1899" s="76"/>
      <c r="G1899" s="83"/>
      <c r="H1899" s="77"/>
      <c r="I1899" s="84"/>
      <c r="J1899" s="30"/>
      <c r="K1899" s="25" t="str">
        <f t="shared" si="232"/>
        <v/>
      </c>
      <c r="L1899" s="30"/>
      <c r="O1899" s="13" t="str">
        <f t="shared" si="233"/>
        <v/>
      </c>
      <c r="P1899" s="13">
        <f>SUM($E$11:$E1899)</f>
        <v>30</v>
      </c>
      <c r="T1899" s="22">
        <f t="shared" si="234"/>
        <v>0</v>
      </c>
      <c r="U1899" s="22">
        <f t="shared" si="235"/>
        <v>0</v>
      </c>
      <c r="W1899" s="13" t="str">
        <f t="shared" si="236"/>
        <v/>
      </c>
      <c r="Y1899" s="41" t="str">
        <f>IF($B1899="", "", IF($B1899&gt;'Annual Report'!$AZ$41, 'Annual Report'!$BA$40, TEXT($B1899, "mmm yyyy")))</f>
        <v/>
      </c>
      <c r="AA1899" s="13" t="str">
        <f t="shared" si="237"/>
        <v/>
      </c>
      <c r="AC1899" s="13" t="str">
        <f t="shared" si="238"/>
        <v xml:space="preserve"> - </v>
      </c>
      <c r="AE1899" s="13" t="str">
        <f t="shared" si="239"/>
        <v/>
      </c>
    </row>
    <row r="1900" spans="1:31" x14ac:dyDescent="0.25">
      <c r="A1900" s="30"/>
      <c r="B1900" s="74"/>
      <c r="C1900" s="82"/>
      <c r="D1900" s="92"/>
      <c r="E1900" s="75"/>
      <c r="F1900" s="76"/>
      <c r="G1900" s="83"/>
      <c r="H1900" s="77"/>
      <c r="I1900" s="84"/>
      <c r="J1900" s="30"/>
      <c r="K1900" s="25" t="str">
        <f t="shared" si="232"/>
        <v/>
      </c>
      <c r="L1900" s="30"/>
      <c r="O1900" s="13" t="str">
        <f t="shared" si="233"/>
        <v/>
      </c>
      <c r="P1900" s="13">
        <f>SUM($E$11:$E1900)</f>
        <v>30</v>
      </c>
      <c r="T1900" s="22">
        <f t="shared" si="234"/>
        <v>0</v>
      </c>
      <c r="U1900" s="22">
        <f t="shared" si="235"/>
        <v>0</v>
      </c>
      <c r="W1900" s="13" t="str">
        <f t="shared" si="236"/>
        <v/>
      </c>
      <c r="Y1900" s="41" t="str">
        <f>IF($B1900="", "", IF($B1900&gt;'Annual Report'!$AZ$41, 'Annual Report'!$BA$40, TEXT($B1900, "mmm yyyy")))</f>
        <v/>
      </c>
      <c r="AA1900" s="13" t="str">
        <f t="shared" si="237"/>
        <v/>
      </c>
      <c r="AC1900" s="13" t="str">
        <f t="shared" si="238"/>
        <v xml:space="preserve"> - </v>
      </c>
      <c r="AE1900" s="13" t="str">
        <f t="shared" si="239"/>
        <v/>
      </c>
    </row>
    <row r="1901" spans="1:31" x14ac:dyDescent="0.25">
      <c r="A1901" s="30"/>
      <c r="B1901" s="74"/>
      <c r="C1901" s="82"/>
      <c r="D1901" s="92"/>
      <c r="E1901" s="75"/>
      <c r="F1901" s="76"/>
      <c r="G1901" s="83"/>
      <c r="H1901" s="77"/>
      <c r="I1901" s="84"/>
      <c r="J1901" s="30"/>
      <c r="K1901" s="25" t="str">
        <f t="shared" si="232"/>
        <v/>
      </c>
      <c r="L1901" s="30"/>
      <c r="O1901" s="13" t="str">
        <f t="shared" si="233"/>
        <v/>
      </c>
      <c r="P1901" s="13">
        <f>SUM($E$11:$E1901)</f>
        <v>30</v>
      </c>
      <c r="T1901" s="22">
        <f t="shared" si="234"/>
        <v>0</v>
      </c>
      <c r="U1901" s="22">
        <f t="shared" si="235"/>
        <v>0</v>
      </c>
      <c r="W1901" s="13" t="str">
        <f t="shared" si="236"/>
        <v/>
      </c>
      <c r="Y1901" s="41" t="str">
        <f>IF($B1901="", "", IF($B1901&gt;'Annual Report'!$AZ$41, 'Annual Report'!$BA$40, TEXT($B1901, "mmm yyyy")))</f>
        <v/>
      </c>
      <c r="AA1901" s="13" t="str">
        <f t="shared" si="237"/>
        <v/>
      </c>
      <c r="AC1901" s="13" t="str">
        <f t="shared" si="238"/>
        <v xml:space="preserve"> - </v>
      </c>
      <c r="AE1901" s="13" t="str">
        <f t="shared" si="239"/>
        <v/>
      </c>
    </row>
    <row r="1902" spans="1:31" x14ac:dyDescent="0.25">
      <c r="A1902" s="30"/>
      <c r="B1902" s="74"/>
      <c r="C1902" s="82"/>
      <c r="D1902" s="92"/>
      <c r="E1902" s="75"/>
      <c r="F1902" s="76"/>
      <c r="G1902" s="83"/>
      <c r="H1902" s="77"/>
      <c r="I1902" s="84"/>
      <c r="J1902" s="30"/>
      <c r="K1902" s="25" t="str">
        <f t="shared" si="232"/>
        <v/>
      </c>
      <c r="L1902" s="30"/>
      <c r="O1902" s="13" t="str">
        <f t="shared" si="233"/>
        <v/>
      </c>
      <c r="P1902" s="13">
        <f>SUM($E$11:$E1902)</f>
        <v>30</v>
      </c>
      <c r="T1902" s="22">
        <f t="shared" si="234"/>
        <v>0</v>
      </c>
      <c r="U1902" s="22">
        <f t="shared" si="235"/>
        <v>0</v>
      </c>
      <c r="W1902" s="13" t="str">
        <f t="shared" si="236"/>
        <v/>
      </c>
      <c r="Y1902" s="41" t="str">
        <f>IF($B1902="", "", IF($B1902&gt;'Annual Report'!$AZ$41, 'Annual Report'!$BA$40, TEXT($B1902, "mmm yyyy")))</f>
        <v/>
      </c>
      <c r="AA1902" s="13" t="str">
        <f t="shared" si="237"/>
        <v/>
      </c>
      <c r="AC1902" s="13" t="str">
        <f t="shared" si="238"/>
        <v xml:space="preserve"> - </v>
      </c>
      <c r="AE1902" s="13" t="str">
        <f t="shared" si="239"/>
        <v/>
      </c>
    </row>
    <row r="1903" spans="1:31" x14ac:dyDescent="0.25">
      <c r="A1903" s="30"/>
      <c r="B1903" s="74"/>
      <c r="C1903" s="82"/>
      <c r="D1903" s="92"/>
      <c r="E1903" s="75"/>
      <c r="F1903" s="76"/>
      <c r="G1903" s="83"/>
      <c r="H1903" s="77"/>
      <c r="I1903" s="84"/>
      <c r="J1903" s="30"/>
      <c r="K1903" s="25" t="str">
        <f t="shared" si="232"/>
        <v/>
      </c>
      <c r="L1903" s="30"/>
      <c r="O1903" s="13" t="str">
        <f t="shared" si="233"/>
        <v/>
      </c>
      <c r="P1903" s="13">
        <f>SUM($E$11:$E1903)</f>
        <v>30</v>
      </c>
      <c r="T1903" s="22">
        <f t="shared" si="234"/>
        <v>0</v>
      </c>
      <c r="U1903" s="22">
        <f t="shared" si="235"/>
        <v>0</v>
      </c>
      <c r="W1903" s="13" t="str">
        <f t="shared" si="236"/>
        <v/>
      </c>
      <c r="Y1903" s="41" t="str">
        <f>IF($B1903="", "", IF($B1903&gt;'Annual Report'!$AZ$41, 'Annual Report'!$BA$40, TEXT($B1903, "mmm yyyy")))</f>
        <v/>
      </c>
      <c r="AA1903" s="13" t="str">
        <f t="shared" si="237"/>
        <v/>
      </c>
      <c r="AC1903" s="13" t="str">
        <f t="shared" si="238"/>
        <v xml:space="preserve"> - </v>
      </c>
      <c r="AE1903" s="13" t="str">
        <f t="shared" si="239"/>
        <v/>
      </c>
    </row>
    <row r="1904" spans="1:31" x14ac:dyDescent="0.25">
      <c r="A1904" s="30"/>
      <c r="B1904" s="74"/>
      <c r="C1904" s="82"/>
      <c r="D1904" s="92"/>
      <c r="E1904" s="75"/>
      <c r="F1904" s="76"/>
      <c r="G1904" s="83"/>
      <c r="H1904" s="77"/>
      <c r="I1904" s="84"/>
      <c r="J1904" s="30"/>
      <c r="K1904" s="25" t="str">
        <f t="shared" si="232"/>
        <v/>
      </c>
      <c r="L1904" s="30"/>
      <c r="O1904" s="13" t="str">
        <f t="shared" si="233"/>
        <v/>
      </c>
      <c r="P1904" s="13">
        <f>SUM($E$11:$E1904)</f>
        <v>30</v>
      </c>
      <c r="T1904" s="22">
        <f t="shared" si="234"/>
        <v>0</v>
      </c>
      <c r="U1904" s="22">
        <f t="shared" si="235"/>
        <v>0</v>
      </c>
      <c r="W1904" s="13" t="str">
        <f t="shared" si="236"/>
        <v/>
      </c>
      <c r="Y1904" s="41" t="str">
        <f>IF($B1904="", "", IF($B1904&gt;'Annual Report'!$AZ$41, 'Annual Report'!$BA$40, TEXT($B1904, "mmm yyyy")))</f>
        <v/>
      </c>
      <c r="AA1904" s="13" t="str">
        <f t="shared" si="237"/>
        <v/>
      </c>
      <c r="AC1904" s="13" t="str">
        <f t="shared" si="238"/>
        <v xml:space="preserve"> - </v>
      </c>
      <c r="AE1904" s="13" t="str">
        <f t="shared" si="239"/>
        <v/>
      </c>
    </row>
    <row r="1905" spans="1:31" x14ac:dyDescent="0.25">
      <c r="A1905" s="30"/>
      <c r="B1905" s="74"/>
      <c r="C1905" s="82"/>
      <c r="D1905" s="92"/>
      <c r="E1905" s="75"/>
      <c r="F1905" s="76"/>
      <c r="G1905" s="83"/>
      <c r="H1905" s="77"/>
      <c r="I1905" s="84"/>
      <c r="J1905" s="30"/>
      <c r="K1905" s="25" t="str">
        <f t="shared" si="232"/>
        <v/>
      </c>
      <c r="L1905" s="30"/>
      <c r="O1905" s="13" t="str">
        <f t="shared" si="233"/>
        <v/>
      </c>
      <c r="P1905" s="13">
        <f>SUM($E$11:$E1905)</f>
        <v>30</v>
      </c>
      <c r="T1905" s="22">
        <f t="shared" si="234"/>
        <v>0</v>
      </c>
      <c r="U1905" s="22">
        <f t="shared" si="235"/>
        <v>0</v>
      </c>
      <c r="W1905" s="13" t="str">
        <f t="shared" si="236"/>
        <v/>
      </c>
      <c r="Y1905" s="41" t="str">
        <f>IF($B1905="", "", IF($B1905&gt;'Annual Report'!$AZ$41, 'Annual Report'!$BA$40, TEXT($B1905, "mmm yyyy")))</f>
        <v/>
      </c>
      <c r="AA1905" s="13" t="str">
        <f t="shared" si="237"/>
        <v/>
      </c>
      <c r="AC1905" s="13" t="str">
        <f t="shared" si="238"/>
        <v xml:space="preserve"> - </v>
      </c>
      <c r="AE1905" s="13" t="str">
        <f t="shared" si="239"/>
        <v/>
      </c>
    </row>
    <row r="1906" spans="1:31" x14ac:dyDescent="0.25">
      <c r="A1906" s="30"/>
      <c r="B1906" s="74"/>
      <c r="C1906" s="82"/>
      <c r="D1906" s="92"/>
      <c r="E1906" s="75"/>
      <c r="F1906" s="76"/>
      <c r="G1906" s="83"/>
      <c r="H1906" s="77"/>
      <c r="I1906" s="84"/>
      <c r="J1906" s="30"/>
      <c r="K1906" s="25" t="str">
        <f t="shared" si="232"/>
        <v/>
      </c>
      <c r="L1906" s="30"/>
      <c r="O1906" s="13" t="str">
        <f t="shared" si="233"/>
        <v/>
      </c>
      <c r="P1906" s="13">
        <f>SUM($E$11:$E1906)</f>
        <v>30</v>
      </c>
      <c r="T1906" s="22">
        <f t="shared" si="234"/>
        <v>0</v>
      </c>
      <c r="U1906" s="22">
        <f t="shared" si="235"/>
        <v>0</v>
      </c>
      <c r="W1906" s="13" t="str">
        <f t="shared" si="236"/>
        <v/>
      </c>
      <c r="Y1906" s="41" t="str">
        <f>IF($B1906="", "", IF($B1906&gt;'Annual Report'!$AZ$41, 'Annual Report'!$BA$40, TEXT($B1906, "mmm yyyy")))</f>
        <v/>
      </c>
      <c r="AA1906" s="13" t="str">
        <f t="shared" si="237"/>
        <v/>
      </c>
      <c r="AC1906" s="13" t="str">
        <f t="shared" si="238"/>
        <v xml:space="preserve"> - </v>
      </c>
      <c r="AE1906" s="13" t="str">
        <f t="shared" si="239"/>
        <v/>
      </c>
    </row>
    <row r="1907" spans="1:31" x14ac:dyDescent="0.25">
      <c r="A1907" s="30"/>
      <c r="B1907" s="74"/>
      <c r="C1907" s="82"/>
      <c r="D1907" s="92"/>
      <c r="E1907" s="75"/>
      <c r="F1907" s="76"/>
      <c r="G1907" s="83"/>
      <c r="H1907" s="77"/>
      <c r="I1907" s="84"/>
      <c r="J1907" s="30"/>
      <c r="K1907" s="25" t="str">
        <f t="shared" si="232"/>
        <v/>
      </c>
      <c r="L1907" s="30"/>
      <c r="O1907" s="13" t="str">
        <f t="shared" si="233"/>
        <v/>
      </c>
      <c r="P1907" s="13">
        <f>SUM($E$11:$E1907)</f>
        <v>30</v>
      </c>
      <c r="T1907" s="22">
        <f t="shared" si="234"/>
        <v>0</v>
      </c>
      <c r="U1907" s="22">
        <f t="shared" si="235"/>
        <v>0</v>
      </c>
      <c r="W1907" s="13" t="str">
        <f t="shared" si="236"/>
        <v/>
      </c>
      <c r="Y1907" s="41" t="str">
        <f>IF($B1907="", "", IF($B1907&gt;'Annual Report'!$AZ$41, 'Annual Report'!$BA$40, TEXT($B1907, "mmm yyyy")))</f>
        <v/>
      </c>
      <c r="AA1907" s="13" t="str">
        <f t="shared" si="237"/>
        <v/>
      </c>
      <c r="AC1907" s="13" t="str">
        <f t="shared" si="238"/>
        <v xml:space="preserve"> - </v>
      </c>
      <c r="AE1907" s="13" t="str">
        <f t="shared" si="239"/>
        <v/>
      </c>
    </row>
    <row r="1908" spans="1:31" x14ac:dyDescent="0.25">
      <c r="A1908" s="30"/>
      <c r="B1908" s="74"/>
      <c r="C1908" s="82"/>
      <c r="D1908" s="92"/>
      <c r="E1908" s="75"/>
      <c r="F1908" s="76"/>
      <c r="G1908" s="83"/>
      <c r="H1908" s="77"/>
      <c r="I1908" s="84"/>
      <c r="J1908" s="30"/>
      <c r="K1908" s="25" t="str">
        <f t="shared" si="232"/>
        <v/>
      </c>
      <c r="L1908" s="30"/>
      <c r="O1908" s="13" t="str">
        <f t="shared" si="233"/>
        <v/>
      </c>
      <c r="P1908" s="13">
        <f>SUM($E$11:$E1908)</f>
        <v>30</v>
      </c>
      <c r="T1908" s="22">
        <f t="shared" si="234"/>
        <v>0</v>
      </c>
      <c r="U1908" s="22">
        <f t="shared" si="235"/>
        <v>0</v>
      </c>
      <c r="W1908" s="13" t="str">
        <f t="shared" si="236"/>
        <v/>
      </c>
      <c r="Y1908" s="41" t="str">
        <f>IF($B1908="", "", IF($B1908&gt;'Annual Report'!$AZ$41, 'Annual Report'!$BA$40, TEXT($B1908, "mmm yyyy")))</f>
        <v/>
      </c>
      <c r="AA1908" s="13" t="str">
        <f t="shared" si="237"/>
        <v/>
      </c>
      <c r="AC1908" s="13" t="str">
        <f t="shared" si="238"/>
        <v xml:space="preserve"> - </v>
      </c>
      <c r="AE1908" s="13" t="str">
        <f t="shared" si="239"/>
        <v/>
      </c>
    </row>
    <row r="1909" spans="1:31" x14ac:dyDescent="0.25">
      <c r="A1909" s="30"/>
      <c r="B1909" s="74"/>
      <c r="C1909" s="82"/>
      <c r="D1909" s="92"/>
      <c r="E1909" s="75"/>
      <c r="F1909" s="76"/>
      <c r="G1909" s="83"/>
      <c r="H1909" s="77"/>
      <c r="I1909" s="84"/>
      <c r="J1909" s="30"/>
      <c r="K1909" s="25" t="str">
        <f t="shared" si="232"/>
        <v/>
      </c>
      <c r="L1909" s="30"/>
      <c r="O1909" s="13" t="str">
        <f t="shared" si="233"/>
        <v/>
      </c>
      <c r="P1909" s="13">
        <f>SUM($E$11:$E1909)</f>
        <v>30</v>
      </c>
      <c r="T1909" s="22">
        <f t="shared" si="234"/>
        <v>0</v>
      </c>
      <c r="U1909" s="22">
        <f t="shared" si="235"/>
        <v>0</v>
      </c>
      <c r="W1909" s="13" t="str">
        <f t="shared" si="236"/>
        <v/>
      </c>
      <c r="Y1909" s="41" t="str">
        <f>IF($B1909="", "", IF($B1909&gt;'Annual Report'!$AZ$41, 'Annual Report'!$BA$40, TEXT($B1909, "mmm yyyy")))</f>
        <v/>
      </c>
      <c r="AA1909" s="13" t="str">
        <f t="shared" si="237"/>
        <v/>
      </c>
      <c r="AC1909" s="13" t="str">
        <f t="shared" si="238"/>
        <v xml:space="preserve"> - </v>
      </c>
      <c r="AE1909" s="13" t="str">
        <f t="shared" si="239"/>
        <v/>
      </c>
    </row>
    <row r="1910" spans="1:31" x14ac:dyDescent="0.25">
      <c r="A1910" s="30"/>
      <c r="B1910" s="74"/>
      <c r="C1910" s="82"/>
      <c r="D1910" s="92"/>
      <c r="E1910" s="75"/>
      <c r="F1910" s="76"/>
      <c r="G1910" s="83"/>
      <c r="H1910" s="77"/>
      <c r="I1910" s="84"/>
      <c r="J1910" s="30"/>
      <c r="K1910" s="25" t="str">
        <f t="shared" si="232"/>
        <v/>
      </c>
      <c r="L1910" s="30"/>
      <c r="O1910" s="13" t="str">
        <f t="shared" si="233"/>
        <v/>
      </c>
      <c r="P1910" s="13">
        <f>SUM($E$11:$E1910)</f>
        <v>30</v>
      </c>
      <c r="T1910" s="22">
        <f t="shared" si="234"/>
        <v>0</v>
      </c>
      <c r="U1910" s="22">
        <f t="shared" si="235"/>
        <v>0</v>
      </c>
      <c r="W1910" s="13" t="str">
        <f t="shared" si="236"/>
        <v/>
      </c>
      <c r="Y1910" s="41" t="str">
        <f>IF($B1910="", "", IF($B1910&gt;'Annual Report'!$AZ$41, 'Annual Report'!$BA$40, TEXT($B1910, "mmm yyyy")))</f>
        <v/>
      </c>
      <c r="AA1910" s="13" t="str">
        <f t="shared" si="237"/>
        <v/>
      </c>
      <c r="AC1910" s="13" t="str">
        <f t="shared" si="238"/>
        <v xml:space="preserve"> - </v>
      </c>
      <c r="AE1910" s="13" t="str">
        <f t="shared" si="239"/>
        <v/>
      </c>
    </row>
    <row r="1911" spans="1:31" x14ac:dyDescent="0.25">
      <c r="A1911" s="30"/>
      <c r="B1911" s="74"/>
      <c r="C1911" s="82"/>
      <c r="D1911" s="92"/>
      <c r="E1911" s="75"/>
      <c r="F1911" s="76"/>
      <c r="G1911" s="83"/>
      <c r="H1911" s="77"/>
      <c r="I1911" s="84"/>
      <c r="J1911" s="30"/>
      <c r="K1911" s="25" t="str">
        <f t="shared" si="232"/>
        <v/>
      </c>
      <c r="L1911" s="30"/>
      <c r="O1911" s="13" t="str">
        <f t="shared" si="233"/>
        <v/>
      </c>
      <c r="P1911" s="13">
        <f>SUM($E$11:$E1911)</f>
        <v>30</v>
      </c>
      <c r="T1911" s="22">
        <f t="shared" si="234"/>
        <v>0</v>
      </c>
      <c r="U1911" s="22">
        <f t="shared" si="235"/>
        <v>0</v>
      </c>
      <c r="W1911" s="13" t="str">
        <f t="shared" si="236"/>
        <v/>
      </c>
      <c r="Y1911" s="41" t="str">
        <f>IF($B1911="", "", IF($B1911&gt;'Annual Report'!$AZ$41, 'Annual Report'!$BA$40, TEXT($B1911, "mmm yyyy")))</f>
        <v/>
      </c>
      <c r="AA1911" s="13" t="str">
        <f t="shared" si="237"/>
        <v/>
      </c>
      <c r="AC1911" s="13" t="str">
        <f t="shared" si="238"/>
        <v xml:space="preserve"> - </v>
      </c>
      <c r="AE1911" s="13" t="str">
        <f t="shared" si="239"/>
        <v/>
      </c>
    </row>
    <row r="1912" spans="1:31" x14ac:dyDescent="0.25">
      <c r="A1912" s="30"/>
      <c r="B1912" s="74"/>
      <c r="C1912" s="82"/>
      <c r="D1912" s="92"/>
      <c r="E1912" s="75"/>
      <c r="F1912" s="76"/>
      <c r="G1912" s="83"/>
      <c r="H1912" s="77"/>
      <c r="I1912" s="84"/>
      <c r="J1912" s="30"/>
      <c r="K1912" s="25" t="str">
        <f t="shared" si="232"/>
        <v/>
      </c>
      <c r="L1912" s="30"/>
      <c r="O1912" s="13" t="str">
        <f t="shared" si="233"/>
        <v/>
      </c>
      <c r="P1912" s="13">
        <f>SUM($E$11:$E1912)</f>
        <v>30</v>
      </c>
      <c r="T1912" s="22">
        <f t="shared" si="234"/>
        <v>0</v>
      </c>
      <c r="U1912" s="22">
        <f t="shared" si="235"/>
        <v>0</v>
      </c>
      <c r="W1912" s="13" t="str">
        <f t="shared" si="236"/>
        <v/>
      </c>
      <c r="Y1912" s="41" t="str">
        <f>IF($B1912="", "", IF($B1912&gt;'Annual Report'!$AZ$41, 'Annual Report'!$BA$40, TEXT($B1912, "mmm yyyy")))</f>
        <v/>
      </c>
      <c r="AA1912" s="13" t="str">
        <f t="shared" si="237"/>
        <v/>
      </c>
      <c r="AC1912" s="13" t="str">
        <f t="shared" si="238"/>
        <v xml:space="preserve"> - </v>
      </c>
      <c r="AE1912" s="13" t="str">
        <f t="shared" si="239"/>
        <v/>
      </c>
    </row>
    <row r="1913" spans="1:31" x14ac:dyDescent="0.25">
      <c r="A1913" s="30"/>
      <c r="B1913" s="74"/>
      <c r="C1913" s="82"/>
      <c r="D1913" s="92"/>
      <c r="E1913" s="75"/>
      <c r="F1913" s="76"/>
      <c r="G1913" s="83"/>
      <c r="H1913" s="77"/>
      <c r="I1913" s="84"/>
      <c r="J1913" s="30"/>
      <c r="K1913" s="25" t="str">
        <f t="shared" si="232"/>
        <v/>
      </c>
      <c r="L1913" s="30"/>
      <c r="O1913" s="13" t="str">
        <f t="shared" si="233"/>
        <v/>
      </c>
      <c r="P1913" s="13">
        <f>SUM($E$11:$E1913)</f>
        <v>30</v>
      </c>
      <c r="T1913" s="22">
        <f t="shared" si="234"/>
        <v>0</v>
      </c>
      <c r="U1913" s="22">
        <f t="shared" si="235"/>
        <v>0</v>
      </c>
      <c r="W1913" s="13" t="str">
        <f t="shared" si="236"/>
        <v/>
      </c>
      <c r="Y1913" s="41" t="str">
        <f>IF($B1913="", "", IF($B1913&gt;'Annual Report'!$AZ$41, 'Annual Report'!$BA$40, TEXT($B1913, "mmm yyyy")))</f>
        <v/>
      </c>
      <c r="AA1913" s="13" t="str">
        <f t="shared" si="237"/>
        <v/>
      </c>
      <c r="AC1913" s="13" t="str">
        <f t="shared" si="238"/>
        <v xml:space="preserve"> - </v>
      </c>
      <c r="AE1913" s="13" t="str">
        <f t="shared" si="239"/>
        <v/>
      </c>
    </row>
    <row r="1914" spans="1:31" x14ac:dyDescent="0.25">
      <c r="A1914" s="30"/>
      <c r="B1914" s="74"/>
      <c r="C1914" s="82"/>
      <c r="D1914" s="92"/>
      <c r="E1914" s="75"/>
      <c r="F1914" s="76"/>
      <c r="G1914" s="83"/>
      <c r="H1914" s="77"/>
      <c r="I1914" s="84"/>
      <c r="J1914" s="30"/>
      <c r="K1914" s="25" t="str">
        <f t="shared" si="232"/>
        <v/>
      </c>
      <c r="L1914" s="30"/>
      <c r="O1914" s="13" t="str">
        <f t="shared" si="233"/>
        <v/>
      </c>
      <c r="P1914" s="13">
        <f>SUM($E$11:$E1914)</f>
        <v>30</v>
      </c>
      <c r="T1914" s="22">
        <f t="shared" si="234"/>
        <v>0</v>
      </c>
      <c r="U1914" s="22">
        <f t="shared" si="235"/>
        <v>0</v>
      </c>
      <c r="W1914" s="13" t="str">
        <f t="shared" si="236"/>
        <v/>
      </c>
      <c r="Y1914" s="41" t="str">
        <f>IF($B1914="", "", IF($B1914&gt;'Annual Report'!$AZ$41, 'Annual Report'!$BA$40, TEXT($B1914, "mmm yyyy")))</f>
        <v/>
      </c>
      <c r="AA1914" s="13" t="str">
        <f t="shared" si="237"/>
        <v/>
      </c>
      <c r="AC1914" s="13" t="str">
        <f t="shared" si="238"/>
        <v xml:space="preserve"> - </v>
      </c>
      <c r="AE1914" s="13" t="str">
        <f t="shared" si="239"/>
        <v/>
      </c>
    </row>
    <row r="1915" spans="1:31" x14ac:dyDescent="0.25">
      <c r="A1915" s="30"/>
      <c r="B1915" s="74"/>
      <c r="C1915" s="82"/>
      <c r="D1915" s="92"/>
      <c r="E1915" s="75"/>
      <c r="F1915" s="76"/>
      <c r="G1915" s="83"/>
      <c r="H1915" s="77"/>
      <c r="I1915" s="84"/>
      <c r="J1915" s="30"/>
      <c r="K1915" s="25" t="str">
        <f t="shared" si="232"/>
        <v/>
      </c>
      <c r="L1915" s="30"/>
      <c r="O1915" s="13" t="str">
        <f t="shared" si="233"/>
        <v/>
      </c>
      <c r="P1915" s="13">
        <f>SUM($E$11:$E1915)</f>
        <v>30</v>
      </c>
      <c r="T1915" s="22">
        <f t="shared" si="234"/>
        <v>0</v>
      </c>
      <c r="U1915" s="22">
        <f t="shared" si="235"/>
        <v>0</v>
      </c>
      <c r="W1915" s="13" t="str">
        <f t="shared" si="236"/>
        <v/>
      </c>
      <c r="Y1915" s="41" t="str">
        <f>IF($B1915="", "", IF($B1915&gt;'Annual Report'!$AZ$41, 'Annual Report'!$BA$40, TEXT($B1915, "mmm yyyy")))</f>
        <v/>
      </c>
      <c r="AA1915" s="13" t="str">
        <f t="shared" si="237"/>
        <v/>
      </c>
      <c r="AC1915" s="13" t="str">
        <f t="shared" si="238"/>
        <v xml:space="preserve"> - </v>
      </c>
      <c r="AE1915" s="13" t="str">
        <f t="shared" si="239"/>
        <v/>
      </c>
    </row>
    <row r="1916" spans="1:31" x14ac:dyDescent="0.25">
      <c r="A1916" s="30"/>
      <c r="B1916" s="74"/>
      <c r="C1916" s="82"/>
      <c r="D1916" s="92"/>
      <c r="E1916" s="75"/>
      <c r="F1916" s="76"/>
      <c r="G1916" s="83"/>
      <c r="H1916" s="77"/>
      <c r="I1916" s="84"/>
      <c r="J1916" s="30"/>
      <c r="K1916" s="25" t="str">
        <f t="shared" si="232"/>
        <v/>
      </c>
      <c r="L1916" s="30"/>
      <c r="O1916" s="13" t="str">
        <f t="shared" si="233"/>
        <v/>
      </c>
      <c r="P1916" s="13">
        <f>SUM($E$11:$E1916)</f>
        <v>30</v>
      </c>
      <c r="T1916" s="22">
        <f t="shared" si="234"/>
        <v>0</v>
      </c>
      <c r="U1916" s="22">
        <f t="shared" si="235"/>
        <v>0</v>
      </c>
      <c r="W1916" s="13" t="str">
        <f t="shared" si="236"/>
        <v/>
      </c>
      <c r="Y1916" s="41" t="str">
        <f>IF($B1916="", "", IF($B1916&gt;'Annual Report'!$AZ$41, 'Annual Report'!$BA$40, TEXT($B1916, "mmm yyyy")))</f>
        <v/>
      </c>
      <c r="AA1916" s="13" t="str">
        <f t="shared" si="237"/>
        <v/>
      </c>
      <c r="AC1916" s="13" t="str">
        <f t="shared" si="238"/>
        <v xml:space="preserve"> - </v>
      </c>
      <c r="AE1916" s="13" t="str">
        <f t="shared" si="239"/>
        <v/>
      </c>
    </row>
    <row r="1917" spans="1:31" x14ac:dyDescent="0.25">
      <c r="A1917" s="30"/>
      <c r="B1917" s="74"/>
      <c r="C1917" s="82"/>
      <c r="D1917" s="92"/>
      <c r="E1917" s="75"/>
      <c r="F1917" s="76"/>
      <c r="G1917" s="83"/>
      <c r="H1917" s="77"/>
      <c r="I1917" s="84"/>
      <c r="J1917" s="30"/>
      <c r="K1917" s="25" t="str">
        <f t="shared" si="232"/>
        <v/>
      </c>
      <c r="L1917" s="30"/>
      <c r="O1917" s="13" t="str">
        <f t="shared" si="233"/>
        <v/>
      </c>
      <c r="P1917" s="13">
        <f>SUM($E$11:$E1917)</f>
        <v>30</v>
      </c>
      <c r="T1917" s="22">
        <f t="shared" si="234"/>
        <v>0</v>
      </c>
      <c r="U1917" s="22">
        <f t="shared" si="235"/>
        <v>0</v>
      </c>
      <c r="W1917" s="13" t="str">
        <f t="shared" si="236"/>
        <v/>
      </c>
      <c r="Y1917" s="41" t="str">
        <f>IF($B1917="", "", IF($B1917&gt;'Annual Report'!$AZ$41, 'Annual Report'!$BA$40, TEXT($B1917, "mmm yyyy")))</f>
        <v/>
      </c>
      <c r="AA1917" s="13" t="str">
        <f t="shared" si="237"/>
        <v/>
      </c>
      <c r="AC1917" s="13" t="str">
        <f t="shared" si="238"/>
        <v xml:space="preserve"> - </v>
      </c>
      <c r="AE1917" s="13" t="str">
        <f t="shared" si="239"/>
        <v/>
      </c>
    </row>
    <row r="1918" spans="1:31" x14ac:dyDescent="0.25">
      <c r="A1918" s="30"/>
      <c r="B1918" s="74"/>
      <c r="C1918" s="82"/>
      <c r="D1918" s="92"/>
      <c r="E1918" s="75"/>
      <c r="F1918" s="76"/>
      <c r="G1918" s="83"/>
      <c r="H1918" s="77"/>
      <c r="I1918" s="84"/>
      <c r="J1918" s="30"/>
      <c r="K1918" s="25" t="str">
        <f t="shared" si="232"/>
        <v/>
      </c>
      <c r="L1918" s="30"/>
      <c r="O1918" s="13" t="str">
        <f t="shared" si="233"/>
        <v/>
      </c>
      <c r="P1918" s="13">
        <f>SUM($E$11:$E1918)</f>
        <v>30</v>
      </c>
      <c r="T1918" s="22">
        <f t="shared" si="234"/>
        <v>0</v>
      </c>
      <c r="U1918" s="22">
        <f t="shared" si="235"/>
        <v>0</v>
      </c>
      <c r="W1918" s="13" t="str">
        <f t="shared" si="236"/>
        <v/>
      </c>
      <c r="Y1918" s="41" t="str">
        <f>IF($B1918="", "", IF($B1918&gt;'Annual Report'!$AZ$41, 'Annual Report'!$BA$40, TEXT($B1918, "mmm yyyy")))</f>
        <v/>
      </c>
      <c r="AA1918" s="13" t="str">
        <f t="shared" si="237"/>
        <v/>
      </c>
      <c r="AC1918" s="13" t="str">
        <f t="shared" si="238"/>
        <v xml:space="preserve"> - </v>
      </c>
      <c r="AE1918" s="13" t="str">
        <f t="shared" si="239"/>
        <v/>
      </c>
    </row>
    <row r="1919" spans="1:31" x14ac:dyDescent="0.25">
      <c r="A1919" s="30"/>
      <c r="B1919" s="74"/>
      <c r="C1919" s="82"/>
      <c r="D1919" s="92"/>
      <c r="E1919" s="75"/>
      <c r="F1919" s="76"/>
      <c r="G1919" s="83"/>
      <c r="H1919" s="77"/>
      <c r="I1919" s="84"/>
      <c r="J1919" s="30"/>
      <c r="K1919" s="25" t="str">
        <f t="shared" si="232"/>
        <v/>
      </c>
      <c r="L1919" s="30"/>
      <c r="O1919" s="13" t="str">
        <f t="shared" si="233"/>
        <v/>
      </c>
      <c r="P1919" s="13">
        <f>SUM($E$11:$E1919)</f>
        <v>30</v>
      </c>
      <c r="T1919" s="22">
        <f t="shared" si="234"/>
        <v>0</v>
      </c>
      <c r="U1919" s="22">
        <f t="shared" si="235"/>
        <v>0</v>
      </c>
      <c r="W1919" s="13" t="str">
        <f t="shared" si="236"/>
        <v/>
      </c>
      <c r="Y1919" s="41" t="str">
        <f>IF($B1919="", "", IF($B1919&gt;'Annual Report'!$AZ$41, 'Annual Report'!$BA$40, TEXT($B1919, "mmm yyyy")))</f>
        <v/>
      </c>
      <c r="AA1919" s="13" t="str">
        <f t="shared" si="237"/>
        <v/>
      </c>
      <c r="AC1919" s="13" t="str">
        <f t="shared" si="238"/>
        <v xml:space="preserve"> - </v>
      </c>
      <c r="AE1919" s="13" t="str">
        <f t="shared" si="239"/>
        <v/>
      </c>
    </row>
    <row r="1920" spans="1:31" x14ac:dyDescent="0.25">
      <c r="A1920" s="30"/>
      <c r="B1920" s="74"/>
      <c r="C1920" s="82"/>
      <c r="D1920" s="92"/>
      <c r="E1920" s="75"/>
      <c r="F1920" s="76"/>
      <c r="G1920" s="83"/>
      <c r="H1920" s="77"/>
      <c r="I1920" s="84"/>
      <c r="J1920" s="30"/>
      <c r="K1920" s="25" t="str">
        <f t="shared" si="232"/>
        <v/>
      </c>
      <c r="L1920" s="30"/>
      <c r="O1920" s="13" t="str">
        <f t="shared" si="233"/>
        <v/>
      </c>
      <c r="P1920" s="13">
        <f>SUM($E$11:$E1920)</f>
        <v>30</v>
      </c>
      <c r="T1920" s="22">
        <f t="shared" si="234"/>
        <v>0</v>
      </c>
      <c r="U1920" s="22">
        <f t="shared" si="235"/>
        <v>0</v>
      </c>
      <c r="W1920" s="13" t="str">
        <f t="shared" si="236"/>
        <v/>
      </c>
      <c r="Y1920" s="41" t="str">
        <f>IF($B1920="", "", IF($B1920&gt;'Annual Report'!$AZ$41, 'Annual Report'!$BA$40, TEXT($B1920, "mmm yyyy")))</f>
        <v/>
      </c>
      <c r="AA1920" s="13" t="str">
        <f t="shared" si="237"/>
        <v/>
      </c>
      <c r="AC1920" s="13" t="str">
        <f t="shared" si="238"/>
        <v xml:space="preserve"> - </v>
      </c>
      <c r="AE1920" s="13" t="str">
        <f t="shared" si="239"/>
        <v/>
      </c>
    </row>
    <row r="1921" spans="1:31" x14ac:dyDescent="0.25">
      <c r="A1921" s="30"/>
      <c r="B1921" s="74"/>
      <c r="C1921" s="82"/>
      <c r="D1921" s="92"/>
      <c r="E1921" s="75"/>
      <c r="F1921" s="76"/>
      <c r="G1921" s="83"/>
      <c r="H1921" s="77"/>
      <c r="I1921" s="84"/>
      <c r="J1921" s="30"/>
      <c r="K1921" s="25" t="str">
        <f t="shared" si="232"/>
        <v/>
      </c>
      <c r="L1921" s="30"/>
      <c r="O1921" s="13" t="str">
        <f t="shared" si="233"/>
        <v/>
      </c>
      <c r="P1921" s="13">
        <f>SUM($E$11:$E1921)</f>
        <v>30</v>
      </c>
      <c r="T1921" s="22">
        <f t="shared" si="234"/>
        <v>0</v>
      </c>
      <c r="U1921" s="22">
        <f t="shared" si="235"/>
        <v>0</v>
      </c>
      <c r="W1921" s="13" t="str">
        <f t="shared" si="236"/>
        <v/>
      </c>
      <c r="Y1921" s="41" t="str">
        <f>IF($B1921="", "", IF($B1921&gt;'Annual Report'!$AZ$41, 'Annual Report'!$BA$40, TEXT($B1921, "mmm yyyy")))</f>
        <v/>
      </c>
      <c r="AA1921" s="13" t="str">
        <f t="shared" si="237"/>
        <v/>
      </c>
      <c r="AC1921" s="13" t="str">
        <f t="shared" si="238"/>
        <v xml:space="preserve"> - </v>
      </c>
      <c r="AE1921" s="13" t="str">
        <f t="shared" si="239"/>
        <v/>
      </c>
    </row>
    <row r="1922" spans="1:31" x14ac:dyDescent="0.25">
      <c r="A1922" s="30"/>
      <c r="B1922" s="74"/>
      <c r="C1922" s="82"/>
      <c r="D1922" s="92"/>
      <c r="E1922" s="75"/>
      <c r="F1922" s="76"/>
      <c r="G1922" s="83"/>
      <c r="H1922" s="77"/>
      <c r="I1922" s="84"/>
      <c r="J1922" s="30"/>
      <c r="K1922" s="25" t="str">
        <f t="shared" si="232"/>
        <v/>
      </c>
      <c r="L1922" s="30"/>
      <c r="O1922" s="13" t="str">
        <f t="shared" si="233"/>
        <v/>
      </c>
      <c r="P1922" s="13">
        <f>SUM($E$11:$E1922)</f>
        <v>30</v>
      </c>
      <c r="T1922" s="22">
        <f t="shared" si="234"/>
        <v>0</v>
      </c>
      <c r="U1922" s="22">
        <f t="shared" si="235"/>
        <v>0</v>
      </c>
      <c r="W1922" s="13" t="str">
        <f t="shared" si="236"/>
        <v/>
      </c>
      <c r="Y1922" s="41" t="str">
        <f>IF($B1922="", "", IF($B1922&gt;'Annual Report'!$AZ$41, 'Annual Report'!$BA$40, TEXT($B1922, "mmm yyyy")))</f>
        <v/>
      </c>
      <c r="AA1922" s="13" t="str">
        <f t="shared" si="237"/>
        <v/>
      </c>
      <c r="AC1922" s="13" t="str">
        <f t="shared" si="238"/>
        <v xml:space="preserve"> - </v>
      </c>
      <c r="AE1922" s="13" t="str">
        <f t="shared" si="239"/>
        <v/>
      </c>
    </row>
    <row r="1923" spans="1:31" x14ac:dyDescent="0.25">
      <c r="A1923" s="30"/>
      <c r="B1923" s="74"/>
      <c r="C1923" s="82"/>
      <c r="D1923" s="92"/>
      <c r="E1923" s="75"/>
      <c r="F1923" s="76"/>
      <c r="G1923" s="83"/>
      <c r="H1923" s="77"/>
      <c r="I1923" s="84"/>
      <c r="J1923" s="30"/>
      <c r="K1923" s="25" t="str">
        <f t="shared" si="232"/>
        <v/>
      </c>
      <c r="L1923" s="30"/>
      <c r="O1923" s="13" t="str">
        <f t="shared" si="233"/>
        <v/>
      </c>
      <c r="P1923" s="13">
        <f>SUM($E$11:$E1923)</f>
        <v>30</v>
      </c>
      <c r="T1923" s="22">
        <f t="shared" si="234"/>
        <v>0</v>
      </c>
      <c r="U1923" s="22">
        <f t="shared" si="235"/>
        <v>0</v>
      </c>
      <c r="W1923" s="13" t="str">
        <f t="shared" si="236"/>
        <v/>
      </c>
      <c r="Y1923" s="41" t="str">
        <f>IF($B1923="", "", IF($B1923&gt;'Annual Report'!$AZ$41, 'Annual Report'!$BA$40, TEXT($B1923, "mmm yyyy")))</f>
        <v/>
      </c>
      <c r="AA1923" s="13" t="str">
        <f t="shared" si="237"/>
        <v/>
      </c>
      <c r="AC1923" s="13" t="str">
        <f t="shared" si="238"/>
        <v xml:space="preserve"> - </v>
      </c>
      <c r="AE1923" s="13" t="str">
        <f t="shared" si="239"/>
        <v/>
      </c>
    </row>
    <row r="1924" spans="1:31" x14ac:dyDescent="0.25">
      <c r="A1924" s="30"/>
      <c r="B1924" s="74"/>
      <c r="C1924" s="82"/>
      <c r="D1924" s="92"/>
      <c r="E1924" s="75"/>
      <c r="F1924" s="76"/>
      <c r="G1924" s="83"/>
      <c r="H1924" s="77"/>
      <c r="I1924" s="84"/>
      <c r="J1924" s="30"/>
      <c r="K1924" s="25" t="str">
        <f t="shared" si="232"/>
        <v/>
      </c>
      <c r="L1924" s="30"/>
      <c r="O1924" s="13" t="str">
        <f t="shared" si="233"/>
        <v/>
      </c>
      <c r="P1924" s="13">
        <f>SUM($E$11:$E1924)</f>
        <v>30</v>
      </c>
      <c r="T1924" s="22">
        <f t="shared" si="234"/>
        <v>0</v>
      </c>
      <c r="U1924" s="22">
        <f t="shared" si="235"/>
        <v>0</v>
      </c>
      <c r="W1924" s="13" t="str">
        <f t="shared" si="236"/>
        <v/>
      </c>
      <c r="Y1924" s="41" t="str">
        <f>IF($B1924="", "", IF($B1924&gt;'Annual Report'!$AZ$41, 'Annual Report'!$BA$40, TEXT($B1924, "mmm yyyy")))</f>
        <v/>
      </c>
      <c r="AA1924" s="13" t="str">
        <f t="shared" si="237"/>
        <v/>
      </c>
      <c r="AC1924" s="13" t="str">
        <f t="shared" si="238"/>
        <v xml:space="preserve"> - </v>
      </c>
      <c r="AE1924" s="13" t="str">
        <f t="shared" si="239"/>
        <v/>
      </c>
    </row>
    <row r="1925" spans="1:31" x14ac:dyDescent="0.25">
      <c r="A1925" s="30"/>
      <c r="B1925" s="74"/>
      <c r="C1925" s="82"/>
      <c r="D1925" s="92"/>
      <c r="E1925" s="75"/>
      <c r="F1925" s="76"/>
      <c r="G1925" s="83"/>
      <c r="H1925" s="77"/>
      <c r="I1925" s="84"/>
      <c r="J1925" s="30"/>
      <c r="K1925" s="25" t="str">
        <f t="shared" si="232"/>
        <v/>
      </c>
      <c r="L1925" s="30"/>
      <c r="O1925" s="13" t="str">
        <f t="shared" si="233"/>
        <v/>
      </c>
      <c r="P1925" s="13">
        <f>SUM($E$11:$E1925)</f>
        <v>30</v>
      </c>
      <c r="T1925" s="22">
        <f t="shared" si="234"/>
        <v>0</v>
      </c>
      <c r="U1925" s="22">
        <f t="shared" si="235"/>
        <v>0</v>
      </c>
      <c r="W1925" s="13" t="str">
        <f t="shared" si="236"/>
        <v/>
      </c>
      <c r="Y1925" s="41" t="str">
        <f>IF($B1925="", "", IF($B1925&gt;'Annual Report'!$AZ$41, 'Annual Report'!$BA$40, TEXT($B1925, "mmm yyyy")))</f>
        <v/>
      </c>
      <c r="AA1925" s="13" t="str">
        <f t="shared" si="237"/>
        <v/>
      </c>
      <c r="AC1925" s="13" t="str">
        <f t="shared" si="238"/>
        <v xml:space="preserve"> - </v>
      </c>
      <c r="AE1925" s="13" t="str">
        <f t="shared" si="239"/>
        <v/>
      </c>
    </row>
    <row r="1926" spans="1:31" x14ac:dyDescent="0.25">
      <c r="A1926" s="30"/>
      <c r="B1926" s="74"/>
      <c r="C1926" s="82"/>
      <c r="D1926" s="92"/>
      <c r="E1926" s="75"/>
      <c r="F1926" s="76"/>
      <c r="G1926" s="83"/>
      <c r="H1926" s="77"/>
      <c r="I1926" s="84"/>
      <c r="J1926" s="30"/>
      <c r="K1926" s="25" t="str">
        <f t="shared" si="232"/>
        <v/>
      </c>
      <c r="L1926" s="30"/>
      <c r="O1926" s="13" t="str">
        <f t="shared" si="233"/>
        <v/>
      </c>
      <c r="P1926" s="13">
        <f>SUM($E$11:$E1926)</f>
        <v>30</v>
      </c>
      <c r="T1926" s="22">
        <f t="shared" si="234"/>
        <v>0</v>
      </c>
      <c r="U1926" s="22">
        <f t="shared" si="235"/>
        <v>0</v>
      </c>
      <c r="W1926" s="13" t="str">
        <f t="shared" si="236"/>
        <v/>
      </c>
      <c r="Y1926" s="41" t="str">
        <f>IF($B1926="", "", IF($B1926&gt;'Annual Report'!$AZ$41, 'Annual Report'!$BA$40, TEXT($B1926, "mmm yyyy")))</f>
        <v/>
      </c>
      <c r="AA1926" s="13" t="str">
        <f t="shared" si="237"/>
        <v/>
      </c>
      <c r="AC1926" s="13" t="str">
        <f t="shared" si="238"/>
        <v xml:space="preserve"> - </v>
      </c>
      <c r="AE1926" s="13" t="str">
        <f t="shared" si="239"/>
        <v/>
      </c>
    </row>
    <row r="1927" spans="1:31" x14ac:dyDescent="0.25">
      <c r="A1927" s="30"/>
      <c r="B1927" s="74"/>
      <c r="C1927" s="82"/>
      <c r="D1927" s="92"/>
      <c r="E1927" s="75"/>
      <c r="F1927" s="76"/>
      <c r="G1927" s="83"/>
      <c r="H1927" s="77"/>
      <c r="I1927" s="84"/>
      <c r="J1927" s="30"/>
      <c r="K1927" s="25" t="str">
        <f t="shared" si="232"/>
        <v/>
      </c>
      <c r="L1927" s="30"/>
      <c r="O1927" s="13" t="str">
        <f t="shared" si="233"/>
        <v/>
      </c>
      <c r="P1927" s="13">
        <f>SUM($E$11:$E1927)</f>
        <v>30</v>
      </c>
      <c r="T1927" s="22">
        <f t="shared" si="234"/>
        <v>0</v>
      </c>
      <c r="U1927" s="22">
        <f t="shared" si="235"/>
        <v>0</v>
      </c>
      <c r="W1927" s="13" t="str">
        <f t="shared" si="236"/>
        <v/>
      </c>
      <c r="Y1927" s="41" t="str">
        <f>IF($B1927="", "", IF($B1927&gt;'Annual Report'!$AZ$41, 'Annual Report'!$BA$40, TEXT($B1927, "mmm yyyy")))</f>
        <v/>
      </c>
      <c r="AA1927" s="13" t="str">
        <f t="shared" si="237"/>
        <v/>
      </c>
      <c r="AC1927" s="13" t="str">
        <f t="shared" si="238"/>
        <v xml:space="preserve"> - </v>
      </c>
      <c r="AE1927" s="13" t="str">
        <f t="shared" si="239"/>
        <v/>
      </c>
    </row>
    <row r="1928" spans="1:31" x14ac:dyDescent="0.25">
      <c r="A1928" s="30"/>
      <c r="B1928" s="74"/>
      <c r="C1928" s="82"/>
      <c r="D1928" s="92"/>
      <c r="E1928" s="75"/>
      <c r="F1928" s="76"/>
      <c r="G1928" s="83"/>
      <c r="H1928" s="77"/>
      <c r="I1928" s="84"/>
      <c r="J1928" s="30"/>
      <c r="K1928" s="25" t="str">
        <f t="shared" si="232"/>
        <v/>
      </c>
      <c r="L1928" s="30"/>
      <c r="O1928" s="13" t="str">
        <f t="shared" si="233"/>
        <v/>
      </c>
      <c r="P1928" s="13">
        <f>SUM($E$11:$E1928)</f>
        <v>30</v>
      </c>
      <c r="T1928" s="22">
        <f t="shared" si="234"/>
        <v>0</v>
      </c>
      <c r="U1928" s="22">
        <f t="shared" si="235"/>
        <v>0</v>
      </c>
      <c r="W1928" s="13" t="str">
        <f t="shared" si="236"/>
        <v/>
      </c>
      <c r="Y1928" s="41" t="str">
        <f>IF($B1928="", "", IF($B1928&gt;'Annual Report'!$AZ$41, 'Annual Report'!$BA$40, TEXT($B1928, "mmm yyyy")))</f>
        <v/>
      </c>
      <c r="AA1928" s="13" t="str">
        <f t="shared" si="237"/>
        <v/>
      </c>
      <c r="AC1928" s="13" t="str">
        <f t="shared" si="238"/>
        <v xml:space="preserve"> - </v>
      </c>
      <c r="AE1928" s="13" t="str">
        <f t="shared" si="239"/>
        <v/>
      </c>
    </row>
    <row r="1929" spans="1:31" x14ac:dyDescent="0.25">
      <c r="A1929" s="30"/>
      <c r="B1929" s="74"/>
      <c r="C1929" s="82"/>
      <c r="D1929" s="92"/>
      <c r="E1929" s="75"/>
      <c r="F1929" s="76"/>
      <c r="G1929" s="83"/>
      <c r="H1929" s="77"/>
      <c r="I1929" s="84"/>
      <c r="J1929" s="30"/>
      <c r="K1929" s="25" t="str">
        <f t="shared" si="232"/>
        <v/>
      </c>
      <c r="L1929" s="30"/>
      <c r="O1929" s="13" t="str">
        <f t="shared" si="233"/>
        <v/>
      </c>
      <c r="P1929" s="13">
        <f>SUM($E$11:$E1929)</f>
        <v>30</v>
      </c>
      <c r="T1929" s="22">
        <f t="shared" si="234"/>
        <v>0</v>
      </c>
      <c r="U1929" s="22">
        <f t="shared" si="235"/>
        <v>0</v>
      </c>
      <c r="W1929" s="13" t="str">
        <f t="shared" si="236"/>
        <v/>
      </c>
      <c r="Y1929" s="41" t="str">
        <f>IF($B1929="", "", IF($B1929&gt;'Annual Report'!$AZ$41, 'Annual Report'!$BA$40, TEXT($B1929, "mmm yyyy")))</f>
        <v/>
      </c>
      <c r="AA1929" s="13" t="str">
        <f t="shared" si="237"/>
        <v/>
      </c>
      <c r="AC1929" s="13" t="str">
        <f t="shared" si="238"/>
        <v xml:space="preserve"> - </v>
      </c>
      <c r="AE1929" s="13" t="str">
        <f t="shared" si="239"/>
        <v/>
      </c>
    </row>
    <row r="1930" spans="1:31" x14ac:dyDescent="0.25">
      <c r="A1930" s="30"/>
      <c r="B1930" s="74"/>
      <c r="C1930" s="82"/>
      <c r="D1930" s="92"/>
      <c r="E1930" s="75"/>
      <c r="F1930" s="76"/>
      <c r="G1930" s="83"/>
      <c r="H1930" s="77"/>
      <c r="I1930" s="84"/>
      <c r="J1930" s="30"/>
      <c r="K1930" s="25" t="str">
        <f t="shared" si="232"/>
        <v/>
      </c>
      <c r="L1930" s="30"/>
      <c r="O1930" s="13" t="str">
        <f t="shared" si="233"/>
        <v/>
      </c>
      <c r="P1930" s="13">
        <f>SUM($E$11:$E1930)</f>
        <v>30</v>
      </c>
      <c r="T1930" s="22">
        <f t="shared" si="234"/>
        <v>0</v>
      </c>
      <c r="U1930" s="22">
        <f t="shared" si="235"/>
        <v>0</v>
      </c>
      <c r="W1930" s="13" t="str">
        <f t="shared" si="236"/>
        <v/>
      </c>
      <c r="Y1930" s="41" t="str">
        <f>IF($B1930="", "", IF($B1930&gt;'Annual Report'!$AZ$41, 'Annual Report'!$BA$40, TEXT($B1930, "mmm yyyy")))</f>
        <v/>
      </c>
      <c r="AA1930" s="13" t="str">
        <f t="shared" si="237"/>
        <v/>
      </c>
      <c r="AC1930" s="13" t="str">
        <f t="shared" si="238"/>
        <v xml:space="preserve"> - </v>
      </c>
      <c r="AE1930" s="13" t="str">
        <f t="shared" si="239"/>
        <v/>
      </c>
    </row>
    <row r="1931" spans="1:31" x14ac:dyDescent="0.25">
      <c r="A1931" s="30"/>
      <c r="B1931" s="74"/>
      <c r="C1931" s="82"/>
      <c r="D1931" s="92"/>
      <c r="E1931" s="75"/>
      <c r="F1931" s="76"/>
      <c r="G1931" s="83"/>
      <c r="H1931" s="77"/>
      <c r="I1931" s="84"/>
      <c r="J1931" s="30"/>
      <c r="K1931" s="25" t="str">
        <f t="shared" si="232"/>
        <v/>
      </c>
      <c r="L1931" s="30"/>
      <c r="O1931" s="13" t="str">
        <f t="shared" si="233"/>
        <v/>
      </c>
      <c r="P1931" s="13">
        <f>SUM($E$11:$E1931)</f>
        <v>30</v>
      </c>
      <c r="T1931" s="22">
        <f t="shared" si="234"/>
        <v>0</v>
      </c>
      <c r="U1931" s="22">
        <f t="shared" si="235"/>
        <v>0</v>
      </c>
      <c r="W1931" s="13" t="str">
        <f t="shared" si="236"/>
        <v/>
      </c>
      <c r="Y1931" s="41" t="str">
        <f>IF($B1931="", "", IF($B1931&gt;'Annual Report'!$AZ$41, 'Annual Report'!$BA$40, TEXT($B1931, "mmm yyyy")))</f>
        <v/>
      </c>
      <c r="AA1931" s="13" t="str">
        <f t="shared" si="237"/>
        <v/>
      </c>
      <c r="AC1931" s="13" t="str">
        <f t="shared" si="238"/>
        <v xml:space="preserve"> - </v>
      </c>
      <c r="AE1931" s="13" t="str">
        <f t="shared" si="239"/>
        <v/>
      </c>
    </row>
    <row r="1932" spans="1:31" x14ac:dyDescent="0.25">
      <c r="A1932" s="30"/>
      <c r="B1932" s="74"/>
      <c r="C1932" s="82"/>
      <c r="D1932" s="92"/>
      <c r="E1932" s="75"/>
      <c r="F1932" s="76"/>
      <c r="G1932" s="83"/>
      <c r="H1932" s="77"/>
      <c r="I1932" s="84"/>
      <c r="J1932" s="30"/>
      <c r="K1932" s="25" t="str">
        <f t="shared" ref="K1932:K1995" si="240">IF($B1932="", "", $G1932+$H1932-$F1932-$U1932-$T1932)</f>
        <v/>
      </c>
      <c r="L1932" s="30"/>
      <c r="O1932" s="13" t="str">
        <f t="shared" ref="O1932:O1995" si="241">IF($B1932="", "", IF(OR($B1932&lt;$R$3, $B1932&gt;$R$4), "X", ""))</f>
        <v/>
      </c>
      <c r="P1932" s="13">
        <f>SUM($E$11:$E1932)</f>
        <v>30</v>
      </c>
      <c r="T1932" s="22">
        <f t="shared" ref="T1932:T1995" si="242">ROUND($D1932*$P$4*24, 2)</f>
        <v>0</v>
      </c>
      <c r="U1932" s="22">
        <f t="shared" ref="U1932:U1995" si="243">ROUND(IF(AND($P1932&gt;$O$6, $P1931&lt;$O$6), (($P1932-$O$6)*$P$7)+(($O$6-$P1931)*$P$6), IF($P1931&gt;$O$6, $E1932*$P$7, $E1932*$P$6)), 2)</f>
        <v>0</v>
      </c>
      <c r="W1932" s="13" t="str">
        <f t="shared" ref="W1932:W1995" si="244">IF($I1932="", "", IF(COUNTIF($R$11:$R$20, $I1932)&gt;0, "", "X"))</f>
        <v/>
      </c>
      <c r="Y1932" s="41" t="str">
        <f>IF($B1932="", "", IF($B1932&gt;'Annual Report'!$AZ$41, 'Annual Report'!$BA$40, TEXT($B1932, "mmm yyyy")))</f>
        <v/>
      </c>
      <c r="AA1932" s="13" t="str">
        <f t="shared" ref="AA1932:AA1995" si="245">IF(AND(NOT($F1932=""), $I1932=""), "X", "")</f>
        <v/>
      </c>
      <c r="AC1932" s="13" t="str">
        <f t="shared" ref="AC1932:AC1995" si="246">_xlfn.CONCAT(Y1932, " - ", $I1932)</f>
        <v xml:space="preserve"> - </v>
      </c>
      <c r="AE1932" s="13" t="str">
        <f t="shared" ref="AE1932:AE1995" si="247">IF($AA1932="", "", $Y1932)</f>
        <v/>
      </c>
    </row>
    <row r="1933" spans="1:31" x14ac:dyDescent="0.25">
      <c r="A1933" s="30"/>
      <c r="B1933" s="74"/>
      <c r="C1933" s="82"/>
      <c r="D1933" s="92"/>
      <c r="E1933" s="75"/>
      <c r="F1933" s="76"/>
      <c r="G1933" s="83"/>
      <c r="H1933" s="77"/>
      <c r="I1933" s="84"/>
      <c r="J1933" s="30"/>
      <c r="K1933" s="25" t="str">
        <f t="shared" si="240"/>
        <v/>
      </c>
      <c r="L1933" s="30"/>
      <c r="O1933" s="13" t="str">
        <f t="shared" si="241"/>
        <v/>
      </c>
      <c r="P1933" s="13">
        <f>SUM($E$11:$E1933)</f>
        <v>30</v>
      </c>
      <c r="T1933" s="22">
        <f t="shared" si="242"/>
        <v>0</v>
      </c>
      <c r="U1933" s="22">
        <f t="shared" si="243"/>
        <v>0</v>
      </c>
      <c r="W1933" s="13" t="str">
        <f t="shared" si="244"/>
        <v/>
      </c>
      <c r="Y1933" s="41" t="str">
        <f>IF($B1933="", "", IF($B1933&gt;'Annual Report'!$AZ$41, 'Annual Report'!$BA$40, TEXT($B1933, "mmm yyyy")))</f>
        <v/>
      </c>
      <c r="AA1933" s="13" t="str">
        <f t="shared" si="245"/>
        <v/>
      </c>
      <c r="AC1933" s="13" t="str">
        <f t="shared" si="246"/>
        <v xml:space="preserve"> - </v>
      </c>
      <c r="AE1933" s="13" t="str">
        <f t="shared" si="247"/>
        <v/>
      </c>
    </row>
    <row r="1934" spans="1:31" x14ac:dyDescent="0.25">
      <c r="A1934" s="30"/>
      <c r="B1934" s="74"/>
      <c r="C1934" s="82"/>
      <c r="D1934" s="92"/>
      <c r="E1934" s="75"/>
      <c r="F1934" s="76"/>
      <c r="G1934" s="83"/>
      <c r="H1934" s="77"/>
      <c r="I1934" s="84"/>
      <c r="J1934" s="30"/>
      <c r="K1934" s="25" t="str">
        <f t="shared" si="240"/>
        <v/>
      </c>
      <c r="L1934" s="30"/>
      <c r="O1934" s="13" t="str">
        <f t="shared" si="241"/>
        <v/>
      </c>
      <c r="P1934" s="13">
        <f>SUM($E$11:$E1934)</f>
        <v>30</v>
      </c>
      <c r="T1934" s="22">
        <f t="shared" si="242"/>
        <v>0</v>
      </c>
      <c r="U1934" s="22">
        <f t="shared" si="243"/>
        <v>0</v>
      </c>
      <c r="W1934" s="13" t="str">
        <f t="shared" si="244"/>
        <v/>
      </c>
      <c r="Y1934" s="41" t="str">
        <f>IF($B1934="", "", IF($B1934&gt;'Annual Report'!$AZ$41, 'Annual Report'!$BA$40, TEXT($B1934, "mmm yyyy")))</f>
        <v/>
      </c>
      <c r="AA1934" s="13" t="str">
        <f t="shared" si="245"/>
        <v/>
      </c>
      <c r="AC1934" s="13" t="str">
        <f t="shared" si="246"/>
        <v xml:space="preserve"> - </v>
      </c>
      <c r="AE1934" s="13" t="str">
        <f t="shared" si="247"/>
        <v/>
      </c>
    </row>
    <row r="1935" spans="1:31" x14ac:dyDescent="0.25">
      <c r="A1935" s="30"/>
      <c r="B1935" s="74"/>
      <c r="C1935" s="82"/>
      <c r="D1935" s="92"/>
      <c r="E1935" s="75"/>
      <c r="F1935" s="76"/>
      <c r="G1935" s="83"/>
      <c r="H1935" s="77"/>
      <c r="I1935" s="84"/>
      <c r="J1935" s="30"/>
      <c r="K1935" s="25" t="str">
        <f t="shared" si="240"/>
        <v/>
      </c>
      <c r="L1935" s="30"/>
      <c r="O1935" s="13" t="str">
        <f t="shared" si="241"/>
        <v/>
      </c>
      <c r="P1935" s="13">
        <f>SUM($E$11:$E1935)</f>
        <v>30</v>
      </c>
      <c r="T1935" s="22">
        <f t="shared" si="242"/>
        <v>0</v>
      </c>
      <c r="U1935" s="22">
        <f t="shared" si="243"/>
        <v>0</v>
      </c>
      <c r="W1935" s="13" t="str">
        <f t="shared" si="244"/>
        <v/>
      </c>
      <c r="Y1935" s="41" t="str">
        <f>IF($B1935="", "", IF($B1935&gt;'Annual Report'!$AZ$41, 'Annual Report'!$BA$40, TEXT($B1935, "mmm yyyy")))</f>
        <v/>
      </c>
      <c r="AA1935" s="13" t="str">
        <f t="shared" si="245"/>
        <v/>
      </c>
      <c r="AC1935" s="13" t="str">
        <f t="shared" si="246"/>
        <v xml:space="preserve"> - </v>
      </c>
      <c r="AE1935" s="13" t="str">
        <f t="shared" si="247"/>
        <v/>
      </c>
    </row>
    <row r="1936" spans="1:31" x14ac:dyDescent="0.25">
      <c r="A1936" s="30"/>
      <c r="B1936" s="74"/>
      <c r="C1936" s="82"/>
      <c r="D1936" s="92"/>
      <c r="E1936" s="75"/>
      <c r="F1936" s="76"/>
      <c r="G1936" s="83"/>
      <c r="H1936" s="77"/>
      <c r="I1936" s="84"/>
      <c r="J1936" s="30"/>
      <c r="K1936" s="25" t="str">
        <f t="shared" si="240"/>
        <v/>
      </c>
      <c r="L1936" s="30"/>
      <c r="O1936" s="13" t="str">
        <f t="shared" si="241"/>
        <v/>
      </c>
      <c r="P1936" s="13">
        <f>SUM($E$11:$E1936)</f>
        <v>30</v>
      </c>
      <c r="T1936" s="22">
        <f t="shared" si="242"/>
        <v>0</v>
      </c>
      <c r="U1936" s="22">
        <f t="shared" si="243"/>
        <v>0</v>
      </c>
      <c r="W1936" s="13" t="str">
        <f t="shared" si="244"/>
        <v/>
      </c>
      <c r="Y1936" s="41" t="str">
        <f>IF($B1936="", "", IF($B1936&gt;'Annual Report'!$AZ$41, 'Annual Report'!$BA$40, TEXT($B1936, "mmm yyyy")))</f>
        <v/>
      </c>
      <c r="AA1936" s="13" t="str">
        <f t="shared" si="245"/>
        <v/>
      </c>
      <c r="AC1936" s="13" t="str">
        <f t="shared" si="246"/>
        <v xml:space="preserve"> - </v>
      </c>
      <c r="AE1936" s="13" t="str">
        <f t="shared" si="247"/>
        <v/>
      </c>
    </row>
    <row r="1937" spans="1:31" x14ac:dyDescent="0.25">
      <c r="A1937" s="30"/>
      <c r="B1937" s="74"/>
      <c r="C1937" s="82"/>
      <c r="D1937" s="92"/>
      <c r="E1937" s="75"/>
      <c r="F1937" s="76"/>
      <c r="G1937" s="83"/>
      <c r="H1937" s="77"/>
      <c r="I1937" s="84"/>
      <c r="J1937" s="30"/>
      <c r="K1937" s="25" t="str">
        <f t="shared" si="240"/>
        <v/>
      </c>
      <c r="L1937" s="30"/>
      <c r="O1937" s="13" t="str">
        <f t="shared" si="241"/>
        <v/>
      </c>
      <c r="P1937" s="13">
        <f>SUM($E$11:$E1937)</f>
        <v>30</v>
      </c>
      <c r="T1937" s="22">
        <f t="shared" si="242"/>
        <v>0</v>
      </c>
      <c r="U1937" s="22">
        <f t="shared" si="243"/>
        <v>0</v>
      </c>
      <c r="W1937" s="13" t="str">
        <f t="shared" si="244"/>
        <v/>
      </c>
      <c r="Y1937" s="41" t="str">
        <f>IF($B1937="", "", IF($B1937&gt;'Annual Report'!$AZ$41, 'Annual Report'!$BA$40, TEXT($B1937, "mmm yyyy")))</f>
        <v/>
      </c>
      <c r="AA1937" s="13" t="str">
        <f t="shared" si="245"/>
        <v/>
      </c>
      <c r="AC1937" s="13" t="str">
        <f t="shared" si="246"/>
        <v xml:space="preserve"> - </v>
      </c>
      <c r="AE1937" s="13" t="str">
        <f t="shared" si="247"/>
        <v/>
      </c>
    </row>
    <row r="1938" spans="1:31" x14ac:dyDescent="0.25">
      <c r="A1938" s="30"/>
      <c r="B1938" s="74"/>
      <c r="C1938" s="82"/>
      <c r="D1938" s="92"/>
      <c r="E1938" s="75"/>
      <c r="F1938" s="76"/>
      <c r="G1938" s="83"/>
      <c r="H1938" s="77"/>
      <c r="I1938" s="84"/>
      <c r="J1938" s="30"/>
      <c r="K1938" s="25" t="str">
        <f t="shared" si="240"/>
        <v/>
      </c>
      <c r="L1938" s="30"/>
      <c r="O1938" s="13" t="str">
        <f t="shared" si="241"/>
        <v/>
      </c>
      <c r="P1938" s="13">
        <f>SUM($E$11:$E1938)</f>
        <v>30</v>
      </c>
      <c r="T1938" s="22">
        <f t="shared" si="242"/>
        <v>0</v>
      </c>
      <c r="U1938" s="22">
        <f t="shared" si="243"/>
        <v>0</v>
      </c>
      <c r="W1938" s="13" t="str">
        <f t="shared" si="244"/>
        <v/>
      </c>
      <c r="Y1938" s="41" t="str">
        <f>IF($B1938="", "", IF($B1938&gt;'Annual Report'!$AZ$41, 'Annual Report'!$BA$40, TEXT($B1938, "mmm yyyy")))</f>
        <v/>
      </c>
      <c r="AA1938" s="13" t="str">
        <f t="shared" si="245"/>
        <v/>
      </c>
      <c r="AC1938" s="13" t="str">
        <f t="shared" si="246"/>
        <v xml:space="preserve"> - </v>
      </c>
      <c r="AE1938" s="13" t="str">
        <f t="shared" si="247"/>
        <v/>
      </c>
    </row>
    <row r="1939" spans="1:31" x14ac:dyDescent="0.25">
      <c r="A1939" s="30"/>
      <c r="B1939" s="74"/>
      <c r="C1939" s="82"/>
      <c r="D1939" s="92"/>
      <c r="E1939" s="75"/>
      <c r="F1939" s="76"/>
      <c r="G1939" s="83"/>
      <c r="H1939" s="77"/>
      <c r="I1939" s="84"/>
      <c r="J1939" s="30"/>
      <c r="K1939" s="25" t="str">
        <f t="shared" si="240"/>
        <v/>
      </c>
      <c r="L1939" s="30"/>
      <c r="O1939" s="13" t="str">
        <f t="shared" si="241"/>
        <v/>
      </c>
      <c r="P1939" s="13">
        <f>SUM($E$11:$E1939)</f>
        <v>30</v>
      </c>
      <c r="T1939" s="22">
        <f t="shared" si="242"/>
        <v>0</v>
      </c>
      <c r="U1939" s="22">
        <f t="shared" si="243"/>
        <v>0</v>
      </c>
      <c r="W1939" s="13" t="str">
        <f t="shared" si="244"/>
        <v/>
      </c>
      <c r="Y1939" s="41" t="str">
        <f>IF($B1939="", "", IF($B1939&gt;'Annual Report'!$AZ$41, 'Annual Report'!$BA$40, TEXT($B1939, "mmm yyyy")))</f>
        <v/>
      </c>
      <c r="AA1939" s="13" t="str">
        <f t="shared" si="245"/>
        <v/>
      </c>
      <c r="AC1939" s="13" t="str">
        <f t="shared" si="246"/>
        <v xml:space="preserve"> - </v>
      </c>
      <c r="AE1939" s="13" t="str">
        <f t="shared" si="247"/>
        <v/>
      </c>
    </row>
    <row r="1940" spans="1:31" x14ac:dyDescent="0.25">
      <c r="A1940" s="30"/>
      <c r="B1940" s="74"/>
      <c r="C1940" s="82"/>
      <c r="D1940" s="92"/>
      <c r="E1940" s="75"/>
      <c r="F1940" s="76"/>
      <c r="G1940" s="83"/>
      <c r="H1940" s="77"/>
      <c r="I1940" s="84"/>
      <c r="J1940" s="30"/>
      <c r="K1940" s="25" t="str">
        <f t="shared" si="240"/>
        <v/>
      </c>
      <c r="L1940" s="30"/>
      <c r="O1940" s="13" t="str">
        <f t="shared" si="241"/>
        <v/>
      </c>
      <c r="P1940" s="13">
        <f>SUM($E$11:$E1940)</f>
        <v>30</v>
      </c>
      <c r="T1940" s="22">
        <f t="shared" si="242"/>
        <v>0</v>
      </c>
      <c r="U1940" s="22">
        <f t="shared" si="243"/>
        <v>0</v>
      </c>
      <c r="W1940" s="13" t="str">
        <f t="shared" si="244"/>
        <v/>
      </c>
      <c r="Y1940" s="41" t="str">
        <f>IF($B1940="", "", IF($B1940&gt;'Annual Report'!$AZ$41, 'Annual Report'!$BA$40, TEXT($B1940, "mmm yyyy")))</f>
        <v/>
      </c>
      <c r="AA1940" s="13" t="str">
        <f t="shared" si="245"/>
        <v/>
      </c>
      <c r="AC1940" s="13" t="str">
        <f t="shared" si="246"/>
        <v xml:space="preserve"> - </v>
      </c>
      <c r="AE1940" s="13" t="str">
        <f t="shared" si="247"/>
        <v/>
      </c>
    </row>
    <row r="1941" spans="1:31" x14ac:dyDescent="0.25">
      <c r="A1941" s="30"/>
      <c r="B1941" s="74"/>
      <c r="C1941" s="82"/>
      <c r="D1941" s="92"/>
      <c r="E1941" s="75"/>
      <c r="F1941" s="76"/>
      <c r="G1941" s="83"/>
      <c r="H1941" s="77"/>
      <c r="I1941" s="84"/>
      <c r="J1941" s="30"/>
      <c r="K1941" s="25" t="str">
        <f t="shared" si="240"/>
        <v/>
      </c>
      <c r="L1941" s="30"/>
      <c r="O1941" s="13" t="str">
        <f t="shared" si="241"/>
        <v/>
      </c>
      <c r="P1941" s="13">
        <f>SUM($E$11:$E1941)</f>
        <v>30</v>
      </c>
      <c r="T1941" s="22">
        <f t="shared" si="242"/>
        <v>0</v>
      </c>
      <c r="U1941" s="22">
        <f t="shared" si="243"/>
        <v>0</v>
      </c>
      <c r="W1941" s="13" t="str">
        <f t="shared" si="244"/>
        <v/>
      </c>
      <c r="Y1941" s="41" t="str">
        <f>IF($B1941="", "", IF($B1941&gt;'Annual Report'!$AZ$41, 'Annual Report'!$BA$40, TEXT($B1941, "mmm yyyy")))</f>
        <v/>
      </c>
      <c r="AA1941" s="13" t="str">
        <f t="shared" si="245"/>
        <v/>
      </c>
      <c r="AC1941" s="13" t="str">
        <f t="shared" si="246"/>
        <v xml:space="preserve"> - </v>
      </c>
      <c r="AE1941" s="13" t="str">
        <f t="shared" si="247"/>
        <v/>
      </c>
    </row>
    <row r="1942" spans="1:31" x14ac:dyDescent="0.25">
      <c r="A1942" s="30"/>
      <c r="B1942" s="74"/>
      <c r="C1942" s="82"/>
      <c r="D1942" s="92"/>
      <c r="E1942" s="75"/>
      <c r="F1942" s="76"/>
      <c r="G1942" s="83"/>
      <c r="H1942" s="77"/>
      <c r="I1942" s="84"/>
      <c r="J1942" s="30"/>
      <c r="K1942" s="25" t="str">
        <f t="shared" si="240"/>
        <v/>
      </c>
      <c r="L1942" s="30"/>
      <c r="O1942" s="13" t="str">
        <f t="shared" si="241"/>
        <v/>
      </c>
      <c r="P1942" s="13">
        <f>SUM($E$11:$E1942)</f>
        <v>30</v>
      </c>
      <c r="T1942" s="22">
        <f t="shared" si="242"/>
        <v>0</v>
      </c>
      <c r="U1942" s="22">
        <f t="shared" si="243"/>
        <v>0</v>
      </c>
      <c r="W1942" s="13" t="str">
        <f t="shared" si="244"/>
        <v/>
      </c>
      <c r="Y1942" s="41" t="str">
        <f>IF($B1942="", "", IF($B1942&gt;'Annual Report'!$AZ$41, 'Annual Report'!$BA$40, TEXT($B1942, "mmm yyyy")))</f>
        <v/>
      </c>
      <c r="AA1942" s="13" t="str">
        <f t="shared" si="245"/>
        <v/>
      </c>
      <c r="AC1942" s="13" t="str">
        <f t="shared" si="246"/>
        <v xml:space="preserve"> - </v>
      </c>
      <c r="AE1942" s="13" t="str">
        <f t="shared" si="247"/>
        <v/>
      </c>
    </row>
    <row r="1943" spans="1:31" x14ac:dyDescent="0.25">
      <c r="A1943" s="30"/>
      <c r="B1943" s="74"/>
      <c r="C1943" s="82"/>
      <c r="D1943" s="92"/>
      <c r="E1943" s="75"/>
      <c r="F1943" s="76"/>
      <c r="G1943" s="83"/>
      <c r="H1943" s="77"/>
      <c r="I1943" s="84"/>
      <c r="J1943" s="30"/>
      <c r="K1943" s="25" t="str">
        <f t="shared" si="240"/>
        <v/>
      </c>
      <c r="L1943" s="30"/>
      <c r="O1943" s="13" t="str">
        <f t="shared" si="241"/>
        <v/>
      </c>
      <c r="P1943" s="13">
        <f>SUM($E$11:$E1943)</f>
        <v>30</v>
      </c>
      <c r="T1943" s="22">
        <f t="shared" si="242"/>
        <v>0</v>
      </c>
      <c r="U1943" s="22">
        <f t="shared" si="243"/>
        <v>0</v>
      </c>
      <c r="W1943" s="13" t="str">
        <f t="shared" si="244"/>
        <v/>
      </c>
      <c r="Y1943" s="41" t="str">
        <f>IF($B1943="", "", IF($B1943&gt;'Annual Report'!$AZ$41, 'Annual Report'!$BA$40, TEXT($B1943, "mmm yyyy")))</f>
        <v/>
      </c>
      <c r="AA1943" s="13" t="str">
        <f t="shared" si="245"/>
        <v/>
      </c>
      <c r="AC1943" s="13" t="str">
        <f t="shared" si="246"/>
        <v xml:space="preserve"> - </v>
      </c>
      <c r="AE1943" s="13" t="str">
        <f t="shared" si="247"/>
        <v/>
      </c>
    </row>
    <row r="1944" spans="1:31" x14ac:dyDescent="0.25">
      <c r="A1944" s="30"/>
      <c r="B1944" s="74"/>
      <c r="C1944" s="82"/>
      <c r="D1944" s="92"/>
      <c r="E1944" s="75"/>
      <c r="F1944" s="76"/>
      <c r="G1944" s="83"/>
      <c r="H1944" s="77"/>
      <c r="I1944" s="84"/>
      <c r="J1944" s="30"/>
      <c r="K1944" s="25" t="str">
        <f t="shared" si="240"/>
        <v/>
      </c>
      <c r="L1944" s="30"/>
      <c r="O1944" s="13" t="str">
        <f t="shared" si="241"/>
        <v/>
      </c>
      <c r="P1944" s="13">
        <f>SUM($E$11:$E1944)</f>
        <v>30</v>
      </c>
      <c r="T1944" s="22">
        <f t="shared" si="242"/>
        <v>0</v>
      </c>
      <c r="U1944" s="22">
        <f t="shared" si="243"/>
        <v>0</v>
      </c>
      <c r="W1944" s="13" t="str">
        <f t="shared" si="244"/>
        <v/>
      </c>
      <c r="Y1944" s="41" t="str">
        <f>IF($B1944="", "", IF($B1944&gt;'Annual Report'!$AZ$41, 'Annual Report'!$BA$40, TEXT($B1944, "mmm yyyy")))</f>
        <v/>
      </c>
      <c r="AA1944" s="13" t="str">
        <f t="shared" si="245"/>
        <v/>
      </c>
      <c r="AC1944" s="13" t="str">
        <f t="shared" si="246"/>
        <v xml:space="preserve"> - </v>
      </c>
      <c r="AE1944" s="13" t="str">
        <f t="shared" si="247"/>
        <v/>
      </c>
    </row>
    <row r="1945" spans="1:31" x14ac:dyDescent="0.25">
      <c r="A1945" s="30"/>
      <c r="B1945" s="74"/>
      <c r="C1945" s="82"/>
      <c r="D1945" s="92"/>
      <c r="E1945" s="75"/>
      <c r="F1945" s="76"/>
      <c r="G1945" s="83"/>
      <c r="H1945" s="77"/>
      <c r="I1945" s="84"/>
      <c r="J1945" s="30"/>
      <c r="K1945" s="25" t="str">
        <f t="shared" si="240"/>
        <v/>
      </c>
      <c r="L1945" s="30"/>
      <c r="O1945" s="13" t="str">
        <f t="shared" si="241"/>
        <v/>
      </c>
      <c r="P1945" s="13">
        <f>SUM($E$11:$E1945)</f>
        <v>30</v>
      </c>
      <c r="T1945" s="22">
        <f t="shared" si="242"/>
        <v>0</v>
      </c>
      <c r="U1945" s="22">
        <f t="shared" si="243"/>
        <v>0</v>
      </c>
      <c r="W1945" s="13" t="str">
        <f t="shared" si="244"/>
        <v/>
      </c>
      <c r="Y1945" s="41" t="str">
        <f>IF($B1945="", "", IF($B1945&gt;'Annual Report'!$AZ$41, 'Annual Report'!$BA$40, TEXT($B1945, "mmm yyyy")))</f>
        <v/>
      </c>
      <c r="AA1945" s="13" t="str">
        <f t="shared" si="245"/>
        <v/>
      </c>
      <c r="AC1945" s="13" t="str">
        <f t="shared" si="246"/>
        <v xml:space="preserve"> - </v>
      </c>
      <c r="AE1945" s="13" t="str">
        <f t="shared" si="247"/>
        <v/>
      </c>
    </row>
    <row r="1946" spans="1:31" x14ac:dyDescent="0.25">
      <c r="A1946" s="30"/>
      <c r="B1946" s="74"/>
      <c r="C1946" s="82"/>
      <c r="D1946" s="92"/>
      <c r="E1946" s="75"/>
      <c r="F1946" s="76"/>
      <c r="G1946" s="83"/>
      <c r="H1946" s="77"/>
      <c r="I1946" s="84"/>
      <c r="J1946" s="30"/>
      <c r="K1946" s="25" t="str">
        <f t="shared" si="240"/>
        <v/>
      </c>
      <c r="L1946" s="30"/>
      <c r="O1946" s="13" t="str">
        <f t="shared" si="241"/>
        <v/>
      </c>
      <c r="P1946" s="13">
        <f>SUM($E$11:$E1946)</f>
        <v>30</v>
      </c>
      <c r="T1946" s="22">
        <f t="shared" si="242"/>
        <v>0</v>
      </c>
      <c r="U1946" s="22">
        <f t="shared" si="243"/>
        <v>0</v>
      </c>
      <c r="W1946" s="13" t="str">
        <f t="shared" si="244"/>
        <v/>
      </c>
      <c r="Y1946" s="41" t="str">
        <f>IF($B1946="", "", IF($B1946&gt;'Annual Report'!$AZ$41, 'Annual Report'!$BA$40, TEXT($B1946, "mmm yyyy")))</f>
        <v/>
      </c>
      <c r="AA1946" s="13" t="str">
        <f t="shared" si="245"/>
        <v/>
      </c>
      <c r="AC1946" s="13" t="str">
        <f t="shared" si="246"/>
        <v xml:space="preserve"> - </v>
      </c>
      <c r="AE1946" s="13" t="str">
        <f t="shared" si="247"/>
        <v/>
      </c>
    </row>
    <row r="1947" spans="1:31" x14ac:dyDescent="0.25">
      <c r="A1947" s="30"/>
      <c r="B1947" s="74"/>
      <c r="C1947" s="82"/>
      <c r="D1947" s="92"/>
      <c r="E1947" s="75"/>
      <c r="F1947" s="76"/>
      <c r="G1947" s="83"/>
      <c r="H1947" s="77"/>
      <c r="I1947" s="84"/>
      <c r="J1947" s="30"/>
      <c r="K1947" s="25" t="str">
        <f t="shared" si="240"/>
        <v/>
      </c>
      <c r="L1947" s="30"/>
      <c r="O1947" s="13" t="str">
        <f t="shared" si="241"/>
        <v/>
      </c>
      <c r="P1947" s="13">
        <f>SUM($E$11:$E1947)</f>
        <v>30</v>
      </c>
      <c r="T1947" s="22">
        <f t="shared" si="242"/>
        <v>0</v>
      </c>
      <c r="U1947" s="22">
        <f t="shared" si="243"/>
        <v>0</v>
      </c>
      <c r="W1947" s="13" t="str">
        <f t="shared" si="244"/>
        <v/>
      </c>
      <c r="Y1947" s="41" t="str">
        <f>IF($B1947="", "", IF($B1947&gt;'Annual Report'!$AZ$41, 'Annual Report'!$BA$40, TEXT($B1947, "mmm yyyy")))</f>
        <v/>
      </c>
      <c r="AA1947" s="13" t="str">
        <f t="shared" si="245"/>
        <v/>
      </c>
      <c r="AC1947" s="13" t="str">
        <f t="shared" si="246"/>
        <v xml:space="preserve"> - </v>
      </c>
      <c r="AE1947" s="13" t="str">
        <f t="shared" si="247"/>
        <v/>
      </c>
    </row>
    <row r="1948" spans="1:31" x14ac:dyDescent="0.25">
      <c r="A1948" s="30"/>
      <c r="B1948" s="74"/>
      <c r="C1948" s="82"/>
      <c r="D1948" s="92"/>
      <c r="E1948" s="75"/>
      <c r="F1948" s="76"/>
      <c r="G1948" s="83"/>
      <c r="H1948" s="77"/>
      <c r="I1948" s="84"/>
      <c r="J1948" s="30"/>
      <c r="K1948" s="25" t="str">
        <f t="shared" si="240"/>
        <v/>
      </c>
      <c r="L1948" s="30"/>
      <c r="O1948" s="13" t="str">
        <f t="shared" si="241"/>
        <v/>
      </c>
      <c r="P1948" s="13">
        <f>SUM($E$11:$E1948)</f>
        <v>30</v>
      </c>
      <c r="T1948" s="22">
        <f t="shared" si="242"/>
        <v>0</v>
      </c>
      <c r="U1948" s="22">
        <f t="shared" si="243"/>
        <v>0</v>
      </c>
      <c r="W1948" s="13" t="str">
        <f t="shared" si="244"/>
        <v/>
      </c>
      <c r="Y1948" s="41" t="str">
        <f>IF($B1948="", "", IF($B1948&gt;'Annual Report'!$AZ$41, 'Annual Report'!$BA$40, TEXT($B1948, "mmm yyyy")))</f>
        <v/>
      </c>
      <c r="AA1948" s="13" t="str">
        <f t="shared" si="245"/>
        <v/>
      </c>
      <c r="AC1948" s="13" t="str">
        <f t="shared" si="246"/>
        <v xml:space="preserve"> - </v>
      </c>
      <c r="AE1948" s="13" t="str">
        <f t="shared" si="247"/>
        <v/>
      </c>
    </row>
    <row r="1949" spans="1:31" x14ac:dyDescent="0.25">
      <c r="A1949" s="30"/>
      <c r="B1949" s="74"/>
      <c r="C1949" s="82"/>
      <c r="D1949" s="92"/>
      <c r="E1949" s="75"/>
      <c r="F1949" s="76"/>
      <c r="G1949" s="83"/>
      <c r="H1949" s="77"/>
      <c r="I1949" s="84"/>
      <c r="J1949" s="30"/>
      <c r="K1949" s="25" t="str">
        <f t="shared" si="240"/>
        <v/>
      </c>
      <c r="L1949" s="30"/>
      <c r="O1949" s="13" t="str">
        <f t="shared" si="241"/>
        <v/>
      </c>
      <c r="P1949" s="13">
        <f>SUM($E$11:$E1949)</f>
        <v>30</v>
      </c>
      <c r="T1949" s="22">
        <f t="shared" si="242"/>
        <v>0</v>
      </c>
      <c r="U1949" s="22">
        <f t="shared" si="243"/>
        <v>0</v>
      </c>
      <c r="W1949" s="13" t="str">
        <f t="shared" si="244"/>
        <v/>
      </c>
      <c r="Y1949" s="41" t="str">
        <f>IF($B1949="", "", IF($B1949&gt;'Annual Report'!$AZ$41, 'Annual Report'!$BA$40, TEXT($B1949, "mmm yyyy")))</f>
        <v/>
      </c>
      <c r="AA1949" s="13" t="str">
        <f t="shared" si="245"/>
        <v/>
      </c>
      <c r="AC1949" s="13" t="str">
        <f t="shared" si="246"/>
        <v xml:space="preserve"> - </v>
      </c>
      <c r="AE1949" s="13" t="str">
        <f t="shared" si="247"/>
        <v/>
      </c>
    </row>
    <row r="1950" spans="1:31" x14ac:dyDescent="0.25">
      <c r="A1950" s="30"/>
      <c r="B1950" s="74"/>
      <c r="C1950" s="82"/>
      <c r="D1950" s="92"/>
      <c r="E1950" s="75"/>
      <c r="F1950" s="76"/>
      <c r="G1950" s="83"/>
      <c r="H1950" s="77"/>
      <c r="I1950" s="84"/>
      <c r="J1950" s="30"/>
      <c r="K1950" s="25" t="str">
        <f t="shared" si="240"/>
        <v/>
      </c>
      <c r="L1950" s="30"/>
      <c r="O1950" s="13" t="str">
        <f t="shared" si="241"/>
        <v/>
      </c>
      <c r="P1950" s="13">
        <f>SUM($E$11:$E1950)</f>
        <v>30</v>
      </c>
      <c r="T1950" s="22">
        <f t="shared" si="242"/>
        <v>0</v>
      </c>
      <c r="U1950" s="22">
        <f t="shared" si="243"/>
        <v>0</v>
      </c>
      <c r="W1950" s="13" t="str">
        <f t="shared" si="244"/>
        <v/>
      </c>
      <c r="Y1950" s="41" t="str">
        <f>IF($B1950="", "", IF($B1950&gt;'Annual Report'!$AZ$41, 'Annual Report'!$BA$40, TEXT($B1950, "mmm yyyy")))</f>
        <v/>
      </c>
      <c r="AA1950" s="13" t="str">
        <f t="shared" si="245"/>
        <v/>
      </c>
      <c r="AC1950" s="13" t="str">
        <f t="shared" si="246"/>
        <v xml:space="preserve"> - </v>
      </c>
      <c r="AE1950" s="13" t="str">
        <f t="shared" si="247"/>
        <v/>
      </c>
    </row>
    <row r="1951" spans="1:31" x14ac:dyDescent="0.25">
      <c r="A1951" s="30"/>
      <c r="B1951" s="74"/>
      <c r="C1951" s="82"/>
      <c r="D1951" s="92"/>
      <c r="E1951" s="75"/>
      <c r="F1951" s="76"/>
      <c r="G1951" s="83"/>
      <c r="H1951" s="77"/>
      <c r="I1951" s="84"/>
      <c r="J1951" s="30"/>
      <c r="K1951" s="25" t="str">
        <f t="shared" si="240"/>
        <v/>
      </c>
      <c r="L1951" s="30"/>
      <c r="O1951" s="13" t="str">
        <f t="shared" si="241"/>
        <v/>
      </c>
      <c r="P1951" s="13">
        <f>SUM($E$11:$E1951)</f>
        <v>30</v>
      </c>
      <c r="T1951" s="22">
        <f t="shared" si="242"/>
        <v>0</v>
      </c>
      <c r="U1951" s="22">
        <f t="shared" si="243"/>
        <v>0</v>
      </c>
      <c r="W1951" s="13" t="str">
        <f t="shared" si="244"/>
        <v/>
      </c>
      <c r="Y1951" s="41" t="str">
        <f>IF($B1951="", "", IF($B1951&gt;'Annual Report'!$AZ$41, 'Annual Report'!$BA$40, TEXT($B1951, "mmm yyyy")))</f>
        <v/>
      </c>
      <c r="AA1951" s="13" t="str">
        <f t="shared" si="245"/>
        <v/>
      </c>
      <c r="AC1951" s="13" t="str">
        <f t="shared" si="246"/>
        <v xml:space="preserve"> - </v>
      </c>
      <c r="AE1951" s="13" t="str">
        <f t="shared" si="247"/>
        <v/>
      </c>
    </row>
    <row r="1952" spans="1:31" x14ac:dyDescent="0.25">
      <c r="A1952" s="30"/>
      <c r="B1952" s="74"/>
      <c r="C1952" s="82"/>
      <c r="D1952" s="92"/>
      <c r="E1952" s="75"/>
      <c r="F1952" s="76"/>
      <c r="G1952" s="83"/>
      <c r="H1952" s="77"/>
      <c r="I1952" s="84"/>
      <c r="J1952" s="30"/>
      <c r="K1952" s="25" t="str">
        <f t="shared" si="240"/>
        <v/>
      </c>
      <c r="L1952" s="30"/>
      <c r="O1952" s="13" t="str">
        <f t="shared" si="241"/>
        <v/>
      </c>
      <c r="P1952" s="13">
        <f>SUM($E$11:$E1952)</f>
        <v>30</v>
      </c>
      <c r="T1952" s="22">
        <f t="shared" si="242"/>
        <v>0</v>
      </c>
      <c r="U1952" s="22">
        <f t="shared" si="243"/>
        <v>0</v>
      </c>
      <c r="W1952" s="13" t="str">
        <f t="shared" si="244"/>
        <v/>
      </c>
      <c r="Y1952" s="41" t="str">
        <f>IF($B1952="", "", IF($B1952&gt;'Annual Report'!$AZ$41, 'Annual Report'!$BA$40, TEXT($B1952, "mmm yyyy")))</f>
        <v/>
      </c>
      <c r="AA1952" s="13" t="str">
        <f t="shared" si="245"/>
        <v/>
      </c>
      <c r="AC1952" s="13" t="str">
        <f t="shared" si="246"/>
        <v xml:space="preserve"> - </v>
      </c>
      <c r="AE1952" s="13" t="str">
        <f t="shared" si="247"/>
        <v/>
      </c>
    </row>
    <row r="1953" spans="1:31" x14ac:dyDescent="0.25">
      <c r="A1953" s="30"/>
      <c r="B1953" s="74"/>
      <c r="C1953" s="82"/>
      <c r="D1953" s="92"/>
      <c r="E1953" s="75"/>
      <c r="F1953" s="76"/>
      <c r="G1953" s="83"/>
      <c r="H1953" s="77"/>
      <c r="I1953" s="84"/>
      <c r="J1953" s="30"/>
      <c r="K1953" s="25" t="str">
        <f t="shared" si="240"/>
        <v/>
      </c>
      <c r="L1953" s="30"/>
      <c r="O1953" s="13" t="str">
        <f t="shared" si="241"/>
        <v/>
      </c>
      <c r="P1953" s="13">
        <f>SUM($E$11:$E1953)</f>
        <v>30</v>
      </c>
      <c r="T1953" s="22">
        <f t="shared" si="242"/>
        <v>0</v>
      </c>
      <c r="U1953" s="22">
        <f t="shared" si="243"/>
        <v>0</v>
      </c>
      <c r="W1953" s="13" t="str">
        <f t="shared" si="244"/>
        <v/>
      </c>
      <c r="Y1953" s="41" t="str">
        <f>IF($B1953="", "", IF($B1953&gt;'Annual Report'!$AZ$41, 'Annual Report'!$BA$40, TEXT($B1953, "mmm yyyy")))</f>
        <v/>
      </c>
      <c r="AA1953" s="13" t="str">
        <f t="shared" si="245"/>
        <v/>
      </c>
      <c r="AC1953" s="13" t="str">
        <f t="shared" si="246"/>
        <v xml:space="preserve"> - </v>
      </c>
      <c r="AE1953" s="13" t="str">
        <f t="shared" si="247"/>
        <v/>
      </c>
    </row>
    <row r="1954" spans="1:31" x14ac:dyDescent="0.25">
      <c r="A1954" s="30"/>
      <c r="B1954" s="74"/>
      <c r="C1954" s="82"/>
      <c r="D1954" s="92"/>
      <c r="E1954" s="75"/>
      <c r="F1954" s="76"/>
      <c r="G1954" s="83"/>
      <c r="H1954" s="77"/>
      <c r="I1954" s="84"/>
      <c r="J1954" s="30"/>
      <c r="K1954" s="25" t="str">
        <f t="shared" si="240"/>
        <v/>
      </c>
      <c r="L1954" s="30"/>
      <c r="O1954" s="13" t="str">
        <f t="shared" si="241"/>
        <v/>
      </c>
      <c r="P1954" s="13">
        <f>SUM($E$11:$E1954)</f>
        <v>30</v>
      </c>
      <c r="T1954" s="22">
        <f t="shared" si="242"/>
        <v>0</v>
      </c>
      <c r="U1954" s="22">
        <f t="shared" si="243"/>
        <v>0</v>
      </c>
      <c r="W1954" s="13" t="str">
        <f t="shared" si="244"/>
        <v/>
      </c>
      <c r="Y1954" s="41" t="str">
        <f>IF($B1954="", "", IF($B1954&gt;'Annual Report'!$AZ$41, 'Annual Report'!$BA$40, TEXT($B1954, "mmm yyyy")))</f>
        <v/>
      </c>
      <c r="AA1954" s="13" t="str">
        <f t="shared" si="245"/>
        <v/>
      </c>
      <c r="AC1954" s="13" t="str">
        <f t="shared" si="246"/>
        <v xml:space="preserve"> - </v>
      </c>
      <c r="AE1954" s="13" t="str">
        <f t="shared" si="247"/>
        <v/>
      </c>
    </row>
    <row r="1955" spans="1:31" x14ac:dyDescent="0.25">
      <c r="A1955" s="30"/>
      <c r="B1955" s="74"/>
      <c r="C1955" s="82"/>
      <c r="D1955" s="92"/>
      <c r="E1955" s="75"/>
      <c r="F1955" s="76"/>
      <c r="G1955" s="83"/>
      <c r="H1955" s="77"/>
      <c r="I1955" s="84"/>
      <c r="J1955" s="30"/>
      <c r="K1955" s="25" t="str">
        <f t="shared" si="240"/>
        <v/>
      </c>
      <c r="L1955" s="30"/>
      <c r="O1955" s="13" t="str">
        <f t="shared" si="241"/>
        <v/>
      </c>
      <c r="P1955" s="13">
        <f>SUM($E$11:$E1955)</f>
        <v>30</v>
      </c>
      <c r="T1955" s="22">
        <f t="shared" si="242"/>
        <v>0</v>
      </c>
      <c r="U1955" s="22">
        <f t="shared" si="243"/>
        <v>0</v>
      </c>
      <c r="W1955" s="13" t="str">
        <f t="shared" si="244"/>
        <v/>
      </c>
      <c r="Y1955" s="41" t="str">
        <f>IF($B1955="", "", IF($B1955&gt;'Annual Report'!$AZ$41, 'Annual Report'!$BA$40, TEXT($B1955, "mmm yyyy")))</f>
        <v/>
      </c>
      <c r="AA1955" s="13" t="str">
        <f t="shared" si="245"/>
        <v/>
      </c>
      <c r="AC1955" s="13" t="str">
        <f t="shared" si="246"/>
        <v xml:space="preserve"> - </v>
      </c>
      <c r="AE1955" s="13" t="str">
        <f t="shared" si="247"/>
        <v/>
      </c>
    </row>
    <row r="1956" spans="1:31" x14ac:dyDescent="0.25">
      <c r="A1956" s="30"/>
      <c r="B1956" s="74"/>
      <c r="C1956" s="82"/>
      <c r="D1956" s="92"/>
      <c r="E1956" s="75"/>
      <c r="F1956" s="76"/>
      <c r="G1956" s="83"/>
      <c r="H1956" s="77"/>
      <c r="I1956" s="84"/>
      <c r="J1956" s="30"/>
      <c r="K1956" s="25" t="str">
        <f t="shared" si="240"/>
        <v/>
      </c>
      <c r="L1956" s="30"/>
      <c r="O1956" s="13" t="str">
        <f t="shared" si="241"/>
        <v/>
      </c>
      <c r="P1956" s="13">
        <f>SUM($E$11:$E1956)</f>
        <v>30</v>
      </c>
      <c r="T1956" s="22">
        <f t="shared" si="242"/>
        <v>0</v>
      </c>
      <c r="U1956" s="22">
        <f t="shared" si="243"/>
        <v>0</v>
      </c>
      <c r="W1956" s="13" t="str">
        <f t="shared" si="244"/>
        <v/>
      </c>
      <c r="Y1956" s="41" t="str">
        <f>IF($B1956="", "", IF($B1956&gt;'Annual Report'!$AZ$41, 'Annual Report'!$BA$40, TEXT($B1956, "mmm yyyy")))</f>
        <v/>
      </c>
      <c r="AA1956" s="13" t="str">
        <f t="shared" si="245"/>
        <v/>
      </c>
      <c r="AC1956" s="13" t="str">
        <f t="shared" si="246"/>
        <v xml:space="preserve"> - </v>
      </c>
      <c r="AE1956" s="13" t="str">
        <f t="shared" si="247"/>
        <v/>
      </c>
    </row>
    <row r="1957" spans="1:31" x14ac:dyDescent="0.25">
      <c r="A1957" s="30"/>
      <c r="B1957" s="74"/>
      <c r="C1957" s="82"/>
      <c r="D1957" s="92"/>
      <c r="E1957" s="75"/>
      <c r="F1957" s="76"/>
      <c r="G1957" s="83"/>
      <c r="H1957" s="77"/>
      <c r="I1957" s="84"/>
      <c r="J1957" s="30"/>
      <c r="K1957" s="25" t="str">
        <f t="shared" si="240"/>
        <v/>
      </c>
      <c r="L1957" s="30"/>
      <c r="O1957" s="13" t="str">
        <f t="shared" si="241"/>
        <v/>
      </c>
      <c r="P1957" s="13">
        <f>SUM($E$11:$E1957)</f>
        <v>30</v>
      </c>
      <c r="T1957" s="22">
        <f t="shared" si="242"/>
        <v>0</v>
      </c>
      <c r="U1957" s="22">
        <f t="shared" si="243"/>
        <v>0</v>
      </c>
      <c r="W1957" s="13" t="str">
        <f t="shared" si="244"/>
        <v/>
      </c>
      <c r="Y1957" s="41" t="str">
        <f>IF($B1957="", "", IF($B1957&gt;'Annual Report'!$AZ$41, 'Annual Report'!$BA$40, TEXT($B1957, "mmm yyyy")))</f>
        <v/>
      </c>
      <c r="AA1957" s="13" t="str">
        <f t="shared" si="245"/>
        <v/>
      </c>
      <c r="AC1957" s="13" t="str">
        <f t="shared" si="246"/>
        <v xml:space="preserve"> - </v>
      </c>
      <c r="AE1957" s="13" t="str">
        <f t="shared" si="247"/>
        <v/>
      </c>
    </row>
    <row r="1958" spans="1:31" x14ac:dyDescent="0.25">
      <c r="A1958" s="30"/>
      <c r="B1958" s="74"/>
      <c r="C1958" s="82"/>
      <c r="D1958" s="92"/>
      <c r="E1958" s="75"/>
      <c r="F1958" s="76"/>
      <c r="G1958" s="83"/>
      <c r="H1958" s="77"/>
      <c r="I1958" s="84"/>
      <c r="J1958" s="30"/>
      <c r="K1958" s="25" t="str">
        <f t="shared" si="240"/>
        <v/>
      </c>
      <c r="L1958" s="30"/>
      <c r="O1958" s="13" t="str">
        <f t="shared" si="241"/>
        <v/>
      </c>
      <c r="P1958" s="13">
        <f>SUM($E$11:$E1958)</f>
        <v>30</v>
      </c>
      <c r="T1958" s="22">
        <f t="shared" si="242"/>
        <v>0</v>
      </c>
      <c r="U1958" s="22">
        <f t="shared" si="243"/>
        <v>0</v>
      </c>
      <c r="W1958" s="13" t="str">
        <f t="shared" si="244"/>
        <v/>
      </c>
      <c r="Y1958" s="41" t="str">
        <f>IF($B1958="", "", IF($B1958&gt;'Annual Report'!$AZ$41, 'Annual Report'!$BA$40, TEXT($B1958, "mmm yyyy")))</f>
        <v/>
      </c>
      <c r="AA1958" s="13" t="str">
        <f t="shared" si="245"/>
        <v/>
      </c>
      <c r="AC1958" s="13" t="str">
        <f t="shared" si="246"/>
        <v xml:space="preserve"> - </v>
      </c>
      <c r="AE1958" s="13" t="str">
        <f t="shared" si="247"/>
        <v/>
      </c>
    </row>
    <row r="1959" spans="1:31" x14ac:dyDescent="0.25">
      <c r="A1959" s="30"/>
      <c r="B1959" s="74"/>
      <c r="C1959" s="82"/>
      <c r="D1959" s="92"/>
      <c r="E1959" s="75"/>
      <c r="F1959" s="76"/>
      <c r="G1959" s="83"/>
      <c r="H1959" s="77"/>
      <c r="I1959" s="84"/>
      <c r="J1959" s="30"/>
      <c r="K1959" s="25" t="str">
        <f t="shared" si="240"/>
        <v/>
      </c>
      <c r="L1959" s="30"/>
      <c r="O1959" s="13" t="str">
        <f t="shared" si="241"/>
        <v/>
      </c>
      <c r="P1959" s="13">
        <f>SUM($E$11:$E1959)</f>
        <v>30</v>
      </c>
      <c r="T1959" s="22">
        <f t="shared" si="242"/>
        <v>0</v>
      </c>
      <c r="U1959" s="22">
        <f t="shared" si="243"/>
        <v>0</v>
      </c>
      <c r="W1959" s="13" t="str">
        <f t="shared" si="244"/>
        <v/>
      </c>
      <c r="Y1959" s="41" t="str">
        <f>IF($B1959="", "", IF($B1959&gt;'Annual Report'!$AZ$41, 'Annual Report'!$BA$40, TEXT($B1959, "mmm yyyy")))</f>
        <v/>
      </c>
      <c r="AA1959" s="13" t="str">
        <f t="shared" si="245"/>
        <v/>
      </c>
      <c r="AC1959" s="13" t="str">
        <f t="shared" si="246"/>
        <v xml:space="preserve"> - </v>
      </c>
      <c r="AE1959" s="13" t="str">
        <f t="shared" si="247"/>
        <v/>
      </c>
    </row>
    <row r="1960" spans="1:31" x14ac:dyDescent="0.25">
      <c r="A1960" s="30"/>
      <c r="B1960" s="74"/>
      <c r="C1960" s="82"/>
      <c r="D1960" s="92"/>
      <c r="E1960" s="75"/>
      <c r="F1960" s="76"/>
      <c r="G1960" s="83"/>
      <c r="H1960" s="77"/>
      <c r="I1960" s="84"/>
      <c r="J1960" s="30"/>
      <c r="K1960" s="25" t="str">
        <f t="shared" si="240"/>
        <v/>
      </c>
      <c r="L1960" s="30"/>
      <c r="O1960" s="13" t="str">
        <f t="shared" si="241"/>
        <v/>
      </c>
      <c r="P1960" s="13">
        <f>SUM($E$11:$E1960)</f>
        <v>30</v>
      </c>
      <c r="T1960" s="22">
        <f t="shared" si="242"/>
        <v>0</v>
      </c>
      <c r="U1960" s="22">
        <f t="shared" si="243"/>
        <v>0</v>
      </c>
      <c r="W1960" s="13" t="str">
        <f t="shared" si="244"/>
        <v/>
      </c>
      <c r="Y1960" s="41" t="str">
        <f>IF($B1960="", "", IF($B1960&gt;'Annual Report'!$AZ$41, 'Annual Report'!$BA$40, TEXT($B1960, "mmm yyyy")))</f>
        <v/>
      </c>
      <c r="AA1960" s="13" t="str">
        <f t="shared" si="245"/>
        <v/>
      </c>
      <c r="AC1960" s="13" t="str">
        <f t="shared" si="246"/>
        <v xml:space="preserve"> - </v>
      </c>
      <c r="AE1960" s="13" t="str">
        <f t="shared" si="247"/>
        <v/>
      </c>
    </row>
    <row r="1961" spans="1:31" x14ac:dyDescent="0.25">
      <c r="A1961" s="30"/>
      <c r="B1961" s="74"/>
      <c r="C1961" s="82"/>
      <c r="D1961" s="92"/>
      <c r="E1961" s="75"/>
      <c r="F1961" s="76"/>
      <c r="G1961" s="83"/>
      <c r="H1961" s="77"/>
      <c r="I1961" s="84"/>
      <c r="J1961" s="30"/>
      <c r="K1961" s="25" t="str">
        <f t="shared" si="240"/>
        <v/>
      </c>
      <c r="L1961" s="30"/>
      <c r="O1961" s="13" t="str">
        <f t="shared" si="241"/>
        <v/>
      </c>
      <c r="P1961" s="13">
        <f>SUM($E$11:$E1961)</f>
        <v>30</v>
      </c>
      <c r="T1961" s="22">
        <f t="shared" si="242"/>
        <v>0</v>
      </c>
      <c r="U1961" s="22">
        <f t="shared" si="243"/>
        <v>0</v>
      </c>
      <c r="W1961" s="13" t="str">
        <f t="shared" si="244"/>
        <v/>
      </c>
      <c r="Y1961" s="41" t="str">
        <f>IF($B1961="", "", IF($B1961&gt;'Annual Report'!$AZ$41, 'Annual Report'!$BA$40, TEXT($B1961, "mmm yyyy")))</f>
        <v/>
      </c>
      <c r="AA1961" s="13" t="str">
        <f t="shared" si="245"/>
        <v/>
      </c>
      <c r="AC1961" s="13" t="str">
        <f t="shared" si="246"/>
        <v xml:space="preserve"> - </v>
      </c>
      <c r="AE1961" s="13" t="str">
        <f t="shared" si="247"/>
        <v/>
      </c>
    </row>
    <row r="1962" spans="1:31" x14ac:dyDescent="0.25">
      <c r="A1962" s="30"/>
      <c r="B1962" s="74"/>
      <c r="C1962" s="82"/>
      <c r="D1962" s="92"/>
      <c r="E1962" s="75"/>
      <c r="F1962" s="76"/>
      <c r="G1962" s="83"/>
      <c r="H1962" s="77"/>
      <c r="I1962" s="84"/>
      <c r="J1962" s="30"/>
      <c r="K1962" s="25" t="str">
        <f t="shared" si="240"/>
        <v/>
      </c>
      <c r="L1962" s="30"/>
      <c r="O1962" s="13" t="str">
        <f t="shared" si="241"/>
        <v/>
      </c>
      <c r="P1962" s="13">
        <f>SUM($E$11:$E1962)</f>
        <v>30</v>
      </c>
      <c r="T1962" s="22">
        <f t="shared" si="242"/>
        <v>0</v>
      </c>
      <c r="U1962" s="22">
        <f t="shared" si="243"/>
        <v>0</v>
      </c>
      <c r="W1962" s="13" t="str">
        <f t="shared" si="244"/>
        <v/>
      </c>
      <c r="Y1962" s="41" t="str">
        <f>IF($B1962="", "", IF($B1962&gt;'Annual Report'!$AZ$41, 'Annual Report'!$BA$40, TEXT($B1962, "mmm yyyy")))</f>
        <v/>
      </c>
      <c r="AA1962" s="13" t="str">
        <f t="shared" si="245"/>
        <v/>
      </c>
      <c r="AC1962" s="13" t="str">
        <f t="shared" si="246"/>
        <v xml:space="preserve"> - </v>
      </c>
      <c r="AE1962" s="13" t="str">
        <f t="shared" si="247"/>
        <v/>
      </c>
    </row>
    <row r="1963" spans="1:31" x14ac:dyDescent="0.25">
      <c r="A1963" s="30"/>
      <c r="B1963" s="74"/>
      <c r="C1963" s="82"/>
      <c r="D1963" s="92"/>
      <c r="E1963" s="75"/>
      <c r="F1963" s="76"/>
      <c r="G1963" s="83"/>
      <c r="H1963" s="77"/>
      <c r="I1963" s="84"/>
      <c r="J1963" s="30"/>
      <c r="K1963" s="25" t="str">
        <f t="shared" si="240"/>
        <v/>
      </c>
      <c r="L1963" s="30"/>
      <c r="O1963" s="13" t="str">
        <f t="shared" si="241"/>
        <v/>
      </c>
      <c r="P1963" s="13">
        <f>SUM($E$11:$E1963)</f>
        <v>30</v>
      </c>
      <c r="T1963" s="22">
        <f t="shared" si="242"/>
        <v>0</v>
      </c>
      <c r="U1963" s="22">
        <f t="shared" si="243"/>
        <v>0</v>
      </c>
      <c r="W1963" s="13" t="str">
        <f t="shared" si="244"/>
        <v/>
      </c>
      <c r="Y1963" s="41" t="str">
        <f>IF($B1963="", "", IF($B1963&gt;'Annual Report'!$AZ$41, 'Annual Report'!$BA$40, TEXT($B1963, "mmm yyyy")))</f>
        <v/>
      </c>
      <c r="AA1963" s="13" t="str">
        <f t="shared" si="245"/>
        <v/>
      </c>
      <c r="AC1963" s="13" t="str">
        <f t="shared" si="246"/>
        <v xml:space="preserve"> - </v>
      </c>
      <c r="AE1963" s="13" t="str">
        <f t="shared" si="247"/>
        <v/>
      </c>
    </row>
    <row r="1964" spans="1:31" x14ac:dyDescent="0.25">
      <c r="A1964" s="30"/>
      <c r="B1964" s="74"/>
      <c r="C1964" s="82"/>
      <c r="D1964" s="92"/>
      <c r="E1964" s="75"/>
      <c r="F1964" s="76"/>
      <c r="G1964" s="83"/>
      <c r="H1964" s="77"/>
      <c r="I1964" s="84"/>
      <c r="J1964" s="30"/>
      <c r="K1964" s="25" t="str">
        <f t="shared" si="240"/>
        <v/>
      </c>
      <c r="L1964" s="30"/>
      <c r="O1964" s="13" t="str">
        <f t="shared" si="241"/>
        <v/>
      </c>
      <c r="P1964" s="13">
        <f>SUM($E$11:$E1964)</f>
        <v>30</v>
      </c>
      <c r="T1964" s="22">
        <f t="shared" si="242"/>
        <v>0</v>
      </c>
      <c r="U1964" s="22">
        <f t="shared" si="243"/>
        <v>0</v>
      </c>
      <c r="W1964" s="13" t="str">
        <f t="shared" si="244"/>
        <v/>
      </c>
      <c r="Y1964" s="41" t="str">
        <f>IF($B1964="", "", IF($B1964&gt;'Annual Report'!$AZ$41, 'Annual Report'!$BA$40, TEXT($B1964, "mmm yyyy")))</f>
        <v/>
      </c>
      <c r="AA1964" s="13" t="str">
        <f t="shared" si="245"/>
        <v/>
      </c>
      <c r="AC1964" s="13" t="str">
        <f t="shared" si="246"/>
        <v xml:space="preserve"> - </v>
      </c>
      <c r="AE1964" s="13" t="str">
        <f t="shared" si="247"/>
        <v/>
      </c>
    </row>
    <row r="1965" spans="1:31" x14ac:dyDescent="0.25">
      <c r="A1965" s="30"/>
      <c r="B1965" s="74"/>
      <c r="C1965" s="82"/>
      <c r="D1965" s="92"/>
      <c r="E1965" s="75"/>
      <c r="F1965" s="76"/>
      <c r="G1965" s="83"/>
      <c r="H1965" s="77"/>
      <c r="I1965" s="84"/>
      <c r="J1965" s="30"/>
      <c r="K1965" s="25" t="str">
        <f t="shared" si="240"/>
        <v/>
      </c>
      <c r="L1965" s="30"/>
      <c r="O1965" s="13" t="str">
        <f t="shared" si="241"/>
        <v/>
      </c>
      <c r="P1965" s="13">
        <f>SUM($E$11:$E1965)</f>
        <v>30</v>
      </c>
      <c r="T1965" s="22">
        <f t="shared" si="242"/>
        <v>0</v>
      </c>
      <c r="U1965" s="22">
        <f t="shared" si="243"/>
        <v>0</v>
      </c>
      <c r="W1965" s="13" t="str">
        <f t="shared" si="244"/>
        <v/>
      </c>
      <c r="Y1965" s="41" t="str">
        <f>IF($B1965="", "", IF($B1965&gt;'Annual Report'!$AZ$41, 'Annual Report'!$BA$40, TEXT($B1965, "mmm yyyy")))</f>
        <v/>
      </c>
      <c r="AA1965" s="13" t="str">
        <f t="shared" si="245"/>
        <v/>
      </c>
      <c r="AC1965" s="13" t="str">
        <f t="shared" si="246"/>
        <v xml:space="preserve"> - </v>
      </c>
      <c r="AE1965" s="13" t="str">
        <f t="shared" si="247"/>
        <v/>
      </c>
    </row>
    <row r="1966" spans="1:31" x14ac:dyDescent="0.25">
      <c r="A1966" s="30"/>
      <c r="B1966" s="74"/>
      <c r="C1966" s="82"/>
      <c r="D1966" s="92"/>
      <c r="E1966" s="75"/>
      <c r="F1966" s="76"/>
      <c r="G1966" s="83"/>
      <c r="H1966" s="77"/>
      <c r="I1966" s="84"/>
      <c r="J1966" s="30"/>
      <c r="K1966" s="25" t="str">
        <f t="shared" si="240"/>
        <v/>
      </c>
      <c r="L1966" s="30"/>
      <c r="O1966" s="13" t="str">
        <f t="shared" si="241"/>
        <v/>
      </c>
      <c r="P1966" s="13">
        <f>SUM($E$11:$E1966)</f>
        <v>30</v>
      </c>
      <c r="T1966" s="22">
        <f t="shared" si="242"/>
        <v>0</v>
      </c>
      <c r="U1966" s="22">
        <f t="shared" si="243"/>
        <v>0</v>
      </c>
      <c r="W1966" s="13" t="str">
        <f t="shared" si="244"/>
        <v/>
      </c>
      <c r="Y1966" s="41" t="str">
        <f>IF($B1966="", "", IF($B1966&gt;'Annual Report'!$AZ$41, 'Annual Report'!$BA$40, TEXT($B1966, "mmm yyyy")))</f>
        <v/>
      </c>
      <c r="AA1966" s="13" t="str">
        <f t="shared" si="245"/>
        <v/>
      </c>
      <c r="AC1966" s="13" t="str">
        <f t="shared" si="246"/>
        <v xml:space="preserve"> - </v>
      </c>
      <c r="AE1966" s="13" t="str">
        <f t="shared" si="247"/>
        <v/>
      </c>
    </row>
    <row r="1967" spans="1:31" x14ac:dyDescent="0.25">
      <c r="A1967" s="30"/>
      <c r="B1967" s="74"/>
      <c r="C1967" s="82"/>
      <c r="D1967" s="92"/>
      <c r="E1967" s="75"/>
      <c r="F1967" s="76"/>
      <c r="G1967" s="83"/>
      <c r="H1967" s="77"/>
      <c r="I1967" s="84"/>
      <c r="J1967" s="30"/>
      <c r="K1967" s="25" t="str">
        <f t="shared" si="240"/>
        <v/>
      </c>
      <c r="L1967" s="30"/>
      <c r="O1967" s="13" t="str">
        <f t="shared" si="241"/>
        <v/>
      </c>
      <c r="P1967" s="13">
        <f>SUM($E$11:$E1967)</f>
        <v>30</v>
      </c>
      <c r="T1967" s="22">
        <f t="shared" si="242"/>
        <v>0</v>
      </c>
      <c r="U1967" s="22">
        <f t="shared" si="243"/>
        <v>0</v>
      </c>
      <c r="W1967" s="13" t="str">
        <f t="shared" si="244"/>
        <v/>
      </c>
      <c r="Y1967" s="41" t="str">
        <f>IF($B1967="", "", IF($B1967&gt;'Annual Report'!$AZ$41, 'Annual Report'!$BA$40, TEXT($B1967, "mmm yyyy")))</f>
        <v/>
      </c>
      <c r="AA1967" s="13" t="str">
        <f t="shared" si="245"/>
        <v/>
      </c>
      <c r="AC1967" s="13" t="str">
        <f t="shared" si="246"/>
        <v xml:space="preserve"> - </v>
      </c>
      <c r="AE1967" s="13" t="str">
        <f t="shared" si="247"/>
        <v/>
      </c>
    </row>
    <row r="1968" spans="1:31" x14ac:dyDescent="0.25">
      <c r="A1968" s="30"/>
      <c r="B1968" s="74"/>
      <c r="C1968" s="82"/>
      <c r="D1968" s="92"/>
      <c r="E1968" s="75"/>
      <c r="F1968" s="76"/>
      <c r="G1968" s="83"/>
      <c r="H1968" s="77"/>
      <c r="I1968" s="84"/>
      <c r="J1968" s="30"/>
      <c r="K1968" s="25" t="str">
        <f t="shared" si="240"/>
        <v/>
      </c>
      <c r="L1968" s="30"/>
      <c r="O1968" s="13" t="str">
        <f t="shared" si="241"/>
        <v/>
      </c>
      <c r="P1968" s="13">
        <f>SUM($E$11:$E1968)</f>
        <v>30</v>
      </c>
      <c r="T1968" s="22">
        <f t="shared" si="242"/>
        <v>0</v>
      </c>
      <c r="U1968" s="22">
        <f t="shared" si="243"/>
        <v>0</v>
      </c>
      <c r="W1968" s="13" t="str">
        <f t="shared" si="244"/>
        <v/>
      </c>
      <c r="Y1968" s="41" t="str">
        <f>IF($B1968="", "", IF($B1968&gt;'Annual Report'!$AZ$41, 'Annual Report'!$BA$40, TEXT($B1968, "mmm yyyy")))</f>
        <v/>
      </c>
      <c r="AA1968" s="13" t="str">
        <f t="shared" si="245"/>
        <v/>
      </c>
      <c r="AC1968" s="13" t="str">
        <f t="shared" si="246"/>
        <v xml:space="preserve"> - </v>
      </c>
      <c r="AE1968" s="13" t="str">
        <f t="shared" si="247"/>
        <v/>
      </c>
    </row>
    <row r="1969" spans="1:31" x14ac:dyDescent="0.25">
      <c r="A1969" s="30"/>
      <c r="B1969" s="74"/>
      <c r="C1969" s="82"/>
      <c r="D1969" s="92"/>
      <c r="E1969" s="75"/>
      <c r="F1969" s="76"/>
      <c r="G1969" s="83"/>
      <c r="H1969" s="77"/>
      <c r="I1969" s="84"/>
      <c r="J1969" s="30"/>
      <c r="K1969" s="25" t="str">
        <f t="shared" si="240"/>
        <v/>
      </c>
      <c r="L1969" s="30"/>
      <c r="O1969" s="13" t="str">
        <f t="shared" si="241"/>
        <v/>
      </c>
      <c r="P1969" s="13">
        <f>SUM($E$11:$E1969)</f>
        <v>30</v>
      </c>
      <c r="T1969" s="22">
        <f t="shared" si="242"/>
        <v>0</v>
      </c>
      <c r="U1969" s="22">
        <f t="shared" si="243"/>
        <v>0</v>
      </c>
      <c r="W1969" s="13" t="str">
        <f t="shared" si="244"/>
        <v/>
      </c>
      <c r="Y1969" s="41" t="str">
        <f>IF($B1969="", "", IF($B1969&gt;'Annual Report'!$AZ$41, 'Annual Report'!$BA$40, TEXT($B1969, "mmm yyyy")))</f>
        <v/>
      </c>
      <c r="AA1969" s="13" t="str">
        <f t="shared" si="245"/>
        <v/>
      </c>
      <c r="AC1969" s="13" t="str">
        <f t="shared" si="246"/>
        <v xml:space="preserve"> - </v>
      </c>
      <c r="AE1969" s="13" t="str">
        <f t="shared" si="247"/>
        <v/>
      </c>
    </row>
    <row r="1970" spans="1:31" x14ac:dyDescent="0.25">
      <c r="A1970" s="30"/>
      <c r="B1970" s="74"/>
      <c r="C1970" s="82"/>
      <c r="D1970" s="92"/>
      <c r="E1970" s="75"/>
      <c r="F1970" s="76"/>
      <c r="G1970" s="83"/>
      <c r="H1970" s="77"/>
      <c r="I1970" s="84"/>
      <c r="J1970" s="30"/>
      <c r="K1970" s="25" t="str">
        <f t="shared" si="240"/>
        <v/>
      </c>
      <c r="L1970" s="30"/>
      <c r="O1970" s="13" t="str">
        <f t="shared" si="241"/>
        <v/>
      </c>
      <c r="P1970" s="13">
        <f>SUM($E$11:$E1970)</f>
        <v>30</v>
      </c>
      <c r="T1970" s="22">
        <f t="shared" si="242"/>
        <v>0</v>
      </c>
      <c r="U1970" s="22">
        <f t="shared" si="243"/>
        <v>0</v>
      </c>
      <c r="W1970" s="13" t="str">
        <f t="shared" si="244"/>
        <v/>
      </c>
      <c r="Y1970" s="41" t="str">
        <f>IF($B1970="", "", IF($B1970&gt;'Annual Report'!$AZ$41, 'Annual Report'!$BA$40, TEXT($B1970, "mmm yyyy")))</f>
        <v/>
      </c>
      <c r="AA1970" s="13" t="str">
        <f t="shared" si="245"/>
        <v/>
      </c>
      <c r="AC1970" s="13" t="str">
        <f t="shared" si="246"/>
        <v xml:space="preserve"> - </v>
      </c>
      <c r="AE1970" s="13" t="str">
        <f t="shared" si="247"/>
        <v/>
      </c>
    </row>
    <row r="1971" spans="1:31" x14ac:dyDescent="0.25">
      <c r="A1971" s="30"/>
      <c r="B1971" s="74"/>
      <c r="C1971" s="82"/>
      <c r="D1971" s="92"/>
      <c r="E1971" s="75"/>
      <c r="F1971" s="76"/>
      <c r="G1971" s="83"/>
      <c r="H1971" s="77"/>
      <c r="I1971" s="84"/>
      <c r="J1971" s="30"/>
      <c r="K1971" s="25" t="str">
        <f t="shared" si="240"/>
        <v/>
      </c>
      <c r="L1971" s="30"/>
      <c r="O1971" s="13" t="str">
        <f t="shared" si="241"/>
        <v/>
      </c>
      <c r="P1971" s="13">
        <f>SUM($E$11:$E1971)</f>
        <v>30</v>
      </c>
      <c r="T1971" s="22">
        <f t="shared" si="242"/>
        <v>0</v>
      </c>
      <c r="U1971" s="22">
        <f t="shared" si="243"/>
        <v>0</v>
      </c>
      <c r="W1971" s="13" t="str">
        <f t="shared" si="244"/>
        <v/>
      </c>
      <c r="Y1971" s="41" t="str">
        <f>IF($B1971="", "", IF($B1971&gt;'Annual Report'!$AZ$41, 'Annual Report'!$BA$40, TEXT($B1971, "mmm yyyy")))</f>
        <v/>
      </c>
      <c r="AA1971" s="13" t="str">
        <f t="shared" si="245"/>
        <v/>
      </c>
      <c r="AC1971" s="13" t="str">
        <f t="shared" si="246"/>
        <v xml:space="preserve"> - </v>
      </c>
      <c r="AE1971" s="13" t="str">
        <f t="shared" si="247"/>
        <v/>
      </c>
    </row>
    <row r="1972" spans="1:31" x14ac:dyDescent="0.25">
      <c r="A1972" s="30"/>
      <c r="B1972" s="74"/>
      <c r="C1972" s="82"/>
      <c r="D1972" s="92"/>
      <c r="E1972" s="75"/>
      <c r="F1972" s="76"/>
      <c r="G1972" s="83"/>
      <c r="H1972" s="77"/>
      <c r="I1972" s="84"/>
      <c r="J1972" s="30"/>
      <c r="K1972" s="25" t="str">
        <f t="shared" si="240"/>
        <v/>
      </c>
      <c r="L1972" s="30"/>
      <c r="O1972" s="13" t="str">
        <f t="shared" si="241"/>
        <v/>
      </c>
      <c r="P1972" s="13">
        <f>SUM($E$11:$E1972)</f>
        <v>30</v>
      </c>
      <c r="T1972" s="22">
        <f t="shared" si="242"/>
        <v>0</v>
      </c>
      <c r="U1972" s="22">
        <f t="shared" si="243"/>
        <v>0</v>
      </c>
      <c r="W1972" s="13" t="str">
        <f t="shared" si="244"/>
        <v/>
      </c>
      <c r="Y1972" s="41" t="str">
        <f>IF($B1972="", "", IF($B1972&gt;'Annual Report'!$AZ$41, 'Annual Report'!$BA$40, TEXT($B1972, "mmm yyyy")))</f>
        <v/>
      </c>
      <c r="AA1972" s="13" t="str">
        <f t="shared" si="245"/>
        <v/>
      </c>
      <c r="AC1972" s="13" t="str">
        <f t="shared" si="246"/>
        <v xml:space="preserve"> - </v>
      </c>
      <c r="AE1972" s="13" t="str">
        <f t="shared" si="247"/>
        <v/>
      </c>
    </row>
    <row r="1973" spans="1:31" x14ac:dyDescent="0.25">
      <c r="A1973" s="30"/>
      <c r="B1973" s="74"/>
      <c r="C1973" s="82"/>
      <c r="D1973" s="92"/>
      <c r="E1973" s="75"/>
      <c r="F1973" s="76"/>
      <c r="G1973" s="83"/>
      <c r="H1973" s="77"/>
      <c r="I1973" s="84"/>
      <c r="J1973" s="30"/>
      <c r="K1973" s="25" t="str">
        <f t="shared" si="240"/>
        <v/>
      </c>
      <c r="L1973" s="30"/>
      <c r="O1973" s="13" t="str">
        <f t="shared" si="241"/>
        <v/>
      </c>
      <c r="P1973" s="13">
        <f>SUM($E$11:$E1973)</f>
        <v>30</v>
      </c>
      <c r="T1973" s="22">
        <f t="shared" si="242"/>
        <v>0</v>
      </c>
      <c r="U1973" s="22">
        <f t="shared" si="243"/>
        <v>0</v>
      </c>
      <c r="W1973" s="13" t="str">
        <f t="shared" si="244"/>
        <v/>
      </c>
      <c r="Y1973" s="41" t="str">
        <f>IF($B1973="", "", IF($B1973&gt;'Annual Report'!$AZ$41, 'Annual Report'!$BA$40, TEXT($B1973, "mmm yyyy")))</f>
        <v/>
      </c>
      <c r="AA1973" s="13" t="str">
        <f t="shared" si="245"/>
        <v/>
      </c>
      <c r="AC1973" s="13" t="str">
        <f t="shared" si="246"/>
        <v xml:space="preserve"> - </v>
      </c>
      <c r="AE1973" s="13" t="str">
        <f t="shared" si="247"/>
        <v/>
      </c>
    </row>
    <row r="1974" spans="1:31" x14ac:dyDescent="0.25">
      <c r="A1974" s="30"/>
      <c r="B1974" s="74"/>
      <c r="C1974" s="82"/>
      <c r="D1974" s="92"/>
      <c r="E1974" s="75"/>
      <c r="F1974" s="76"/>
      <c r="G1974" s="83"/>
      <c r="H1974" s="77"/>
      <c r="I1974" s="84"/>
      <c r="J1974" s="30"/>
      <c r="K1974" s="25" t="str">
        <f t="shared" si="240"/>
        <v/>
      </c>
      <c r="L1974" s="30"/>
      <c r="O1974" s="13" t="str">
        <f t="shared" si="241"/>
        <v/>
      </c>
      <c r="P1974" s="13">
        <f>SUM($E$11:$E1974)</f>
        <v>30</v>
      </c>
      <c r="T1974" s="22">
        <f t="shared" si="242"/>
        <v>0</v>
      </c>
      <c r="U1974" s="22">
        <f t="shared" si="243"/>
        <v>0</v>
      </c>
      <c r="W1974" s="13" t="str">
        <f t="shared" si="244"/>
        <v/>
      </c>
      <c r="Y1974" s="41" t="str">
        <f>IF($B1974="", "", IF($B1974&gt;'Annual Report'!$AZ$41, 'Annual Report'!$BA$40, TEXT($B1974, "mmm yyyy")))</f>
        <v/>
      </c>
      <c r="AA1974" s="13" t="str">
        <f t="shared" si="245"/>
        <v/>
      </c>
      <c r="AC1974" s="13" t="str">
        <f t="shared" si="246"/>
        <v xml:space="preserve"> - </v>
      </c>
      <c r="AE1974" s="13" t="str">
        <f t="shared" si="247"/>
        <v/>
      </c>
    </row>
    <row r="1975" spans="1:31" x14ac:dyDescent="0.25">
      <c r="A1975" s="30"/>
      <c r="B1975" s="74"/>
      <c r="C1975" s="82"/>
      <c r="D1975" s="92"/>
      <c r="E1975" s="75"/>
      <c r="F1975" s="76"/>
      <c r="G1975" s="83"/>
      <c r="H1975" s="77"/>
      <c r="I1975" s="84"/>
      <c r="J1975" s="30"/>
      <c r="K1975" s="25" t="str">
        <f t="shared" si="240"/>
        <v/>
      </c>
      <c r="L1975" s="30"/>
      <c r="O1975" s="13" t="str">
        <f t="shared" si="241"/>
        <v/>
      </c>
      <c r="P1975" s="13">
        <f>SUM($E$11:$E1975)</f>
        <v>30</v>
      </c>
      <c r="T1975" s="22">
        <f t="shared" si="242"/>
        <v>0</v>
      </c>
      <c r="U1975" s="22">
        <f t="shared" si="243"/>
        <v>0</v>
      </c>
      <c r="W1975" s="13" t="str">
        <f t="shared" si="244"/>
        <v/>
      </c>
      <c r="Y1975" s="41" t="str">
        <f>IF($B1975="", "", IF($B1975&gt;'Annual Report'!$AZ$41, 'Annual Report'!$BA$40, TEXT($B1975, "mmm yyyy")))</f>
        <v/>
      </c>
      <c r="AA1975" s="13" t="str">
        <f t="shared" si="245"/>
        <v/>
      </c>
      <c r="AC1975" s="13" t="str">
        <f t="shared" si="246"/>
        <v xml:space="preserve"> - </v>
      </c>
      <c r="AE1975" s="13" t="str">
        <f t="shared" si="247"/>
        <v/>
      </c>
    </row>
    <row r="1976" spans="1:31" x14ac:dyDescent="0.25">
      <c r="A1976" s="30"/>
      <c r="B1976" s="74"/>
      <c r="C1976" s="82"/>
      <c r="D1976" s="92"/>
      <c r="E1976" s="75"/>
      <c r="F1976" s="76"/>
      <c r="G1976" s="83"/>
      <c r="H1976" s="77"/>
      <c r="I1976" s="84"/>
      <c r="J1976" s="30"/>
      <c r="K1976" s="25" t="str">
        <f t="shared" si="240"/>
        <v/>
      </c>
      <c r="L1976" s="30"/>
      <c r="O1976" s="13" t="str">
        <f t="shared" si="241"/>
        <v/>
      </c>
      <c r="P1976" s="13">
        <f>SUM($E$11:$E1976)</f>
        <v>30</v>
      </c>
      <c r="T1976" s="22">
        <f t="shared" si="242"/>
        <v>0</v>
      </c>
      <c r="U1976" s="22">
        <f t="shared" si="243"/>
        <v>0</v>
      </c>
      <c r="W1976" s="13" t="str">
        <f t="shared" si="244"/>
        <v/>
      </c>
      <c r="Y1976" s="41" t="str">
        <f>IF($B1976="", "", IF($B1976&gt;'Annual Report'!$AZ$41, 'Annual Report'!$BA$40, TEXT($B1976, "mmm yyyy")))</f>
        <v/>
      </c>
      <c r="AA1976" s="13" t="str">
        <f t="shared" si="245"/>
        <v/>
      </c>
      <c r="AC1976" s="13" t="str">
        <f t="shared" si="246"/>
        <v xml:space="preserve"> - </v>
      </c>
      <c r="AE1976" s="13" t="str">
        <f t="shared" si="247"/>
        <v/>
      </c>
    </row>
    <row r="1977" spans="1:31" x14ac:dyDescent="0.25">
      <c r="A1977" s="30"/>
      <c r="B1977" s="74"/>
      <c r="C1977" s="82"/>
      <c r="D1977" s="92"/>
      <c r="E1977" s="75"/>
      <c r="F1977" s="76"/>
      <c r="G1977" s="83"/>
      <c r="H1977" s="77"/>
      <c r="I1977" s="84"/>
      <c r="J1977" s="30"/>
      <c r="K1977" s="25" t="str">
        <f t="shared" si="240"/>
        <v/>
      </c>
      <c r="L1977" s="30"/>
      <c r="O1977" s="13" t="str">
        <f t="shared" si="241"/>
        <v/>
      </c>
      <c r="P1977" s="13">
        <f>SUM($E$11:$E1977)</f>
        <v>30</v>
      </c>
      <c r="T1977" s="22">
        <f t="shared" si="242"/>
        <v>0</v>
      </c>
      <c r="U1977" s="22">
        <f t="shared" si="243"/>
        <v>0</v>
      </c>
      <c r="W1977" s="13" t="str">
        <f t="shared" si="244"/>
        <v/>
      </c>
      <c r="Y1977" s="41" t="str">
        <f>IF($B1977="", "", IF($B1977&gt;'Annual Report'!$AZ$41, 'Annual Report'!$BA$40, TEXT($B1977, "mmm yyyy")))</f>
        <v/>
      </c>
      <c r="AA1977" s="13" t="str">
        <f t="shared" si="245"/>
        <v/>
      </c>
      <c r="AC1977" s="13" t="str">
        <f t="shared" si="246"/>
        <v xml:space="preserve"> - </v>
      </c>
      <c r="AE1977" s="13" t="str">
        <f t="shared" si="247"/>
        <v/>
      </c>
    </row>
    <row r="1978" spans="1:31" x14ac:dyDescent="0.25">
      <c r="A1978" s="30"/>
      <c r="B1978" s="74"/>
      <c r="C1978" s="82"/>
      <c r="D1978" s="92"/>
      <c r="E1978" s="75"/>
      <c r="F1978" s="76"/>
      <c r="G1978" s="83"/>
      <c r="H1978" s="77"/>
      <c r="I1978" s="84"/>
      <c r="J1978" s="30"/>
      <c r="K1978" s="25" t="str">
        <f t="shared" si="240"/>
        <v/>
      </c>
      <c r="L1978" s="30"/>
      <c r="O1978" s="13" t="str">
        <f t="shared" si="241"/>
        <v/>
      </c>
      <c r="P1978" s="13">
        <f>SUM($E$11:$E1978)</f>
        <v>30</v>
      </c>
      <c r="T1978" s="22">
        <f t="shared" si="242"/>
        <v>0</v>
      </c>
      <c r="U1978" s="22">
        <f t="shared" si="243"/>
        <v>0</v>
      </c>
      <c r="W1978" s="13" t="str">
        <f t="shared" si="244"/>
        <v/>
      </c>
      <c r="Y1978" s="41" t="str">
        <f>IF($B1978="", "", IF($B1978&gt;'Annual Report'!$AZ$41, 'Annual Report'!$BA$40, TEXT($B1978, "mmm yyyy")))</f>
        <v/>
      </c>
      <c r="AA1978" s="13" t="str">
        <f t="shared" si="245"/>
        <v/>
      </c>
      <c r="AC1978" s="13" t="str">
        <f t="shared" si="246"/>
        <v xml:space="preserve"> - </v>
      </c>
      <c r="AE1978" s="13" t="str">
        <f t="shared" si="247"/>
        <v/>
      </c>
    </row>
    <row r="1979" spans="1:31" x14ac:dyDescent="0.25">
      <c r="A1979" s="30"/>
      <c r="B1979" s="74"/>
      <c r="C1979" s="82"/>
      <c r="D1979" s="92"/>
      <c r="E1979" s="75"/>
      <c r="F1979" s="76"/>
      <c r="G1979" s="83"/>
      <c r="H1979" s="77"/>
      <c r="I1979" s="84"/>
      <c r="J1979" s="30"/>
      <c r="K1979" s="25" t="str">
        <f t="shared" si="240"/>
        <v/>
      </c>
      <c r="L1979" s="30"/>
      <c r="O1979" s="13" t="str">
        <f t="shared" si="241"/>
        <v/>
      </c>
      <c r="P1979" s="13">
        <f>SUM($E$11:$E1979)</f>
        <v>30</v>
      </c>
      <c r="T1979" s="22">
        <f t="shared" si="242"/>
        <v>0</v>
      </c>
      <c r="U1979" s="22">
        <f t="shared" si="243"/>
        <v>0</v>
      </c>
      <c r="W1979" s="13" t="str">
        <f t="shared" si="244"/>
        <v/>
      </c>
      <c r="Y1979" s="41" t="str">
        <f>IF($B1979="", "", IF($B1979&gt;'Annual Report'!$AZ$41, 'Annual Report'!$BA$40, TEXT($B1979, "mmm yyyy")))</f>
        <v/>
      </c>
      <c r="AA1979" s="13" t="str">
        <f t="shared" si="245"/>
        <v/>
      </c>
      <c r="AC1979" s="13" t="str">
        <f t="shared" si="246"/>
        <v xml:space="preserve"> - </v>
      </c>
      <c r="AE1979" s="13" t="str">
        <f t="shared" si="247"/>
        <v/>
      </c>
    </row>
    <row r="1980" spans="1:31" x14ac:dyDescent="0.25">
      <c r="A1980" s="30"/>
      <c r="B1980" s="74"/>
      <c r="C1980" s="82"/>
      <c r="D1980" s="92"/>
      <c r="E1980" s="75"/>
      <c r="F1980" s="76"/>
      <c r="G1980" s="83"/>
      <c r="H1980" s="77"/>
      <c r="I1980" s="84"/>
      <c r="J1980" s="30"/>
      <c r="K1980" s="25" t="str">
        <f t="shared" si="240"/>
        <v/>
      </c>
      <c r="L1980" s="30"/>
      <c r="O1980" s="13" t="str">
        <f t="shared" si="241"/>
        <v/>
      </c>
      <c r="P1980" s="13">
        <f>SUM($E$11:$E1980)</f>
        <v>30</v>
      </c>
      <c r="T1980" s="22">
        <f t="shared" si="242"/>
        <v>0</v>
      </c>
      <c r="U1980" s="22">
        <f t="shared" si="243"/>
        <v>0</v>
      </c>
      <c r="W1980" s="13" t="str">
        <f t="shared" si="244"/>
        <v/>
      </c>
      <c r="Y1980" s="41" t="str">
        <f>IF($B1980="", "", IF($B1980&gt;'Annual Report'!$AZ$41, 'Annual Report'!$BA$40, TEXT($B1980, "mmm yyyy")))</f>
        <v/>
      </c>
      <c r="AA1980" s="13" t="str">
        <f t="shared" si="245"/>
        <v/>
      </c>
      <c r="AC1980" s="13" t="str">
        <f t="shared" si="246"/>
        <v xml:space="preserve"> - </v>
      </c>
      <c r="AE1980" s="13" t="str">
        <f t="shared" si="247"/>
        <v/>
      </c>
    </row>
    <row r="1981" spans="1:31" x14ac:dyDescent="0.25">
      <c r="A1981" s="30"/>
      <c r="B1981" s="74"/>
      <c r="C1981" s="82"/>
      <c r="D1981" s="92"/>
      <c r="E1981" s="75"/>
      <c r="F1981" s="76"/>
      <c r="G1981" s="83"/>
      <c r="H1981" s="77"/>
      <c r="I1981" s="84"/>
      <c r="J1981" s="30"/>
      <c r="K1981" s="25" t="str">
        <f t="shared" si="240"/>
        <v/>
      </c>
      <c r="L1981" s="30"/>
      <c r="O1981" s="13" t="str">
        <f t="shared" si="241"/>
        <v/>
      </c>
      <c r="P1981" s="13">
        <f>SUM($E$11:$E1981)</f>
        <v>30</v>
      </c>
      <c r="T1981" s="22">
        <f t="shared" si="242"/>
        <v>0</v>
      </c>
      <c r="U1981" s="22">
        <f t="shared" si="243"/>
        <v>0</v>
      </c>
      <c r="W1981" s="13" t="str">
        <f t="shared" si="244"/>
        <v/>
      </c>
      <c r="Y1981" s="41" t="str">
        <f>IF($B1981="", "", IF($B1981&gt;'Annual Report'!$AZ$41, 'Annual Report'!$BA$40, TEXT($B1981, "mmm yyyy")))</f>
        <v/>
      </c>
      <c r="AA1981" s="13" t="str">
        <f t="shared" si="245"/>
        <v/>
      </c>
      <c r="AC1981" s="13" t="str">
        <f t="shared" si="246"/>
        <v xml:space="preserve"> - </v>
      </c>
      <c r="AE1981" s="13" t="str">
        <f t="shared" si="247"/>
        <v/>
      </c>
    </row>
    <row r="1982" spans="1:31" x14ac:dyDescent="0.25">
      <c r="A1982" s="30"/>
      <c r="B1982" s="74"/>
      <c r="C1982" s="82"/>
      <c r="D1982" s="92"/>
      <c r="E1982" s="75"/>
      <c r="F1982" s="76"/>
      <c r="G1982" s="83"/>
      <c r="H1982" s="77"/>
      <c r="I1982" s="84"/>
      <c r="J1982" s="30"/>
      <c r="K1982" s="25" t="str">
        <f t="shared" si="240"/>
        <v/>
      </c>
      <c r="L1982" s="30"/>
      <c r="O1982" s="13" t="str">
        <f t="shared" si="241"/>
        <v/>
      </c>
      <c r="P1982" s="13">
        <f>SUM($E$11:$E1982)</f>
        <v>30</v>
      </c>
      <c r="T1982" s="22">
        <f t="shared" si="242"/>
        <v>0</v>
      </c>
      <c r="U1982" s="22">
        <f t="shared" si="243"/>
        <v>0</v>
      </c>
      <c r="W1982" s="13" t="str">
        <f t="shared" si="244"/>
        <v/>
      </c>
      <c r="Y1982" s="41" t="str">
        <f>IF($B1982="", "", IF($B1982&gt;'Annual Report'!$AZ$41, 'Annual Report'!$BA$40, TEXT($B1982, "mmm yyyy")))</f>
        <v/>
      </c>
      <c r="AA1982" s="13" t="str">
        <f t="shared" si="245"/>
        <v/>
      </c>
      <c r="AC1982" s="13" t="str">
        <f t="shared" si="246"/>
        <v xml:space="preserve"> - </v>
      </c>
      <c r="AE1982" s="13" t="str">
        <f t="shared" si="247"/>
        <v/>
      </c>
    </row>
    <row r="1983" spans="1:31" x14ac:dyDescent="0.25">
      <c r="A1983" s="30"/>
      <c r="B1983" s="74"/>
      <c r="C1983" s="82"/>
      <c r="D1983" s="92"/>
      <c r="E1983" s="75"/>
      <c r="F1983" s="76"/>
      <c r="G1983" s="83"/>
      <c r="H1983" s="77"/>
      <c r="I1983" s="84"/>
      <c r="J1983" s="30"/>
      <c r="K1983" s="25" t="str">
        <f t="shared" si="240"/>
        <v/>
      </c>
      <c r="L1983" s="30"/>
      <c r="O1983" s="13" t="str">
        <f t="shared" si="241"/>
        <v/>
      </c>
      <c r="P1983" s="13">
        <f>SUM($E$11:$E1983)</f>
        <v>30</v>
      </c>
      <c r="T1983" s="22">
        <f t="shared" si="242"/>
        <v>0</v>
      </c>
      <c r="U1983" s="22">
        <f t="shared" si="243"/>
        <v>0</v>
      </c>
      <c r="W1983" s="13" t="str">
        <f t="shared" si="244"/>
        <v/>
      </c>
      <c r="Y1983" s="41" t="str">
        <f>IF($B1983="", "", IF($B1983&gt;'Annual Report'!$AZ$41, 'Annual Report'!$BA$40, TEXT($B1983, "mmm yyyy")))</f>
        <v/>
      </c>
      <c r="AA1983" s="13" t="str">
        <f t="shared" si="245"/>
        <v/>
      </c>
      <c r="AC1983" s="13" t="str">
        <f t="shared" si="246"/>
        <v xml:space="preserve"> - </v>
      </c>
      <c r="AE1983" s="13" t="str">
        <f t="shared" si="247"/>
        <v/>
      </c>
    </row>
    <row r="1984" spans="1:31" x14ac:dyDescent="0.25">
      <c r="A1984" s="30"/>
      <c r="B1984" s="74"/>
      <c r="C1984" s="82"/>
      <c r="D1984" s="92"/>
      <c r="E1984" s="75"/>
      <c r="F1984" s="76"/>
      <c r="G1984" s="83"/>
      <c r="H1984" s="77"/>
      <c r="I1984" s="84"/>
      <c r="J1984" s="30"/>
      <c r="K1984" s="25" t="str">
        <f t="shared" si="240"/>
        <v/>
      </c>
      <c r="L1984" s="30"/>
      <c r="O1984" s="13" t="str">
        <f t="shared" si="241"/>
        <v/>
      </c>
      <c r="P1984" s="13">
        <f>SUM($E$11:$E1984)</f>
        <v>30</v>
      </c>
      <c r="T1984" s="22">
        <f t="shared" si="242"/>
        <v>0</v>
      </c>
      <c r="U1984" s="22">
        <f t="shared" si="243"/>
        <v>0</v>
      </c>
      <c r="W1984" s="13" t="str">
        <f t="shared" si="244"/>
        <v/>
      </c>
      <c r="Y1984" s="41" t="str">
        <f>IF($B1984="", "", IF($B1984&gt;'Annual Report'!$AZ$41, 'Annual Report'!$BA$40, TEXT($B1984, "mmm yyyy")))</f>
        <v/>
      </c>
      <c r="AA1984" s="13" t="str">
        <f t="shared" si="245"/>
        <v/>
      </c>
      <c r="AC1984" s="13" t="str">
        <f t="shared" si="246"/>
        <v xml:space="preserve"> - </v>
      </c>
      <c r="AE1984" s="13" t="str">
        <f t="shared" si="247"/>
        <v/>
      </c>
    </row>
    <row r="1985" spans="1:31" x14ac:dyDescent="0.25">
      <c r="A1985" s="30"/>
      <c r="B1985" s="74"/>
      <c r="C1985" s="82"/>
      <c r="D1985" s="92"/>
      <c r="E1985" s="75"/>
      <c r="F1985" s="76"/>
      <c r="G1985" s="83"/>
      <c r="H1985" s="77"/>
      <c r="I1985" s="84"/>
      <c r="J1985" s="30"/>
      <c r="K1985" s="25" t="str">
        <f t="shared" si="240"/>
        <v/>
      </c>
      <c r="L1985" s="30"/>
      <c r="O1985" s="13" t="str">
        <f t="shared" si="241"/>
        <v/>
      </c>
      <c r="P1985" s="13">
        <f>SUM($E$11:$E1985)</f>
        <v>30</v>
      </c>
      <c r="T1985" s="22">
        <f t="shared" si="242"/>
        <v>0</v>
      </c>
      <c r="U1985" s="22">
        <f t="shared" si="243"/>
        <v>0</v>
      </c>
      <c r="W1985" s="13" t="str">
        <f t="shared" si="244"/>
        <v/>
      </c>
      <c r="Y1985" s="41" t="str">
        <f>IF($B1985="", "", IF($B1985&gt;'Annual Report'!$AZ$41, 'Annual Report'!$BA$40, TEXT($B1985, "mmm yyyy")))</f>
        <v/>
      </c>
      <c r="AA1985" s="13" t="str">
        <f t="shared" si="245"/>
        <v/>
      </c>
      <c r="AC1985" s="13" t="str">
        <f t="shared" si="246"/>
        <v xml:space="preserve"> - </v>
      </c>
      <c r="AE1985" s="13" t="str">
        <f t="shared" si="247"/>
        <v/>
      </c>
    </row>
    <row r="1986" spans="1:31" x14ac:dyDescent="0.25">
      <c r="A1986" s="30"/>
      <c r="B1986" s="74"/>
      <c r="C1986" s="82"/>
      <c r="D1986" s="92"/>
      <c r="E1986" s="75"/>
      <c r="F1986" s="76"/>
      <c r="G1986" s="83"/>
      <c r="H1986" s="77"/>
      <c r="I1986" s="84"/>
      <c r="J1986" s="30"/>
      <c r="K1986" s="25" t="str">
        <f t="shared" si="240"/>
        <v/>
      </c>
      <c r="L1986" s="30"/>
      <c r="O1986" s="13" t="str">
        <f t="shared" si="241"/>
        <v/>
      </c>
      <c r="P1986" s="13">
        <f>SUM($E$11:$E1986)</f>
        <v>30</v>
      </c>
      <c r="T1986" s="22">
        <f t="shared" si="242"/>
        <v>0</v>
      </c>
      <c r="U1986" s="22">
        <f t="shared" si="243"/>
        <v>0</v>
      </c>
      <c r="W1986" s="13" t="str">
        <f t="shared" si="244"/>
        <v/>
      </c>
      <c r="Y1986" s="41" t="str">
        <f>IF($B1986="", "", IF($B1986&gt;'Annual Report'!$AZ$41, 'Annual Report'!$BA$40, TEXT($B1986, "mmm yyyy")))</f>
        <v/>
      </c>
      <c r="AA1986" s="13" t="str">
        <f t="shared" si="245"/>
        <v/>
      </c>
      <c r="AC1986" s="13" t="str">
        <f t="shared" si="246"/>
        <v xml:space="preserve"> - </v>
      </c>
      <c r="AE1986" s="13" t="str">
        <f t="shared" si="247"/>
        <v/>
      </c>
    </row>
    <row r="1987" spans="1:31" x14ac:dyDescent="0.25">
      <c r="A1987" s="30"/>
      <c r="B1987" s="74"/>
      <c r="C1987" s="82"/>
      <c r="D1987" s="92"/>
      <c r="E1987" s="75"/>
      <c r="F1987" s="76"/>
      <c r="G1987" s="83"/>
      <c r="H1987" s="77"/>
      <c r="I1987" s="84"/>
      <c r="J1987" s="30"/>
      <c r="K1987" s="25" t="str">
        <f t="shared" si="240"/>
        <v/>
      </c>
      <c r="L1987" s="30"/>
      <c r="O1987" s="13" t="str">
        <f t="shared" si="241"/>
        <v/>
      </c>
      <c r="P1987" s="13">
        <f>SUM($E$11:$E1987)</f>
        <v>30</v>
      </c>
      <c r="T1987" s="22">
        <f t="shared" si="242"/>
        <v>0</v>
      </c>
      <c r="U1987" s="22">
        <f t="shared" si="243"/>
        <v>0</v>
      </c>
      <c r="W1987" s="13" t="str">
        <f t="shared" si="244"/>
        <v/>
      </c>
      <c r="Y1987" s="41" t="str">
        <f>IF($B1987="", "", IF($B1987&gt;'Annual Report'!$AZ$41, 'Annual Report'!$BA$40, TEXT($B1987, "mmm yyyy")))</f>
        <v/>
      </c>
      <c r="AA1987" s="13" t="str">
        <f t="shared" si="245"/>
        <v/>
      </c>
      <c r="AC1987" s="13" t="str">
        <f t="shared" si="246"/>
        <v xml:space="preserve"> - </v>
      </c>
      <c r="AE1987" s="13" t="str">
        <f t="shared" si="247"/>
        <v/>
      </c>
    </row>
    <row r="1988" spans="1:31" x14ac:dyDescent="0.25">
      <c r="A1988" s="30"/>
      <c r="B1988" s="74"/>
      <c r="C1988" s="82"/>
      <c r="D1988" s="92"/>
      <c r="E1988" s="75"/>
      <c r="F1988" s="76"/>
      <c r="G1988" s="83"/>
      <c r="H1988" s="77"/>
      <c r="I1988" s="84"/>
      <c r="J1988" s="30"/>
      <c r="K1988" s="25" t="str">
        <f t="shared" si="240"/>
        <v/>
      </c>
      <c r="L1988" s="30"/>
      <c r="O1988" s="13" t="str">
        <f t="shared" si="241"/>
        <v/>
      </c>
      <c r="P1988" s="13">
        <f>SUM($E$11:$E1988)</f>
        <v>30</v>
      </c>
      <c r="T1988" s="22">
        <f t="shared" si="242"/>
        <v>0</v>
      </c>
      <c r="U1988" s="22">
        <f t="shared" si="243"/>
        <v>0</v>
      </c>
      <c r="W1988" s="13" t="str">
        <f t="shared" si="244"/>
        <v/>
      </c>
      <c r="Y1988" s="41" t="str">
        <f>IF($B1988="", "", IF($B1988&gt;'Annual Report'!$AZ$41, 'Annual Report'!$BA$40, TEXT($B1988, "mmm yyyy")))</f>
        <v/>
      </c>
      <c r="AA1988" s="13" t="str">
        <f t="shared" si="245"/>
        <v/>
      </c>
      <c r="AC1988" s="13" t="str">
        <f t="shared" si="246"/>
        <v xml:space="preserve"> - </v>
      </c>
      <c r="AE1988" s="13" t="str">
        <f t="shared" si="247"/>
        <v/>
      </c>
    </row>
    <row r="1989" spans="1:31" x14ac:dyDescent="0.25">
      <c r="A1989" s="30"/>
      <c r="B1989" s="74"/>
      <c r="C1989" s="82"/>
      <c r="D1989" s="92"/>
      <c r="E1989" s="75"/>
      <c r="F1989" s="76"/>
      <c r="G1989" s="83"/>
      <c r="H1989" s="77"/>
      <c r="I1989" s="84"/>
      <c r="J1989" s="30"/>
      <c r="K1989" s="25" t="str">
        <f t="shared" si="240"/>
        <v/>
      </c>
      <c r="L1989" s="30"/>
      <c r="O1989" s="13" t="str">
        <f t="shared" si="241"/>
        <v/>
      </c>
      <c r="P1989" s="13">
        <f>SUM($E$11:$E1989)</f>
        <v>30</v>
      </c>
      <c r="T1989" s="22">
        <f t="shared" si="242"/>
        <v>0</v>
      </c>
      <c r="U1989" s="22">
        <f t="shared" si="243"/>
        <v>0</v>
      </c>
      <c r="W1989" s="13" t="str">
        <f t="shared" si="244"/>
        <v/>
      </c>
      <c r="Y1989" s="41" t="str">
        <f>IF($B1989="", "", IF($B1989&gt;'Annual Report'!$AZ$41, 'Annual Report'!$BA$40, TEXT($B1989, "mmm yyyy")))</f>
        <v/>
      </c>
      <c r="AA1989" s="13" t="str">
        <f t="shared" si="245"/>
        <v/>
      </c>
      <c r="AC1989" s="13" t="str">
        <f t="shared" si="246"/>
        <v xml:space="preserve"> - </v>
      </c>
      <c r="AE1989" s="13" t="str">
        <f t="shared" si="247"/>
        <v/>
      </c>
    </row>
    <row r="1990" spans="1:31" x14ac:dyDescent="0.25">
      <c r="A1990" s="30"/>
      <c r="B1990" s="74"/>
      <c r="C1990" s="82"/>
      <c r="D1990" s="92"/>
      <c r="E1990" s="75"/>
      <c r="F1990" s="76"/>
      <c r="G1990" s="83"/>
      <c r="H1990" s="77"/>
      <c r="I1990" s="84"/>
      <c r="J1990" s="30"/>
      <c r="K1990" s="25" t="str">
        <f t="shared" si="240"/>
        <v/>
      </c>
      <c r="L1990" s="30"/>
      <c r="O1990" s="13" t="str">
        <f t="shared" si="241"/>
        <v/>
      </c>
      <c r="P1990" s="13">
        <f>SUM($E$11:$E1990)</f>
        <v>30</v>
      </c>
      <c r="T1990" s="22">
        <f t="shared" si="242"/>
        <v>0</v>
      </c>
      <c r="U1990" s="22">
        <f t="shared" si="243"/>
        <v>0</v>
      </c>
      <c r="W1990" s="13" t="str">
        <f t="shared" si="244"/>
        <v/>
      </c>
      <c r="Y1990" s="41" t="str">
        <f>IF($B1990="", "", IF($B1990&gt;'Annual Report'!$AZ$41, 'Annual Report'!$BA$40, TEXT($B1990, "mmm yyyy")))</f>
        <v/>
      </c>
      <c r="AA1990" s="13" t="str">
        <f t="shared" si="245"/>
        <v/>
      </c>
      <c r="AC1990" s="13" t="str">
        <f t="shared" si="246"/>
        <v xml:space="preserve"> - </v>
      </c>
      <c r="AE1990" s="13" t="str">
        <f t="shared" si="247"/>
        <v/>
      </c>
    </row>
    <row r="1991" spans="1:31" x14ac:dyDescent="0.25">
      <c r="A1991" s="30"/>
      <c r="B1991" s="74"/>
      <c r="C1991" s="82"/>
      <c r="D1991" s="92"/>
      <c r="E1991" s="75"/>
      <c r="F1991" s="76"/>
      <c r="G1991" s="83"/>
      <c r="H1991" s="77"/>
      <c r="I1991" s="84"/>
      <c r="J1991" s="30"/>
      <c r="K1991" s="25" t="str">
        <f t="shared" si="240"/>
        <v/>
      </c>
      <c r="L1991" s="30"/>
      <c r="O1991" s="13" t="str">
        <f t="shared" si="241"/>
        <v/>
      </c>
      <c r="P1991" s="13">
        <f>SUM($E$11:$E1991)</f>
        <v>30</v>
      </c>
      <c r="T1991" s="22">
        <f t="shared" si="242"/>
        <v>0</v>
      </c>
      <c r="U1991" s="22">
        <f t="shared" si="243"/>
        <v>0</v>
      </c>
      <c r="W1991" s="13" t="str">
        <f t="shared" si="244"/>
        <v/>
      </c>
      <c r="Y1991" s="41" t="str">
        <f>IF($B1991="", "", IF($B1991&gt;'Annual Report'!$AZ$41, 'Annual Report'!$BA$40, TEXT($B1991, "mmm yyyy")))</f>
        <v/>
      </c>
      <c r="AA1991" s="13" t="str">
        <f t="shared" si="245"/>
        <v/>
      </c>
      <c r="AC1991" s="13" t="str">
        <f t="shared" si="246"/>
        <v xml:space="preserve"> - </v>
      </c>
      <c r="AE1991" s="13" t="str">
        <f t="shared" si="247"/>
        <v/>
      </c>
    </row>
    <row r="1992" spans="1:31" x14ac:dyDescent="0.25">
      <c r="A1992" s="30"/>
      <c r="B1992" s="74"/>
      <c r="C1992" s="82"/>
      <c r="D1992" s="92"/>
      <c r="E1992" s="75"/>
      <c r="F1992" s="76"/>
      <c r="G1992" s="83"/>
      <c r="H1992" s="77"/>
      <c r="I1992" s="84"/>
      <c r="J1992" s="30"/>
      <c r="K1992" s="25" t="str">
        <f t="shared" si="240"/>
        <v/>
      </c>
      <c r="L1992" s="30"/>
      <c r="O1992" s="13" t="str">
        <f t="shared" si="241"/>
        <v/>
      </c>
      <c r="P1992" s="13">
        <f>SUM($E$11:$E1992)</f>
        <v>30</v>
      </c>
      <c r="T1992" s="22">
        <f t="shared" si="242"/>
        <v>0</v>
      </c>
      <c r="U1992" s="22">
        <f t="shared" si="243"/>
        <v>0</v>
      </c>
      <c r="W1992" s="13" t="str">
        <f t="shared" si="244"/>
        <v/>
      </c>
      <c r="Y1992" s="41" t="str">
        <f>IF($B1992="", "", IF($B1992&gt;'Annual Report'!$AZ$41, 'Annual Report'!$BA$40, TEXT($B1992, "mmm yyyy")))</f>
        <v/>
      </c>
      <c r="AA1992" s="13" t="str">
        <f t="shared" si="245"/>
        <v/>
      </c>
      <c r="AC1992" s="13" t="str">
        <f t="shared" si="246"/>
        <v xml:space="preserve"> - </v>
      </c>
      <c r="AE1992" s="13" t="str">
        <f t="shared" si="247"/>
        <v/>
      </c>
    </row>
    <row r="1993" spans="1:31" x14ac:dyDescent="0.25">
      <c r="A1993" s="30"/>
      <c r="B1993" s="74"/>
      <c r="C1993" s="82"/>
      <c r="D1993" s="92"/>
      <c r="E1993" s="75"/>
      <c r="F1993" s="76"/>
      <c r="G1993" s="83"/>
      <c r="H1993" s="77"/>
      <c r="I1993" s="84"/>
      <c r="J1993" s="30"/>
      <c r="K1993" s="25" t="str">
        <f t="shared" si="240"/>
        <v/>
      </c>
      <c r="L1993" s="30"/>
      <c r="O1993" s="13" t="str">
        <f t="shared" si="241"/>
        <v/>
      </c>
      <c r="P1993" s="13">
        <f>SUM($E$11:$E1993)</f>
        <v>30</v>
      </c>
      <c r="T1993" s="22">
        <f t="shared" si="242"/>
        <v>0</v>
      </c>
      <c r="U1993" s="22">
        <f t="shared" si="243"/>
        <v>0</v>
      </c>
      <c r="W1993" s="13" t="str">
        <f t="shared" si="244"/>
        <v/>
      </c>
      <c r="Y1993" s="41" t="str">
        <f>IF($B1993="", "", IF($B1993&gt;'Annual Report'!$AZ$41, 'Annual Report'!$BA$40, TEXT($B1993, "mmm yyyy")))</f>
        <v/>
      </c>
      <c r="AA1993" s="13" t="str">
        <f t="shared" si="245"/>
        <v/>
      </c>
      <c r="AC1993" s="13" t="str">
        <f t="shared" si="246"/>
        <v xml:space="preserve"> - </v>
      </c>
      <c r="AE1993" s="13" t="str">
        <f t="shared" si="247"/>
        <v/>
      </c>
    </row>
    <row r="1994" spans="1:31" x14ac:dyDescent="0.25">
      <c r="A1994" s="30"/>
      <c r="B1994" s="74"/>
      <c r="C1994" s="82"/>
      <c r="D1994" s="92"/>
      <c r="E1994" s="75"/>
      <c r="F1994" s="76"/>
      <c r="G1994" s="83"/>
      <c r="H1994" s="77"/>
      <c r="I1994" s="84"/>
      <c r="J1994" s="30"/>
      <c r="K1994" s="25" t="str">
        <f t="shared" si="240"/>
        <v/>
      </c>
      <c r="L1994" s="30"/>
      <c r="O1994" s="13" t="str">
        <f t="shared" si="241"/>
        <v/>
      </c>
      <c r="P1994" s="13">
        <f>SUM($E$11:$E1994)</f>
        <v>30</v>
      </c>
      <c r="T1994" s="22">
        <f t="shared" si="242"/>
        <v>0</v>
      </c>
      <c r="U1994" s="22">
        <f t="shared" si="243"/>
        <v>0</v>
      </c>
      <c r="W1994" s="13" t="str">
        <f t="shared" si="244"/>
        <v/>
      </c>
      <c r="Y1994" s="41" t="str">
        <f>IF($B1994="", "", IF($B1994&gt;'Annual Report'!$AZ$41, 'Annual Report'!$BA$40, TEXT($B1994, "mmm yyyy")))</f>
        <v/>
      </c>
      <c r="AA1994" s="13" t="str">
        <f t="shared" si="245"/>
        <v/>
      </c>
      <c r="AC1994" s="13" t="str">
        <f t="shared" si="246"/>
        <v xml:space="preserve"> - </v>
      </c>
      <c r="AE1994" s="13" t="str">
        <f t="shared" si="247"/>
        <v/>
      </c>
    </row>
    <row r="1995" spans="1:31" x14ac:dyDescent="0.25">
      <c r="A1995" s="30"/>
      <c r="B1995" s="74"/>
      <c r="C1995" s="82"/>
      <c r="D1995" s="92"/>
      <c r="E1995" s="75"/>
      <c r="F1995" s="76"/>
      <c r="G1995" s="83"/>
      <c r="H1995" s="77"/>
      <c r="I1995" s="84"/>
      <c r="J1995" s="30"/>
      <c r="K1995" s="25" t="str">
        <f t="shared" si="240"/>
        <v/>
      </c>
      <c r="L1995" s="30"/>
      <c r="O1995" s="13" t="str">
        <f t="shared" si="241"/>
        <v/>
      </c>
      <c r="P1995" s="13">
        <f>SUM($E$11:$E1995)</f>
        <v>30</v>
      </c>
      <c r="T1995" s="22">
        <f t="shared" si="242"/>
        <v>0</v>
      </c>
      <c r="U1995" s="22">
        <f t="shared" si="243"/>
        <v>0</v>
      </c>
      <c r="W1995" s="13" t="str">
        <f t="shared" si="244"/>
        <v/>
      </c>
      <c r="Y1995" s="41" t="str">
        <f>IF($B1995="", "", IF($B1995&gt;'Annual Report'!$AZ$41, 'Annual Report'!$BA$40, TEXT($B1995, "mmm yyyy")))</f>
        <v/>
      </c>
      <c r="AA1995" s="13" t="str">
        <f t="shared" si="245"/>
        <v/>
      </c>
      <c r="AC1995" s="13" t="str">
        <f t="shared" si="246"/>
        <v xml:space="preserve"> - </v>
      </c>
      <c r="AE1995" s="13" t="str">
        <f t="shared" si="247"/>
        <v/>
      </c>
    </row>
    <row r="1996" spans="1:31" x14ac:dyDescent="0.25">
      <c r="A1996" s="30"/>
      <c r="B1996" s="74"/>
      <c r="C1996" s="82"/>
      <c r="D1996" s="92"/>
      <c r="E1996" s="75"/>
      <c r="F1996" s="76"/>
      <c r="G1996" s="83"/>
      <c r="H1996" s="77"/>
      <c r="I1996" s="84"/>
      <c r="J1996" s="30"/>
      <c r="K1996" s="25" t="str">
        <f t="shared" ref="K1996:K2059" si="248">IF($B1996="", "", $G1996+$H1996-$F1996-$U1996-$T1996)</f>
        <v/>
      </c>
      <c r="L1996" s="30"/>
      <c r="O1996" s="13" t="str">
        <f t="shared" ref="O1996:O2059" si="249">IF($B1996="", "", IF(OR($B1996&lt;$R$3, $B1996&gt;$R$4), "X", ""))</f>
        <v/>
      </c>
      <c r="P1996" s="13">
        <f>SUM($E$11:$E1996)</f>
        <v>30</v>
      </c>
      <c r="T1996" s="22">
        <f t="shared" ref="T1996:T2059" si="250">ROUND($D1996*$P$4*24, 2)</f>
        <v>0</v>
      </c>
      <c r="U1996" s="22">
        <f t="shared" ref="U1996:U2059" si="251">ROUND(IF(AND($P1996&gt;$O$6, $P1995&lt;$O$6), (($P1996-$O$6)*$P$7)+(($O$6-$P1995)*$P$6), IF($P1995&gt;$O$6, $E1996*$P$7, $E1996*$P$6)), 2)</f>
        <v>0</v>
      </c>
      <c r="W1996" s="13" t="str">
        <f t="shared" ref="W1996:W2059" si="252">IF($I1996="", "", IF(COUNTIF($R$11:$R$20, $I1996)&gt;0, "", "X"))</f>
        <v/>
      </c>
      <c r="Y1996" s="41" t="str">
        <f>IF($B1996="", "", IF($B1996&gt;'Annual Report'!$AZ$41, 'Annual Report'!$BA$40, TEXT($B1996, "mmm yyyy")))</f>
        <v/>
      </c>
      <c r="AA1996" s="13" t="str">
        <f t="shared" ref="AA1996:AA2059" si="253">IF(AND(NOT($F1996=""), $I1996=""), "X", "")</f>
        <v/>
      </c>
      <c r="AC1996" s="13" t="str">
        <f t="shared" ref="AC1996:AC2059" si="254">_xlfn.CONCAT(Y1996, " - ", $I1996)</f>
        <v xml:space="preserve"> - </v>
      </c>
      <c r="AE1996" s="13" t="str">
        <f t="shared" ref="AE1996:AE2059" si="255">IF($AA1996="", "", $Y1996)</f>
        <v/>
      </c>
    </row>
    <row r="1997" spans="1:31" x14ac:dyDescent="0.25">
      <c r="A1997" s="30"/>
      <c r="B1997" s="74"/>
      <c r="C1997" s="82"/>
      <c r="D1997" s="92"/>
      <c r="E1997" s="75"/>
      <c r="F1997" s="76"/>
      <c r="G1997" s="83"/>
      <c r="H1997" s="77"/>
      <c r="I1997" s="84"/>
      <c r="J1997" s="30"/>
      <c r="K1997" s="25" t="str">
        <f t="shared" si="248"/>
        <v/>
      </c>
      <c r="L1997" s="30"/>
      <c r="O1997" s="13" t="str">
        <f t="shared" si="249"/>
        <v/>
      </c>
      <c r="P1997" s="13">
        <f>SUM($E$11:$E1997)</f>
        <v>30</v>
      </c>
      <c r="T1997" s="22">
        <f t="shared" si="250"/>
        <v>0</v>
      </c>
      <c r="U1997" s="22">
        <f t="shared" si="251"/>
        <v>0</v>
      </c>
      <c r="W1997" s="13" t="str">
        <f t="shared" si="252"/>
        <v/>
      </c>
      <c r="Y1997" s="41" t="str">
        <f>IF($B1997="", "", IF($B1997&gt;'Annual Report'!$AZ$41, 'Annual Report'!$BA$40, TEXT($B1997, "mmm yyyy")))</f>
        <v/>
      </c>
      <c r="AA1997" s="13" t="str">
        <f t="shared" si="253"/>
        <v/>
      </c>
      <c r="AC1997" s="13" t="str">
        <f t="shared" si="254"/>
        <v xml:space="preserve"> - </v>
      </c>
      <c r="AE1997" s="13" t="str">
        <f t="shared" si="255"/>
        <v/>
      </c>
    </row>
    <row r="1998" spans="1:31" x14ac:dyDescent="0.25">
      <c r="A1998" s="30"/>
      <c r="B1998" s="74"/>
      <c r="C1998" s="82"/>
      <c r="D1998" s="92"/>
      <c r="E1998" s="75"/>
      <c r="F1998" s="76"/>
      <c r="G1998" s="83"/>
      <c r="H1998" s="77"/>
      <c r="I1998" s="84"/>
      <c r="J1998" s="30"/>
      <c r="K1998" s="25" t="str">
        <f t="shared" si="248"/>
        <v/>
      </c>
      <c r="L1998" s="30"/>
      <c r="O1998" s="13" t="str">
        <f t="shared" si="249"/>
        <v/>
      </c>
      <c r="P1998" s="13">
        <f>SUM($E$11:$E1998)</f>
        <v>30</v>
      </c>
      <c r="T1998" s="22">
        <f t="shared" si="250"/>
        <v>0</v>
      </c>
      <c r="U1998" s="22">
        <f t="shared" si="251"/>
        <v>0</v>
      </c>
      <c r="W1998" s="13" t="str">
        <f t="shared" si="252"/>
        <v/>
      </c>
      <c r="Y1998" s="41" t="str">
        <f>IF($B1998="", "", IF($B1998&gt;'Annual Report'!$AZ$41, 'Annual Report'!$BA$40, TEXT($B1998, "mmm yyyy")))</f>
        <v/>
      </c>
      <c r="AA1998" s="13" t="str">
        <f t="shared" si="253"/>
        <v/>
      </c>
      <c r="AC1998" s="13" t="str">
        <f t="shared" si="254"/>
        <v xml:space="preserve"> - </v>
      </c>
      <c r="AE1998" s="13" t="str">
        <f t="shared" si="255"/>
        <v/>
      </c>
    </row>
    <row r="1999" spans="1:31" x14ac:dyDescent="0.25">
      <c r="A1999" s="30"/>
      <c r="B1999" s="74"/>
      <c r="C1999" s="82"/>
      <c r="D1999" s="92"/>
      <c r="E1999" s="75"/>
      <c r="F1999" s="76"/>
      <c r="G1999" s="83"/>
      <c r="H1999" s="77"/>
      <c r="I1999" s="84"/>
      <c r="J1999" s="30"/>
      <c r="K1999" s="25" t="str">
        <f t="shared" si="248"/>
        <v/>
      </c>
      <c r="L1999" s="30"/>
      <c r="O1999" s="13" t="str">
        <f t="shared" si="249"/>
        <v/>
      </c>
      <c r="P1999" s="13">
        <f>SUM($E$11:$E1999)</f>
        <v>30</v>
      </c>
      <c r="T1999" s="22">
        <f t="shared" si="250"/>
        <v>0</v>
      </c>
      <c r="U1999" s="22">
        <f t="shared" si="251"/>
        <v>0</v>
      </c>
      <c r="W1999" s="13" t="str">
        <f t="shared" si="252"/>
        <v/>
      </c>
      <c r="Y1999" s="41" t="str">
        <f>IF($B1999="", "", IF($B1999&gt;'Annual Report'!$AZ$41, 'Annual Report'!$BA$40, TEXT($B1999, "mmm yyyy")))</f>
        <v/>
      </c>
      <c r="AA1999" s="13" t="str">
        <f t="shared" si="253"/>
        <v/>
      </c>
      <c r="AC1999" s="13" t="str">
        <f t="shared" si="254"/>
        <v xml:space="preserve"> - </v>
      </c>
      <c r="AE1999" s="13" t="str">
        <f t="shared" si="255"/>
        <v/>
      </c>
    </row>
    <row r="2000" spans="1:31" x14ac:dyDescent="0.25">
      <c r="A2000" s="30"/>
      <c r="B2000" s="74"/>
      <c r="C2000" s="82"/>
      <c r="D2000" s="92"/>
      <c r="E2000" s="75"/>
      <c r="F2000" s="76"/>
      <c r="G2000" s="83"/>
      <c r="H2000" s="77"/>
      <c r="I2000" s="84"/>
      <c r="J2000" s="30"/>
      <c r="K2000" s="25" t="str">
        <f t="shared" si="248"/>
        <v/>
      </c>
      <c r="L2000" s="30"/>
      <c r="O2000" s="13" t="str">
        <f t="shared" si="249"/>
        <v/>
      </c>
      <c r="P2000" s="13">
        <f>SUM($E$11:$E2000)</f>
        <v>30</v>
      </c>
      <c r="T2000" s="22">
        <f t="shared" si="250"/>
        <v>0</v>
      </c>
      <c r="U2000" s="22">
        <f t="shared" si="251"/>
        <v>0</v>
      </c>
      <c r="W2000" s="13" t="str">
        <f t="shared" si="252"/>
        <v/>
      </c>
      <c r="Y2000" s="41" t="str">
        <f>IF($B2000="", "", IF($B2000&gt;'Annual Report'!$AZ$41, 'Annual Report'!$BA$40, TEXT($B2000, "mmm yyyy")))</f>
        <v/>
      </c>
      <c r="AA2000" s="13" t="str">
        <f t="shared" si="253"/>
        <v/>
      </c>
      <c r="AC2000" s="13" t="str">
        <f t="shared" si="254"/>
        <v xml:space="preserve"> - </v>
      </c>
      <c r="AE2000" s="13" t="str">
        <f t="shared" si="255"/>
        <v/>
      </c>
    </row>
    <row r="2001" spans="1:31" x14ac:dyDescent="0.25">
      <c r="A2001" s="30"/>
      <c r="B2001" s="74"/>
      <c r="C2001" s="82"/>
      <c r="D2001" s="92"/>
      <c r="E2001" s="75"/>
      <c r="F2001" s="76"/>
      <c r="G2001" s="83"/>
      <c r="H2001" s="77"/>
      <c r="I2001" s="84"/>
      <c r="J2001" s="30"/>
      <c r="K2001" s="25" t="str">
        <f t="shared" si="248"/>
        <v/>
      </c>
      <c r="L2001" s="30"/>
      <c r="O2001" s="13" t="str">
        <f t="shared" si="249"/>
        <v/>
      </c>
      <c r="P2001" s="13">
        <f>SUM($E$11:$E2001)</f>
        <v>30</v>
      </c>
      <c r="T2001" s="22">
        <f t="shared" si="250"/>
        <v>0</v>
      </c>
      <c r="U2001" s="22">
        <f t="shared" si="251"/>
        <v>0</v>
      </c>
      <c r="W2001" s="13" t="str">
        <f t="shared" si="252"/>
        <v/>
      </c>
      <c r="Y2001" s="41" t="str">
        <f>IF($B2001="", "", IF($B2001&gt;'Annual Report'!$AZ$41, 'Annual Report'!$BA$40, TEXT($B2001, "mmm yyyy")))</f>
        <v/>
      </c>
      <c r="AA2001" s="13" t="str">
        <f t="shared" si="253"/>
        <v/>
      </c>
      <c r="AC2001" s="13" t="str">
        <f t="shared" si="254"/>
        <v xml:space="preserve"> - </v>
      </c>
      <c r="AE2001" s="13" t="str">
        <f t="shared" si="255"/>
        <v/>
      </c>
    </row>
    <row r="2002" spans="1:31" x14ac:dyDescent="0.25">
      <c r="A2002" s="30"/>
      <c r="B2002" s="74"/>
      <c r="C2002" s="82"/>
      <c r="D2002" s="92"/>
      <c r="E2002" s="75"/>
      <c r="F2002" s="76"/>
      <c r="G2002" s="83"/>
      <c r="H2002" s="77"/>
      <c r="I2002" s="84"/>
      <c r="J2002" s="30"/>
      <c r="K2002" s="25" t="str">
        <f t="shared" si="248"/>
        <v/>
      </c>
      <c r="L2002" s="30"/>
      <c r="O2002" s="13" t="str">
        <f t="shared" si="249"/>
        <v/>
      </c>
      <c r="P2002" s="13">
        <f>SUM($E$11:$E2002)</f>
        <v>30</v>
      </c>
      <c r="T2002" s="22">
        <f t="shared" si="250"/>
        <v>0</v>
      </c>
      <c r="U2002" s="22">
        <f t="shared" si="251"/>
        <v>0</v>
      </c>
      <c r="W2002" s="13" t="str">
        <f t="shared" si="252"/>
        <v/>
      </c>
      <c r="Y2002" s="41" t="str">
        <f>IF($B2002="", "", IF($B2002&gt;'Annual Report'!$AZ$41, 'Annual Report'!$BA$40, TEXT($B2002, "mmm yyyy")))</f>
        <v/>
      </c>
      <c r="AA2002" s="13" t="str">
        <f t="shared" si="253"/>
        <v/>
      </c>
      <c r="AC2002" s="13" t="str">
        <f t="shared" si="254"/>
        <v xml:space="preserve"> - </v>
      </c>
      <c r="AE2002" s="13" t="str">
        <f t="shared" si="255"/>
        <v/>
      </c>
    </row>
    <row r="2003" spans="1:31" x14ac:dyDescent="0.25">
      <c r="A2003" s="30"/>
      <c r="B2003" s="74"/>
      <c r="C2003" s="82"/>
      <c r="D2003" s="92"/>
      <c r="E2003" s="75"/>
      <c r="F2003" s="76"/>
      <c r="G2003" s="83"/>
      <c r="H2003" s="77"/>
      <c r="I2003" s="84"/>
      <c r="J2003" s="30"/>
      <c r="K2003" s="25" t="str">
        <f t="shared" si="248"/>
        <v/>
      </c>
      <c r="L2003" s="30"/>
      <c r="O2003" s="13" t="str">
        <f t="shared" si="249"/>
        <v/>
      </c>
      <c r="P2003" s="13">
        <f>SUM($E$11:$E2003)</f>
        <v>30</v>
      </c>
      <c r="T2003" s="22">
        <f t="shared" si="250"/>
        <v>0</v>
      </c>
      <c r="U2003" s="22">
        <f t="shared" si="251"/>
        <v>0</v>
      </c>
      <c r="W2003" s="13" t="str">
        <f t="shared" si="252"/>
        <v/>
      </c>
      <c r="Y2003" s="41" t="str">
        <f>IF($B2003="", "", IF($B2003&gt;'Annual Report'!$AZ$41, 'Annual Report'!$BA$40, TEXT($B2003, "mmm yyyy")))</f>
        <v/>
      </c>
      <c r="AA2003" s="13" t="str">
        <f t="shared" si="253"/>
        <v/>
      </c>
      <c r="AC2003" s="13" t="str">
        <f t="shared" si="254"/>
        <v xml:space="preserve"> - </v>
      </c>
      <c r="AE2003" s="13" t="str">
        <f t="shared" si="255"/>
        <v/>
      </c>
    </row>
    <row r="2004" spans="1:31" x14ac:dyDescent="0.25">
      <c r="A2004" s="30"/>
      <c r="B2004" s="74"/>
      <c r="C2004" s="82"/>
      <c r="D2004" s="92"/>
      <c r="E2004" s="75"/>
      <c r="F2004" s="76"/>
      <c r="G2004" s="83"/>
      <c r="H2004" s="77"/>
      <c r="I2004" s="84"/>
      <c r="J2004" s="30"/>
      <c r="K2004" s="25" t="str">
        <f t="shared" si="248"/>
        <v/>
      </c>
      <c r="L2004" s="30"/>
      <c r="O2004" s="13" t="str">
        <f t="shared" si="249"/>
        <v/>
      </c>
      <c r="P2004" s="13">
        <f>SUM($E$11:$E2004)</f>
        <v>30</v>
      </c>
      <c r="T2004" s="22">
        <f t="shared" si="250"/>
        <v>0</v>
      </c>
      <c r="U2004" s="22">
        <f t="shared" si="251"/>
        <v>0</v>
      </c>
      <c r="W2004" s="13" t="str">
        <f t="shared" si="252"/>
        <v/>
      </c>
      <c r="Y2004" s="41" t="str">
        <f>IF($B2004="", "", IF($B2004&gt;'Annual Report'!$AZ$41, 'Annual Report'!$BA$40, TEXT($B2004, "mmm yyyy")))</f>
        <v/>
      </c>
      <c r="AA2004" s="13" t="str">
        <f t="shared" si="253"/>
        <v/>
      </c>
      <c r="AC2004" s="13" t="str">
        <f t="shared" si="254"/>
        <v xml:space="preserve"> - </v>
      </c>
      <c r="AE2004" s="13" t="str">
        <f t="shared" si="255"/>
        <v/>
      </c>
    </row>
    <row r="2005" spans="1:31" x14ac:dyDescent="0.25">
      <c r="A2005" s="30"/>
      <c r="B2005" s="74"/>
      <c r="C2005" s="82"/>
      <c r="D2005" s="92"/>
      <c r="E2005" s="75"/>
      <c r="F2005" s="76"/>
      <c r="G2005" s="83"/>
      <c r="H2005" s="77"/>
      <c r="I2005" s="84"/>
      <c r="J2005" s="30"/>
      <c r="K2005" s="25" t="str">
        <f t="shared" si="248"/>
        <v/>
      </c>
      <c r="L2005" s="30"/>
      <c r="O2005" s="13" t="str">
        <f t="shared" si="249"/>
        <v/>
      </c>
      <c r="P2005" s="13">
        <f>SUM($E$11:$E2005)</f>
        <v>30</v>
      </c>
      <c r="T2005" s="22">
        <f t="shared" si="250"/>
        <v>0</v>
      </c>
      <c r="U2005" s="22">
        <f t="shared" si="251"/>
        <v>0</v>
      </c>
      <c r="W2005" s="13" t="str">
        <f t="shared" si="252"/>
        <v/>
      </c>
      <c r="Y2005" s="41" t="str">
        <f>IF($B2005="", "", IF($B2005&gt;'Annual Report'!$AZ$41, 'Annual Report'!$BA$40, TEXT($B2005, "mmm yyyy")))</f>
        <v/>
      </c>
      <c r="AA2005" s="13" t="str">
        <f t="shared" si="253"/>
        <v/>
      </c>
      <c r="AC2005" s="13" t="str">
        <f t="shared" si="254"/>
        <v xml:space="preserve"> - </v>
      </c>
      <c r="AE2005" s="13" t="str">
        <f t="shared" si="255"/>
        <v/>
      </c>
    </row>
    <row r="2006" spans="1:31" x14ac:dyDescent="0.25">
      <c r="A2006" s="30"/>
      <c r="B2006" s="74"/>
      <c r="C2006" s="82"/>
      <c r="D2006" s="92"/>
      <c r="E2006" s="75"/>
      <c r="F2006" s="76"/>
      <c r="G2006" s="83"/>
      <c r="H2006" s="77"/>
      <c r="I2006" s="84"/>
      <c r="J2006" s="30"/>
      <c r="K2006" s="25" t="str">
        <f t="shared" si="248"/>
        <v/>
      </c>
      <c r="L2006" s="30"/>
      <c r="O2006" s="13" t="str">
        <f t="shared" si="249"/>
        <v/>
      </c>
      <c r="P2006" s="13">
        <f>SUM($E$11:$E2006)</f>
        <v>30</v>
      </c>
      <c r="T2006" s="22">
        <f t="shared" si="250"/>
        <v>0</v>
      </c>
      <c r="U2006" s="22">
        <f t="shared" si="251"/>
        <v>0</v>
      </c>
      <c r="W2006" s="13" t="str">
        <f t="shared" si="252"/>
        <v/>
      </c>
      <c r="Y2006" s="41" t="str">
        <f>IF($B2006="", "", IF($B2006&gt;'Annual Report'!$AZ$41, 'Annual Report'!$BA$40, TEXT($B2006, "mmm yyyy")))</f>
        <v/>
      </c>
      <c r="AA2006" s="13" t="str">
        <f t="shared" si="253"/>
        <v/>
      </c>
      <c r="AC2006" s="13" t="str">
        <f t="shared" si="254"/>
        <v xml:space="preserve"> - </v>
      </c>
      <c r="AE2006" s="13" t="str">
        <f t="shared" si="255"/>
        <v/>
      </c>
    </row>
    <row r="2007" spans="1:31" x14ac:dyDescent="0.25">
      <c r="A2007" s="30"/>
      <c r="B2007" s="74"/>
      <c r="C2007" s="82"/>
      <c r="D2007" s="92"/>
      <c r="E2007" s="75"/>
      <c r="F2007" s="76"/>
      <c r="G2007" s="83"/>
      <c r="H2007" s="77"/>
      <c r="I2007" s="84"/>
      <c r="J2007" s="30"/>
      <c r="K2007" s="25" t="str">
        <f t="shared" si="248"/>
        <v/>
      </c>
      <c r="L2007" s="30"/>
      <c r="O2007" s="13" t="str">
        <f t="shared" si="249"/>
        <v/>
      </c>
      <c r="P2007" s="13">
        <f>SUM($E$11:$E2007)</f>
        <v>30</v>
      </c>
      <c r="T2007" s="22">
        <f t="shared" si="250"/>
        <v>0</v>
      </c>
      <c r="U2007" s="22">
        <f t="shared" si="251"/>
        <v>0</v>
      </c>
      <c r="W2007" s="13" t="str">
        <f t="shared" si="252"/>
        <v/>
      </c>
      <c r="Y2007" s="41" t="str">
        <f>IF($B2007="", "", IF($B2007&gt;'Annual Report'!$AZ$41, 'Annual Report'!$BA$40, TEXT($B2007, "mmm yyyy")))</f>
        <v/>
      </c>
      <c r="AA2007" s="13" t="str">
        <f t="shared" si="253"/>
        <v/>
      </c>
      <c r="AC2007" s="13" t="str">
        <f t="shared" si="254"/>
        <v xml:space="preserve"> - </v>
      </c>
      <c r="AE2007" s="13" t="str">
        <f t="shared" si="255"/>
        <v/>
      </c>
    </row>
    <row r="2008" spans="1:31" x14ac:dyDescent="0.25">
      <c r="A2008" s="30"/>
      <c r="B2008" s="74"/>
      <c r="C2008" s="82"/>
      <c r="D2008" s="92"/>
      <c r="E2008" s="75"/>
      <c r="F2008" s="76"/>
      <c r="G2008" s="83"/>
      <c r="H2008" s="77"/>
      <c r="I2008" s="84"/>
      <c r="J2008" s="30"/>
      <c r="K2008" s="25" t="str">
        <f t="shared" si="248"/>
        <v/>
      </c>
      <c r="L2008" s="30"/>
      <c r="O2008" s="13" t="str">
        <f t="shared" si="249"/>
        <v/>
      </c>
      <c r="P2008" s="13">
        <f>SUM($E$11:$E2008)</f>
        <v>30</v>
      </c>
      <c r="T2008" s="22">
        <f t="shared" si="250"/>
        <v>0</v>
      </c>
      <c r="U2008" s="22">
        <f t="shared" si="251"/>
        <v>0</v>
      </c>
      <c r="W2008" s="13" t="str">
        <f t="shared" si="252"/>
        <v/>
      </c>
      <c r="Y2008" s="41" t="str">
        <f>IF($B2008="", "", IF($B2008&gt;'Annual Report'!$AZ$41, 'Annual Report'!$BA$40, TEXT($B2008, "mmm yyyy")))</f>
        <v/>
      </c>
      <c r="AA2008" s="13" t="str">
        <f t="shared" si="253"/>
        <v/>
      </c>
      <c r="AC2008" s="13" t="str">
        <f t="shared" si="254"/>
        <v xml:space="preserve"> - </v>
      </c>
      <c r="AE2008" s="13" t="str">
        <f t="shared" si="255"/>
        <v/>
      </c>
    </row>
    <row r="2009" spans="1:31" x14ac:dyDescent="0.25">
      <c r="A2009" s="30"/>
      <c r="B2009" s="74"/>
      <c r="C2009" s="82"/>
      <c r="D2009" s="92"/>
      <c r="E2009" s="75"/>
      <c r="F2009" s="76"/>
      <c r="G2009" s="83"/>
      <c r="H2009" s="77"/>
      <c r="I2009" s="84"/>
      <c r="J2009" s="30"/>
      <c r="K2009" s="25" t="str">
        <f t="shared" si="248"/>
        <v/>
      </c>
      <c r="L2009" s="30"/>
      <c r="O2009" s="13" t="str">
        <f t="shared" si="249"/>
        <v/>
      </c>
      <c r="P2009" s="13">
        <f>SUM($E$11:$E2009)</f>
        <v>30</v>
      </c>
      <c r="T2009" s="22">
        <f t="shared" si="250"/>
        <v>0</v>
      </c>
      <c r="U2009" s="22">
        <f t="shared" si="251"/>
        <v>0</v>
      </c>
      <c r="W2009" s="13" t="str">
        <f t="shared" si="252"/>
        <v/>
      </c>
      <c r="Y2009" s="41" t="str">
        <f>IF($B2009="", "", IF($B2009&gt;'Annual Report'!$AZ$41, 'Annual Report'!$BA$40, TEXT($B2009, "mmm yyyy")))</f>
        <v/>
      </c>
      <c r="AA2009" s="13" t="str">
        <f t="shared" si="253"/>
        <v/>
      </c>
      <c r="AC2009" s="13" t="str">
        <f t="shared" si="254"/>
        <v xml:space="preserve"> - </v>
      </c>
      <c r="AE2009" s="13" t="str">
        <f t="shared" si="255"/>
        <v/>
      </c>
    </row>
    <row r="2010" spans="1:31" x14ac:dyDescent="0.25">
      <c r="A2010" s="30"/>
      <c r="B2010" s="74"/>
      <c r="C2010" s="82"/>
      <c r="D2010" s="92"/>
      <c r="E2010" s="75"/>
      <c r="F2010" s="76"/>
      <c r="G2010" s="83"/>
      <c r="H2010" s="77"/>
      <c r="I2010" s="84"/>
      <c r="J2010" s="30"/>
      <c r="K2010" s="25" t="str">
        <f t="shared" si="248"/>
        <v/>
      </c>
      <c r="L2010" s="30"/>
      <c r="O2010" s="13" t="str">
        <f t="shared" si="249"/>
        <v/>
      </c>
      <c r="P2010" s="13">
        <f>SUM($E$11:$E2010)</f>
        <v>30</v>
      </c>
      <c r="T2010" s="22">
        <f t="shared" si="250"/>
        <v>0</v>
      </c>
      <c r="U2010" s="22">
        <f t="shared" si="251"/>
        <v>0</v>
      </c>
      <c r="W2010" s="13" t="str">
        <f t="shared" si="252"/>
        <v/>
      </c>
      <c r="Y2010" s="41" t="str">
        <f>IF($B2010="", "", IF($B2010&gt;'Annual Report'!$AZ$41, 'Annual Report'!$BA$40, TEXT($B2010, "mmm yyyy")))</f>
        <v/>
      </c>
      <c r="AA2010" s="13" t="str">
        <f t="shared" si="253"/>
        <v/>
      </c>
      <c r="AC2010" s="13" t="str">
        <f t="shared" si="254"/>
        <v xml:space="preserve"> - </v>
      </c>
      <c r="AE2010" s="13" t="str">
        <f t="shared" si="255"/>
        <v/>
      </c>
    </row>
    <row r="2011" spans="1:31" x14ac:dyDescent="0.25">
      <c r="A2011" s="30"/>
      <c r="B2011" s="74"/>
      <c r="C2011" s="82"/>
      <c r="D2011" s="92"/>
      <c r="E2011" s="75"/>
      <c r="F2011" s="76"/>
      <c r="G2011" s="83"/>
      <c r="H2011" s="77"/>
      <c r="I2011" s="84"/>
      <c r="J2011" s="30"/>
      <c r="K2011" s="25" t="str">
        <f t="shared" si="248"/>
        <v/>
      </c>
      <c r="L2011" s="30"/>
      <c r="O2011" s="13" t="str">
        <f t="shared" si="249"/>
        <v/>
      </c>
      <c r="P2011" s="13">
        <f>SUM($E$11:$E2011)</f>
        <v>30</v>
      </c>
      <c r="T2011" s="22">
        <f t="shared" si="250"/>
        <v>0</v>
      </c>
      <c r="U2011" s="22">
        <f t="shared" si="251"/>
        <v>0</v>
      </c>
      <c r="W2011" s="13" t="str">
        <f t="shared" si="252"/>
        <v/>
      </c>
      <c r="Y2011" s="41" t="str">
        <f>IF($B2011="", "", IF($B2011&gt;'Annual Report'!$AZ$41, 'Annual Report'!$BA$40, TEXT($B2011, "mmm yyyy")))</f>
        <v/>
      </c>
      <c r="AA2011" s="13" t="str">
        <f t="shared" si="253"/>
        <v/>
      </c>
      <c r="AC2011" s="13" t="str">
        <f t="shared" si="254"/>
        <v xml:space="preserve"> - </v>
      </c>
      <c r="AE2011" s="13" t="str">
        <f t="shared" si="255"/>
        <v/>
      </c>
    </row>
    <row r="2012" spans="1:31" x14ac:dyDescent="0.25">
      <c r="A2012" s="30"/>
      <c r="B2012" s="74"/>
      <c r="C2012" s="82"/>
      <c r="D2012" s="92"/>
      <c r="E2012" s="75"/>
      <c r="F2012" s="76"/>
      <c r="G2012" s="83"/>
      <c r="H2012" s="77"/>
      <c r="I2012" s="84"/>
      <c r="J2012" s="30"/>
      <c r="K2012" s="25" t="str">
        <f t="shared" si="248"/>
        <v/>
      </c>
      <c r="L2012" s="30"/>
      <c r="O2012" s="13" t="str">
        <f t="shared" si="249"/>
        <v/>
      </c>
      <c r="P2012" s="13">
        <f>SUM($E$11:$E2012)</f>
        <v>30</v>
      </c>
      <c r="T2012" s="22">
        <f t="shared" si="250"/>
        <v>0</v>
      </c>
      <c r="U2012" s="22">
        <f t="shared" si="251"/>
        <v>0</v>
      </c>
      <c r="W2012" s="13" t="str">
        <f t="shared" si="252"/>
        <v/>
      </c>
      <c r="Y2012" s="41" t="str">
        <f>IF($B2012="", "", IF($B2012&gt;'Annual Report'!$AZ$41, 'Annual Report'!$BA$40, TEXT($B2012, "mmm yyyy")))</f>
        <v/>
      </c>
      <c r="AA2012" s="13" t="str">
        <f t="shared" si="253"/>
        <v/>
      </c>
      <c r="AC2012" s="13" t="str">
        <f t="shared" si="254"/>
        <v xml:space="preserve"> - </v>
      </c>
      <c r="AE2012" s="13" t="str">
        <f t="shared" si="255"/>
        <v/>
      </c>
    </row>
    <row r="2013" spans="1:31" x14ac:dyDescent="0.25">
      <c r="A2013" s="30"/>
      <c r="B2013" s="74"/>
      <c r="C2013" s="82"/>
      <c r="D2013" s="92"/>
      <c r="E2013" s="75"/>
      <c r="F2013" s="76"/>
      <c r="G2013" s="83"/>
      <c r="H2013" s="77"/>
      <c r="I2013" s="84"/>
      <c r="J2013" s="30"/>
      <c r="K2013" s="25" t="str">
        <f t="shared" si="248"/>
        <v/>
      </c>
      <c r="L2013" s="30"/>
      <c r="O2013" s="13" t="str">
        <f t="shared" si="249"/>
        <v/>
      </c>
      <c r="P2013" s="13">
        <f>SUM($E$11:$E2013)</f>
        <v>30</v>
      </c>
      <c r="T2013" s="22">
        <f t="shared" si="250"/>
        <v>0</v>
      </c>
      <c r="U2013" s="22">
        <f t="shared" si="251"/>
        <v>0</v>
      </c>
      <c r="W2013" s="13" t="str">
        <f t="shared" si="252"/>
        <v/>
      </c>
      <c r="Y2013" s="41" t="str">
        <f>IF($B2013="", "", IF($B2013&gt;'Annual Report'!$AZ$41, 'Annual Report'!$BA$40, TEXT($B2013, "mmm yyyy")))</f>
        <v/>
      </c>
      <c r="AA2013" s="13" t="str">
        <f t="shared" si="253"/>
        <v/>
      </c>
      <c r="AC2013" s="13" t="str">
        <f t="shared" si="254"/>
        <v xml:space="preserve"> - </v>
      </c>
      <c r="AE2013" s="13" t="str">
        <f t="shared" si="255"/>
        <v/>
      </c>
    </row>
    <row r="2014" spans="1:31" x14ac:dyDescent="0.25">
      <c r="A2014" s="30"/>
      <c r="B2014" s="74"/>
      <c r="C2014" s="82"/>
      <c r="D2014" s="92"/>
      <c r="E2014" s="75"/>
      <c r="F2014" s="76"/>
      <c r="G2014" s="83"/>
      <c r="H2014" s="77"/>
      <c r="I2014" s="84"/>
      <c r="J2014" s="30"/>
      <c r="K2014" s="25" t="str">
        <f t="shared" si="248"/>
        <v/>
      </c>
      <c r="L2014" s="30"/>
      <c r="O2014" s="13" t="str">
        <f t="shared" si="249"/>
        <v/>
      </c>
      <c r="P2014" s="13">
        <f>SUM($E$11:$E2014)</f>
        <v>30</v>
      </c>
      <c r="T2014" s="22">
        <f t="shared" si="250"/>
        <v>0</v>
      </c>
      <c r="U2014" s="22">
        <f t="shared" si="251"/>
        <v>0</v>
      </c>
      <c r="W2014" s="13" t="str">
        <f t="shared" si="252"/>
        <v/>
      </c>
      <c r="Y2014" s="41" t="str">
        <f>IF($B2014="", "", IF($B2014&gt;'Annual Report'!$AZ$41, 'Annual Report'!$BA$40, TEXT($B2014, "mmm yyyy")))</f>
        <v/>
      </c>
      <c r="AA2014" s="13" t="str">
        <f t="shared" si="253"/>
        <v/>
      </c>
      <c r="AC2014" s="13" t="str">
        <f t="shared" si="254"/>
        <v xml:space="preserve"> - </v>
      </c>
      <c r="AE2014" s="13" t="str">
        <f t="shared" si="255"/>
        <v/>
      </c>
    </row>
    <row r="2015" spans="1:31" x14ac:dyDescent="0.25">
      <c r="A2015" s="30"/>
      <c r="B2015" s="74"/>
      <c r="C2015" s="82"/>
      <c r="D2015" s="92"/>
      <c r="E2015" s="75"/>
      <c r="F2015" s="76"/>
      <c r="G2015" s="83"/>
      <c r="H2015" s="77"/>
      <c r="I2015" s="84"/>
      <c r="J2015" s="30"/>
      <c r="K2015" s="25" t="str">
        <f t="shared" si="248"/>
        <v/>
      </c>
      <c r="L2015" s="30"/>
      <c r="O2015" s="13" t="str">
        <f t="shared" si="249"/>
        <v/>
      </c>
      <c r="P2015" s="13">
        <f>SUM($E$11:$E2015)</f>
        <v>30</v>
      </c>
      <c r="T2015" s="22">
        <f t="shared" si="250"/>
        <v>0</v>
      </c>
      <c r="U2015" s="22">
        <f t="shared" si="251"/>
        <v>0</v>
      </c>
      <c r="W2015" s="13" t="str">
        <f t="shared" si="252"/>
        <v/>
      </c>
      <c r="Y2015" s="41" t="str">
        <f>IF($B2015="", "", IF($B2015&gt;'Annual Report'!$AZ$41, 'Annual Report'!$BA$40, TEXT($B2015, "mmm yyyy")))</f>
        <v/>
      </c>
      <c r="AA2015" s="13" t="str">
        <f t="shared" si="253"/>
        <v/>
      </c>
      <c r="AC2015" s="13" t="str">
        <f t="shared" si="254"/>
        <v xml:space="preserve"> - </v>
      </c>
      <c r="AE2015" s="13" t="str">
        <f t="shared" si="255"/>
        <v/>
      </c>
    </row>
    <row r="2016" spans="1:31" x14ac:dyDescent="0.25">
      <c r="A2016" s="30"/>
      <c r="B2016" s="74"/>
      <c r="C2016" s="82"/>
      <c r="D2016" s="92"/>
      <c r="E2016" s="75"/>
      <c r="F2016" s="76"/>
      <c r="G2016" s="83"/>
      <c r="H2016" s="77"/>
      <c r="I2016" s="84"/>
      <c r="J2016" s="30"/>
      <c r="K2016" s="25" t="str">
        <f t="shared" si="248"/>
        <v/>
      </c>
      <c r="L2016" s="30"/>
      <c r="O2016" s="13" t="str">
        <f t="shared" si="249"/>
        <v/>
      </c>
      <c r="P2016" s="13">
        <f>SUM($E$11:$E2016)</f>
        <v>30</v>
      </c>
      <c r="T2016" s="22">
        <f t="shared" si="250"/>
        <v>0</v>
      </c>
      <c r="U2016" s="22">
        <f t="shared" si="251"/>
        <v>0</v>
      </c>
      <c r="W2016" s="13" t="str">
        <f t="shared" si="252"/>
        <v/>
      </c>
      <c r="Y2016" s="41" t="str">
        <f>IF($B2016="", "", IF($B2016&gt;'Annual Report'!$AZ$41, 'Annual Report'!$BA$40, TEXT($B2016, "mmm yyyy")))</f>
        <v/>
      </c>
      <c r="AA2016" s="13" t="str">
        <f t="shared" si="253"/>
        <v/>
      </c>
      <c r="AC2016" s="13" t="str">
        <f t="shared" si="254"/>
        <v xml:space="preserve"> - </v>
      </c>
      <c r="AE2016" s="13" t="str">
        <f t="shared" si="255"/>
        <v/>
      </c>
    </row>
    <row r="2017" spans="1:31" x14ac:dyDescent="0.25">
      <c r="A2017" s="30"/>
      <c r="B2017" s="74"/>
      <c r="C2017" s="82"/>
      <c r="D2017" s="92"/>
      <c r="E2017" s="75"/>
      <c r="F2017" s="76"/>
      <c r="G2017" s="83"/>
      <c r="H2017" s="77"/>
      <c r="I2017" s="84"/>
      <c r="J2017" s="30"/>
      <c r="K2017" s="25" t="str">
        <f t="shared" si="248"/>
        <v/>
      </c>
      <c r="L2017" s="30"/>
      <c r="O2017" s="13" t="str">
        <f t="shared" si="249"/>
        <v/>
      </c>
      <c r="P2017" s="13">
        <f>SUM($E$11:$E2017)</f>
        <v>30</v>
      </c>
      <c r="T2017" s="22">
        <f t="shared" si="250"/>
        <v>0</v>
      </c>
      <c r="U2017" s="22">
        <f t="shared" si="251"/>
        <v>0</v>
      </c>
      <c r="W2017" s="13" t="str">
        <f t="shared" si="252"/>
        <v/>
      </c>
      <c r="Y2017" s="41" t="str">
        <f>IF($B2017="", "", IF($B2017&gt;'Annual Report'!$AZ$41, 'Annual Report'!$BA$40, TEXT($B2017, "mmm yyyy")))</f>
        <v/>
      </c>
      <c r="AA2017" s="13" t="str">
        <f t="shared" si="253"/>
        <v/>
      </c>
      <c r="AC2017" s="13" t="str">
        <f t="shared" si="254"/>
        <v xml:space="preserve"> - </v>
      </c>
      <c r="AE2017" s="13" t="str">
        <f t="shared" si="255"/>
        <v/>
      </c>
    </row>
    <row r="2018" spans="1:31" x14ac:dyDescent="0.25">
      <c r="A2018" s="30"/>
      <c r="B2018" s="74"/>
      <c r="C2018" s="82"/>
      <c r="D2018" s="92"/>
      <c r="E2018" s="75"/>
      <c r="F2018" s="76"/>
      <c r="G2018" s="83"/>
      <c r="H2018" s="77"/>
      <c r="I2018" s="84"/>
      <c r="J2018" s="30"/>
      <c r="K2018" s="25" t="str">
        <f t="shared" si="248"/>
        <v/>
      </c>
      <c r="L2018" s="30"/>
      <c r="O2018" s="13" t="str">
        <f t="shared" si="249"/>
        <v/>
      </c>
      <c r="P2018" s="13">
        <f>SUM($E$11:$E2018)</f>
        <v>30</v>
      </c>
      <c r="T2018" s="22">
        <f t="shared" si="250"/>
        <v>0</v>
      </c>
      <c r="U2018" s="22">
        <f t="shared" si="251"/>
        <v>0</v>
      </c>
      <c r="W2018" s="13" t="str">
        <f t="shared" si="252"/>
        <v/>
      </c>
      <c r="Y2018" s="41" t="str">
        <f>IF($B2018="", "", IF($B2018&gt;'Annual Report'!$AZ$41, 'Annual Report'!$BA$40, TEXT($B2018, "mmm yyyy")))</f>
        <v/>
      </c>
      <c r="AA2018" s="13" t="str">
        <f t="shared" si="253"/>
        <v/>
      </c>
      <c r="AC2018" s="13" t="str">
        <f t="shared" si="254"/>
        <v xml:space="preserve"> - </v>
      </c>
      <c r="AE2018" s="13" t="str">
        <f t="shared" si="255"/>
        <v/>
      </c>
    </row>
    <row r="2019" spans="1:31" x14ac:dyDescent="0.25">
      <c r="A2019" s="30"/>
      <c r="B2019" s="74"/>
      <c r="C2019" s="82"/>
      <c r="D2019" s="92"/>
      <c r="E2019" s="75"/>
      <c r="F2019" s="76"/>
      <c r="G2019" s="83"/>
      <c r="H2019" s="77"/>
      <c r="I2019" s="84"/>
      <c r="J2019" s="30"/>
      <c r="K2019" s="25" t="str">
        <f t="shared" si="248"/>
        <v/>
      </c>
      <c r="L2019" s="30"/>
      <c r="O2019" s="13" t="str">
        <f t="shared" si="249"/>
        <v/>
      </c>
      <c r="P2019" s="13">
        <f>SUM($E$11:$E2019)</f>
        <v>30</v>
      </c>
      <c r="T2019" s="22">
        <f t="shared" si="250"/>
        <v>0</v>
      </c>
      <c r="U2019" s="22">
        <f t="shared" si="251"/>
        <v>0</v>
      </c>
      <c r="W2019" s="13" t="str">
        <f t="shared" si="252"/>
        <v/>
      </c>
      <c r="Y2019" s="41" t="str">
        <f>IF($B2019="", "", IF($B2019&gt;'Annual Report'!$AZ$41, 'Annual Report'!$BA$40, TEXT($B2019, "mmm yyyy")))</f>
        <v/>
      </c>
      <c r="AA2019" s="13" t="str">
        <f t="shared" si="253"/>
        <v/>
      </c>
      <c r="AC2019" s="13" t="str">
        <f t="shared" si="254"/>
        <v xml:space="preserve"> - </v>
      </c>
      <c r="AE2019" s="13" t="str">
        <f t="shared" si="255"/>
        <v/>
      </c>
    </row>
    <row r="2020" spans="1:31" x14ac:dyDescent="0.25">
      <c r="A2020" s="30"/>
      <c r="B2020" s="74"/>
      <c r="C2020" s="82"/>
      <c r="D2020" s="92"/>
      <c r="E2020" s="75"/>
      <c r="F2020" s="76"/>
      <c r="G2020" s="83"/>
      <c r="H2020" s="77"/>
      <c r="I2020" s="84"/>
      <c r="J2020" s="30"/>
      <c r="K2020" s="25" t="str">
        <f t="shared" si="248"/>
        <v/>
      </c>
      <c r="L2020" s="30"/>
      <c r="O2020" s="13" t="str">
        <f t="shared" si="249"/>
        <v/>
      </c>
      <c r="P2020" s="13">
        <f>SUM($E$11:$E2020)</f>
        <v>30</v>
      </c>
      <c r="T2020" s="22">
        <f t="shared" si="250"/>
        <v>0</v>
      </c>
      <c r="U2020" s="22">
        <f t="shared" si="251"/>
        <v>0</v>
      </c>
      <c r="W2020" s="13" t="str">
        <f t="shared" si="252"/>
        <v/>
      </c>
      <c r="Y2020" s="41" t="str">
        <f>IF($B2020="", "", IF($B2020&gt;'Annual Report'!$AZ$41, 'Annual Report'!$BA$40, TEXT($B2020, "mmm yyyy")))</f>
        <v/>
      </c>
      <c r="AA2020" s="13" t="str">
        <f t="shared" si="253"/>
        <v/>
      </c>
      <c r="AC2020" s="13" t="str">
        <f t="shared" si="254"/>
        <v xml:space="preserve"> - </v>
      </c>
      <c r="AE2020" s="13" t="str">
        <f t="shared" si="255"/>
        <v/>
      </c>
    </row>
    <row r="2021" spans="1:31" x14ac:dyDescent="0.25">
      <c r="A2021" s="30"/>
      <c r="B2021" s="74"/>
      <c r="C2021" s="82"/>
      <c r="D2021" s="92"/>
      <c r="E2021" s="75"/>
      <c r="F2021" s="76"/>
      <c r="G2021" s="83"/>
      <c r="H2021" s="77"/>
      <c r="I2021" s="84"/>
      <c r="J2021" s="30"/>
      <c r="K2021" s="25" t="str">
        <f t="shared" si="248"/>
        <v/>
      </c>
      <c r="L2021" s="30"/>
      <c r="O2021" s="13" t="str">
        <f t="shared" si="249"/>
        <v/>
      </c>
      <c r="P2021" s="13">
        <f>SUM($E$11:$E2021)</f>
        <v>30</v>
      </c>
      <c r="T2021" s="22">
        <f t="shared" si="250"/>
        <v>0</v>
      </c>
      <c r="U2021" s="22">
        <f t="shared" si="251"/>
        <v>0</v>
      </c>
      <c r="W2021" s="13" t="str">
        <f t="shared" si="252"/>
        <v/>
      </c>
      <c r="Y2021" s="41" t="str">
        <f>IF($B2021="", "", IF($B2021&gt;'Annual Report'!$AZ$41, 'Annual Report'!$BA$40, TEXT($B2021, "mmm yyyy")))</f>
        <v/>
      </c>
      <c r="AA2021" s="13" t="str">
        <f t="shared" si="253"/>
        <v/>
      </c>
      <c r="AC2021" s="13" t="str">
        <f t="shared" si="254"/>
        <v xml:space="preserve"> - </v>
      </c>
      <c r="AE2021" s="13" t="str">
        <f t="shared" si="255"/>
        <v/>
      </c>
    </row>
    <row r="2022" spans="1:31" x14ac:dyDescent="0.25">
      <c r="A2022" s="30"/>
      <c r="B2022" s="74"/>
      <c r="C2022" s="82"/>
      <c r="D2022" s="92"/>
      <c r="E2022" s="75"/>
      <c r="F2022" s="76"/>
      <c r="G2022" s="83"/>
      <c r="H2022" s="77"/>
      <c r="I2022" s="84"/>
      <c r="J2022" s="30"/>
      <c r="K2022" s="25" t="str">
        <f t="shared" si="248"/>
        <v/>
      </c>
      <c r="L2022" s="30"/>
      <c r="O2022" s="13" t="str">
        <f t="shared" si="249"/>
        <v/>
      </c>
      <c r="P2022" s="13">
        <f>SUM($E$11:$E2022)</f>
        <v>30</v>
      </c>
      <c r="T2022" s="22">
        <f t="shared" si="250"/>
        <v>0</v>
      </c>
      <c r="U2022" s="22">
        <f t="shared" si="251"/>
        <v>0</v>
      </c>
      <c r="W2022" s="13" t="str">
        <f t="shared" si="252"/>
        <v/>
      </c>
      <c r="Y2022" s="41" t="str">
        <f>IF($B2022="", "", IF($B2022&gt;'Annual Report'!$AZ$41, 'Annual Report'!$BA$40, TEXT($B2022, "mmm yyyy")))</f>
        <v/>
      </c>
      <c r="AA2022" s="13" t="str">
        <f t="shared" si="253"/>
        <v/>
      </c>
      <c r="AC2022" s="13" t="str">
        <f t="shared" si="254"/>
        <v xml:space="preserve"> - </v>
      </c>
      <c r="AE2022" s="13" t="str">
        <f t="shared" si="255"/>
        <v/>
      </c>
    </row>
    <row r="2023" spans="1:31" x14ac:dyDescent="0.25">
      <c r="A2023" s="30"/>
      <c r="B2023" s="74"/>
      <c r="C2023" s="82"/>
      <c r="D2023" s="92"/>
      <c r="E2023" s="75"/>
      <c r="F2023" s="76"/>
      <c r="G2023" s="83"/>
      <c r="H2023" s="77"/>
      <c r="I2023" s="84"/>
      <c r="J2023" s="30"/>
      <c r="K2023" s="25" t="str">
        <f t="shared" si="248"/>
        <v/>
      </c>
      <c r="L2023" s="30"/>
      <c r="O2023" s="13" t="str">
        <f t="shared" si="249"/>
        <v/>
      </c>
      <c r="P2023" s="13">
        <f>SUM($E$11:$E2023)</f>
        <v>30</v>
      </c>
      <c r="T2023" s="22">
        <f t="shared" si="250"/>
        <v>0</v>
      </c>
      <c r="U2023" s="22">
        <f t="shared" si="251"/>
        <v>0</v>
      </c>
      <c r="W2023" s="13" t="str">
        <f t="shared" si="252"/>
        <v/>
      </c>
      <c r="Y2023" s="41" t="str">
        <f>IF($B2023="", "", IF($B2023&gt;'Annual Report'!$AZ$41, 'Annual Report'!$BA$40, TEXT($B2023, "mmm yyyy")))</f>
        <v/>
      </c>
      <c r="AA2023" s="13" t="str">
        <f t="shared" si="253"/>
        <v/>
      </c>
      <c r="AC2023" s="13" t="str">
        <f t="shared" si="254"/>
        <v xml:space="preserve"> - </v>
      </c>
      <c r="AE2023" s="13" t="str">
        <f t="shared" si="255"/>
        <v/>
      </c>
    </row>
    <row r="2024" spans="1:31" x14ac:dyDescent="0.25">
      <c r="A2024" s="30"/>
      <c r="B2024" s="74"/>
      <c r="C2024" s="82"/>
      <c r="D2024" s="92"/>
      <c r="E2024" s="75"/>
      <c r="F2024" s="76"/>
      <c r="G2024" s="83"/>
      <c r="H2024" s="77"/>
      <c r="I2024" s="84"/>
      <c r="J2024" s="30"/>
      <c r="K2024" s="25" t="str">
        <f t="shared" si="248"/>
        <v/>
      </c>
      <c r="L2024" s="30"/>
      <c r="O2024" s="13" t="str">
        <f t="shared" si="249"/>
        <v/>
      </c>
      <c r="P2024" s="13">
        <f>SUM($E$11:$E2024)</f>
        <v>30</v>
      </c>
      <c r="T2024" s="22">
        <f t="shared" si="250"/>
        <v>0</v>
      </c>
      <c r="U2024" s="22">
        <f t="shared" si="251"/>
        <v>0</v>
      </c>
      <c r="W2024" s="13" t="str">
        <f t="shared" si="252"/>
        <v/>
      </c>
      <c r="Y2024" s="41" t="str">
        <f>IF($B2024="", "", IF($B2024&gt;'Annual Report'!$AZ$41, 'Annual Report'!$BA$40, TEXT($B2024, "mmm yyyy")))</f>
        <v/>
      </c>
      <c r="AA2024" s="13" t="str">
        <f t="shared" si="253"/>
        <v/>
      </c>
      <c r="AC2024" s="13" t="str">
        <f t="shared" si="254"/>
        <v xml:space="preserve"> - </v>
      </c>
      <c r="AE2024" s="13" t="str">
        <f t="shared" si="255"/>
        <v/>
      </c>
    </row>
    <row r="2025" spans="1:31" x14ac:dyDescent="0.25">
      <c r="A2025" s="30"/>
      <c r="B2025" s="74"/>
      <c r="C2025" s="82"/>
      <c r="D2025" s="92"/>
      <c r="E2025" s="75"/>
      <c r="F2025" s="76"/>
      <c r="G2025" s="83"/>
      <c r="H2025" s="77"/>
      <c r="I2025" s="84"/>
      <c r="J2025" s="30"/>
      <c r="K2025" s="25" t="str">
        <f t="shared" si="248"/>
        <v/>
      </c>
      <c r="L2025" s="30"/>
      <c r="O2025" s="13" t="str">
        <f t="shared" si="249"/>
        <v/>
      </c>
      <c r="P2025" s="13">
        <f>SUM($E$11:$E2025)</f>
        <v>30</v>
      </c>
      <c r="T2025" s="22">
        <f t="shared" si="250"/>
        <v>0</v>
      </c>
      <c r="U2025" s="22">
        <f t="shared" si="251"/>
        <v>0</v>
      </c>
      <c r="W2025" s="13" t="str">
        <f t="shared" si="252"/>
        <v/>
      </c>
      <c r="Y2025" s="41" t="str">
        <f>IF($B2025="", "", IF($B2025&gt;'Annual Report'!$AZ$41, 'Annual Report'!$BA$40, TEXT($B2025, "mmm yyyy")))</f>
        <v/>
      </c>
      <c r="AA2025" s="13" t="str">
        <f t="shared" si="253"/>
        <v/>
      </c>
      <c r="AC2025" s="13" t="str">
        <f t="shared" si="254"/>
        <v xml:space="preserve"> - </v>
      </c>
      <c r="AE2025" s="13" t="str">
        <f t="shared" si="255"/>
        <v/>
      </c>
    </row>
    <row r="2026" spans="1:31" x14ac:dyDescent="0.25">
      <c r="A2026" s="30"/>
      <c r="B2026" s="74"/>
      <c r="C2026" s="82"/>
      <c r="D2026" s="92"/>
      <c r="E2026" s="75"/>
      <c r="F2026" s="76"/>
      <c r="G2026" s="83"/>
      <c r="H2026" s="77"/>
      <c r="I2026" s="84"/>
      <c r="J2026" s="30"/>
      <c r="K2026" s="25" t="str">
        <f t="shared" si="248"/>
        <v/>
      </c>
      <c r="L2026" s="30"/>
      <c r="O2026" s="13" t="str">
        <f t="shared" si="249"/>
        <v/>
      </c>
      <c r="P2026" s="13">
        <f>SUM($E$11:$E2026)</f>
        <v>30</v>
      </c>
      <c r="T2026" s="22">
        <f t="shared" si="250"/>
        <v>0</v>
      </c>
      <c r="U2026" s="22">
        <f t="shared" si="251"/>
        <v>0</v>
      </c>
      <c r="W2026" s="13" t="str">
        <f t="shared" si="252"/>
        <v/>
      </c>
      <c r="Y2026" s="41" t="str">
        <f>IF($B2026="", "", IF($B2026&gt;'Annual Report'!$AZ$41, 'Annual Report'!$BA$40, TEXT($B2026, "mmm yyyy")))</f>
        <v/>
      </c>
      <c r="AA2026" s="13" t="str">
        <f t="shared" si="253"/>
        <v/>
      </c>
      <c r="AC2026" s="13" t="str">
        <f t="shared" si="254"/>
        <v xml:space="preserve"> - </v>
      </c>
      <c r="AE2026" s="13" t="str">
        <f t="shared" si="255"/>
        <v/>
      </c>
    </row>
    <row r="2027" spans="1:31" x14ac:dyDescent="0.25">
      <c r="A2027" s="30"/>
      <c r="B2027" s="74"/>
      <c r="C2027" s="82"/>
      <c r="D2027" s="92"/>
      <c r="E2027" s="75"/>
      <c r="F2027" s="76"/>
      <c r="G2027" s="83"/>
      <c r="H2027" s="77"/>
      <c r="I2027" s="84"/>
      <c r="J2027" s="30"/>
      <c r="K2027" s="25" t="str">
        <f t="shared" si="248"/>
        <v/>
      </c>
      <c r="L2027" s="30"/>
      <c r="O2027" s="13" t="str">
        <f t="shared" si="249"/>
        <v/>
      </c>
      <c r="P2027" s="13">
        <f>SUM($E$11:$E2027)</f>
        <v>30</v>
      </c>
      <c r="T2027" s="22">
        <f t="shared" si="250"/>
        <v>0</v>
      </c>
      <c r="U2027" s="22">
        <f t="shared" si="251"/>
        <v>0</v>
      </c>
      <c r="W2027" s="13" t="str">
        <f t="shared" si="252"/>
        <v/>
      </c>
      <c r="Y2027" s="41" t="str">
        <f>IF($B2027="", "", IF($B2027&gt;'Annual Report'!$AZ$41, 'Annual Report'!$BA$40, TEXT($B2027, "mmm yyyy")))</f>
        <v/>
      </c>
      <c r="AA2027" s="13" t="str">
        <f t="shared" si="253"/>
        <v/>
      </c>
      <c r="AC2027" s="13" t="str">
        <f t="shared" si="254"/>
        <v xml:space="preserve"> - </v>
      </c>
      <c r="AE2027" s="13" t="str">
        <f t="shared" si="255"/>
        <v/>
      </c>
    </row>
    <row r="2028" spans="1:31" x14ac:dyDescent="0.25">
      <c r="A2028" s="30"/>
      <c r="B2028" s="74"/>
      <c r="C2028" s="82"/>
      <c r="D2028" s="92"/>
      <c r="E2028" s="75"/>
      <c r="F2028" s="76"/>
      <c r="G2028" s="83"/>
      <c r="H2028" s="77"/>
      <c r="I2028" s="84"/>
      <c r="J2028" s="30"/>
      <c r="K2028" s="25" t="str">
        <f t="shared" si="248"/>
        <v/>
      </c>
      <c r="L2028" s="30"/>
      <c r="O2028" s="13" t="str">
        <f t="shared" si="249"/>
        <v/>
      </c>
      <c r="P2028" s="13">
        <f>SUM($E$11:$E2028)</f>
        <v>30</v>
      </c>
      <c r="T2028" s="22">
        <f t="shared" si="250"/>
        <v>0</v>
      </c>
      <c r="U2028" s="22">
        <f t="shared" si="251"/>
        <v>0</v>
      </c>
      <c r="W2028" s="13" t="str">
        <f t="shared" si="252"/>
        <v/>
      </c>
      <c r="Y2028" s="41" t="str">
        <f>IF($B2028="", "", IF($B2028&gt;'Annual Report'!$AZ$41, 'Annual Report'!$BA$40, TEXT($B2028, "mmm yyyy")))</f>
        <v/>
      </c>
      <c r="AA2028" s="13" t="str">
        <f t="shared" si="253"/>
        <v/>
      </c>
      <c r="AC2028" s="13" t="str">
        <f t="shared" si="254"/>
        <v xml:space="preserve"> - </v>
      </c>
      <c r="AE2028" s="13" t="str">
        <f t="shared" si="255"/>
        <v/>
      </c>
    </row>
    <row r="2029" spans="1:31" x14ac:dyDescent="0.25">
      <c r="A2029" s="30"/>
      <c r="B2029" s="74"/>
      <c r="C2029" s="82"/>
      <c r="D2029" s="92"/>
      <c r="E2029" s="75"/>
      <c r="F2029" s="76"/>
      <c r="G2029" s="83"/>
      <c r="H2029" s="77"/>
      <c r="I2029" s="84"/>
      <c r="J2029" s="30"/>
      <c r="K2029" s="25" t="str">
        <f t="shared" si="248"/>
        <v/>
      </c>
      <c r="L2029" s="30"/>
      <c r="O2029" s="13" t="str">
        <f t="shared" si="249"/>
        <v/>
      </c>
      <c r="P2029" s="13">
        <f>SUM($E$11:$E2029)</f>
        <v>30</v>
      </c>
      <c r="T2029" s="22">
        <f t="shared" si="250"/>
        <v>0</v>
      </c>
      <c r="U2029" s="22">
        <f t="shared" si="251"/>
        <v>0</v>
      </c>
      <c r="W2029" s="13" t="str">
        <f t="shared" si="252"/>
        <v/>
      </c>
      <c r="Y2029" s="41" t="str">
        <f>IF($B2029="", "", IF($B2029&gt;'Annual Report'!$AZ$41, 'Annual Report'!$BA$40, TEXT($B2029, "mmm yyyy")))</f>
        <v/>
      </c>
      <c r="AA2029" s="13" t="str">
        <f t="shared" si="253"/>
        <v/>
      </c>
      <c r="AC2029" s="13" t="str">
        <f t="shared" si="254"/>
        <v xml:space="preserve"> - </v>
      </c>
      <c r="AE2029" s="13" t="str">
        <f t="shared" si="255"/>
        <v/>
      </c>
    </row>
    <row r="2030" spans="1:31" x14ac:dyDescent="0.25">
      <c r="A2030" s="30"/>
      <c r="B2030" s="74"/>
      <c r="C2030" s="82"/>
      <c r="D2030" s="92"/>
      <c r="E2030" s="75"/>
      <c r="F2030" s="76"/>
      <c r="G2030" s="83"/>
      <c r="H2030" s="77"/>
      <c r="I2030" s="84"/>
      <c r="J2030" s="30"/>
      <c r="K2030" s="25" t="str">
        <f t="shared" si="248"/>
        <v/>
      </c>
      <c r="L2030" s="30"/>
      <c r="O2030" s="13" t="str">
        <f t="shared" si="249"/>
        <v/>
      </c>
      <c r="P2030" s="13">
        <f>SUM($E$11:$E2030)</f>
        <v>30</v>
      </c>
      <c r="T2030" s="22">
        <f t="shared" si="250"/>
        <v>0</v>
      </c>
      <c r="U2030" s="22">
        <f t="shared" si="251"/>
        <v>0</v>
      </c>
      <c r="W2030" s="13" t="str">
        <f t="shared" si="252"/>
        <v/>
      </c>
      <c r="Y2030" s="41" t="str">
        <f>IF($B2030="", "", IF($B2030&gt;'Annual Report'!$AZ$41, 'Annual Report'!$BA$40, TEXT($B2030, "mmm yyyy")))</f>
        <v/>
      </c>
      <c r="AA2030" s="13" t="str">
        <f t="shared" si="253"/>
        <v/>
      </c>
      <c r="AC2030" s="13" t="str">
        <f t="shared" si="254"/>
        <v xml:space="preserve"> - </v>
      </c>
      <c r="AE2030" s="13" t="str">
        <f t="shared" si="255"/>
        <v/>
      </c>
    </row>
    <row r="2031" spans="1:31" x14ac:dyDescent="0.25">
      <c r="A2031" s="30"/>
      <c r="B2031" s="74"/>
      <c r="C2031" s="82"/>
      <c r="D2031" s="92"/>
      <c r="E2031" s="75"/>
      <c r="F2031" s="76"/>
      <c r="G2031" s="83"/>
      <c r="H2031" s="77"/>
      <c r="I2031" s="84"/>
      <c r="J2031" s="30"/>
      <c r="K2031" s="25" t="str">
        <f t="shared" si="248"/>
        <v/>
      </c>
      <c r="L2031" s="30"/>
      <c r="O2031" s="13" t="str">
        <f t="shared" si="249"/>
        <v/>
      </c>
      <c r="P2031" s="13">
        <f>SUM($E$11:$E2031)</f>
        <v>30</v>
      </c>
      <c r="T2031" s="22">
        <f t="shared" si="250"/>
        <v>0</v>
      </c>
      <c r="U2031" s="22">
        <f t="shared" si="251"/>
        <v>0</v>
      </c>
      <c r="W2031" s="13" t="str">
        <f t="shared" si="252"/>
        <v/>
      </c>
      <c r="Y2031" s="41" t="str">
        <f>IF($B2031="", "", IF($B2031&gt;'Annual Report'!$AZ$41, 'Annual Report'!$BA$40, TEXT($B2031, "mmm yyyy")))</f>
        <v/>
      </c>
      <c r="AA2031" s="13" t="str">
        <f t="shared" si="253"/>
        <v/>
      </c>
      <c r="AC2031" s="13" t="str">
        <f t="shared" si="254"/>
        <v xml:space="preserve"> - </v>
      </c>
      <c r="AE2031" s="13" t="str">
        <f t="shared" si="255"/>
        <v/>
      </c>
    </row>
    <row r="2032" spans="1:31" x14ac:dyDescent="0.25">
      <c r="A2032" s="30"/>
      <c r="B2032" s="74"/>
      <c r="C2032" s="82"/>
      <c r="D2032" s="92"/>
      <c r="E2032" s="75"/>
      <c r="F2032" s="76"/>
      <c r="G2032" s="83"/>
      <c r="H2032" s="77"/>
      <c r="I2032" s="84"/>
      <c r="J2032" s="30"/>
      <c r="K2032" s="25" t="str">
        <f t="shared" si="248"/>
        <v/>
      </c>
      <c r="L2032" s="30"/>
      <c r="O2032" s="13" t="str">
        <f t="shared" si="249"/>
        <v/>
      </c>
      <c r="P2032" s="13">
        <f>SUM($E$11:$E2032)</f>
        <v>30</v>
      </c>
      <c r="T2032" s="22">
        <f t="shared" si="250"/>
        <v>0</v>
      </c>
      <c r="U2032" s="22">
        <f t="shared" si="251"/>
        <v>0</v>
      </c>
      <c r="W2032" s="13" t="str">
        <f t="shared" si="252"/>
        <v/>
      </c>
      <c r="Y2032" s="41" t="str">
        <f>IF($B2032="", "", IF($B2032&gt;'Annual Report'!$AZ$41, 'Annual Report'!$BA$40, TEXT($B2032, "mmm yyyy")))</f>
        <v/>
      </c>
      <c r="AA2032" s="13" t="str">
        <f t="shared" si="253"/>
        <v/>
      </c>
      <c r="AC2032" s="13" t="str">
        <f t="shared" si="254"/>
        <v xml:space="preserve"> - </v>
      </c>
      <c r="AE2032" s="13" t="str">
        <f t="shared" si="255"/>
        <v/>
      </c>
    </row>
    <row r="2033" spans="1:31" x14ac:dyDescent="0.25">
      <c r="A2033" s="30"/>
      <c r="B2033" s="74"/>
      <c r="C2033" s="82"/>
      <c r="D2033" s="92"/>
      <c r="E2033" s="75"/>
      <c r="F2033" s="76"/>
      <c r="G2033" s="83"/>
      <c r="H2033" s="77"/>
      <c r="I2033" s="84"/>
      <c r="J2033" s="30"/>
      <c r="K2033" s="25" t="str">
        <f t="shared" si="248"/>
        <v/>
      </c>
      <c r="L2033" s="30"/>
      <c r="O2033" s="13" t="str">
        <f t="shared" si="249"/>
        <v/>
      </c>
      <c r="P2033" s="13">
        <f>SUM($E$11:$E2033)</f>
        <v>30</v>
      </c>
      <c r="T2033" s="22">
        <f t="shared" si="250"/>
        <v>0</v>
      </c>
      <c r="U2033" s="22">
        <f t="shared" si="251"/>
        <v>0</v>
      </c>
      <c r="W2033" s="13" t="str">
        <f t="shared" si="252"/>
        <v/>
      </c>
      <c r="Y2033" s="41" t="str">
        <f>IF($B2033="", "", IF($B2033&gt;'Annual Report'!$AZ$41, 'Annual Report'!$BA$40, TEXT($B2033, "mmm yyyy")))</f>
        <v/>
      </c>
      <c r="AA2033" s="13" t="str">
        <f t="shared" si="253"/>
        <v/>
      </c>
      <c r="AC2033" s="13" t="str">
        <f t="shared" si="254"/>
        <v xml:space="preserve"> - </v>
      </c>
      <c r="AE2033" s="13" t="str">
        <f t="shared" si="255"/>
        <v/>
      </c>
    </row>
    <row r="2034" spans="1:31" x14ac:dyDescent="0.25">
      <c r="A2034" s="30"/>
      <c r="B2034" s="74"/>
      <c r="C2034" s="82"/>
      <c r="D2034" s="92"/>
      <c r="E2034" s="75"/>
      <c r="F2034" s="76"/>
      <c r="G2034" s="83"/>
      <c r="H2034" s="77"/>
      <c r="I2034" s="84"/>
      <c r="J2034" s="30"/>
      <c r="K2034" s="25" t="str">
        <f t="shared" si="248"/>
        <v/>
      </c>
      <c r="L2034" s="30"/>
      <c r="O2034" s="13" t="str">
        <f t="shared" si="249"/>
        <v/>
      </c>
      <c r="P2034" s="13">
        <f>SUM($E$11:$E2034)</f>
        <v>30</v>
      </c>
      <c r="T2034" s="22">
        <f t="shared" si="250"/>
        <v>0</v>
      </c>
      <c r="U2034" s="22">
        <f t="shared" si="251"/>
        <v>0</v>
      </c>
      <c r="W2034" s="13" t="str">
        <f t="shared" si="252"/>
        <v/>
      </c>
      <c r="Y2034" s="41" t="str">
        <f>IF($B2034="", "", IF($B2034&gt;'Annual Report'!$AZ$41, 'Annual Report'!$BA$40, TEXT($B2034, "mmm yyyy")))</f>
        <v/>
      </c>
      <c r="AA2034" s="13" t="str">
        <f t="shared" si="253"/>
        <v/>
      </c>
      <c r="AC2034" s="13" t="str">
        <f t="shared" si="254"/>
        <v xml:space="preserve"> - </v>
      </c>
      <c r="AE2034" s="13" t="str">
        <f t="shared" si="255"/>
        <v/>
      </c>
    </row>
    <row r="2035" spans="1:31" x14ac:dyDescent="0.25">
      <c r="A2035" s="30"/>
      <c r="B2035" s="74"/>
      <c r="C2035" s="82"/>
      <c r="D2035" s="92"/>
      <c r="E2035" s="75"/>
      <c r="F2035" s="76"/>
      <c r="G2035" s="83"/>
      <c r="H2035" s="77"/>
      <c r="I2035" s="84"/>
      <c r="J2035" s="30"/>
      <c r="K2035" s="25" t="str">
        <f t="shared" si="248"/>
        <v/>
      </c>
      <c r="L2035" s="30"/>
      <c r="O2035" s="13" t="str">
        <f t="shared" si="249"/>
        <v/>
      </c>
      <c r="P2035" s="13">
        <f>SUM($E$11:$E2035)</f>
        <v>30</v>
      </c>
      <c r="T2035" s="22">
        <f t="shared" si="250"/>
        <v>0</v>
      </c>
      <c r="U2035" s="22">
        <f t="shared" si="251"/>
        <v>0</v>
      </c>
      <c r="W2035" s="13" t="str">
        <f t="shared" si="252"/>
        <v/>
      </c>
      <c r="Y2035" s="41" t="str">
        <f>IF($B2035="", "", IF($B2035&gt;'Annual Report'!$AZ$41, 'Annual Report'!$BA$40, TEXT($B2035, "mmm yyyy")))</f>
        <v/>
      </c>
      <c r="AA2035" s="13" t="str">
        <f t="shared" si="253"/>
        <v/>
      </c>
      <c r="AC2035" s="13" t="str">
        <f t="shared" si="254"/>
        <v xml:space="preserve"> - </v>
      </c>
      <c r="AE2035" s="13" t="str">
        <f t="shared" si="255"/>
        <v/>
      </c>
    </row>
    <row r="2036" spans="1:31" x14ac:dyDescent="0.25">
      <c r="A2036" s="30"/>
      <c r="B2036" s="74"/>
      <c r="C2036" s="82"/>
      <c r="D2036" s="92"/>
      <c r="E2036" s="75"/>
      <c r="F2036" s="76"/>
      <c r="G2036" s="83"/>
      <c r="H2036" s="77"/>
      <c r="I2036" s="84"/>
      <c r="J2036" s="30"/>
      <c r="K2036" s="25" t="str">
        <f t="shared" si="248"/>
        <v/>
      </c>
      <c r="L2036" s="30"/>
      <c r="O2036" s="13" t="str">
        <f t="shared" si="249"/>
        <v/>
      </c>
      <c r="P2036" s="13">
        <f>SUM($E$11:$E2036)</f>
        <v>30</v>
      </c>
      <c r="T2036" s="22">
        <f t="shared" si="250"/>
        <v>0</v>
      </c>
      <c r="U2036" s="22">
        <f t="shared" si="251"/>
        <v>0</v>
      </c>
      <c r="W2036" s="13" t="str">
        <f t="shared" si="252"/>
        <v/>
      </c>
      <c r="Y2036" s="41" t="str">
        <f>IF($B2036="", "", IF($B2036&gt;'Annual Report'!$AZ$41, 'Annual Report'!$BA$40, TEXT($B2036, "mmm yyyy")))</f>
        <v/>
      </c>
      <c r="AA2036" s="13" t="str">
        <f t="shared" si="253"/>
        <v/>
      </c>
      <c r="AC2036" s="13" t="str">
        <f t="shared" si="254"/>
        <v xml:space="preserve"> - </v>
      </c>
      <c r="AE2036" s="13" t="str">
        <f t="shared" si="255"/>
        <v/>
      </c>
    </row>
    <row r="2037" spans="1:31" x14ac:dyDescent="0.25">
      <c r="A2037" s="30"/>
      <c r="B2037" s="74"/>
      <c r="C2037" s="82"/>
      <c r="D2037" s="92"/>
      <c r="E2037" s="75"/>
      <c r="F2037" s="76"/>
      <c r="G2037" s="83"/>
      <c r="H2037" s="77"/>
      <c r="I2037" s="84"/>
      <c r="J2037" s="30"/>
      <c r="K2037" s="25" t="str">
        <f t="shared" si="248"/>
        <v/>
      </c>
      <c r="L2037" s="30"/>
      <c r="O2037" s="13" t="str">
        <f t="shared" si="249"/>
        <v/>
      </c>
      <c r="P2037" s="13">
        <f>SUM($E$11:$E2037)</f>
        <v>30</v>
      </c>
      <c r="T2037" s="22">
        <f t="shared" si="250"/>
        <v>0</v>
      </c>
      <c r="U2037" s="22">
        <f t="shared" si="251"/>
        <v>0</v>
      </c>
      <c r="W2037" s="13" t="str">
        <f t="shared" si="252"/>
        <v/>
      </c>
      <c r="Y2037" s="41" t="str">
        <f>IF($B2037="", "", IF($B2037&gt;'Annual Report'!$AZ$41, 'Annual Report'!$BA$40, TEXT($B2037, "mmm yyyy")))</f>
        <v/>
      </c>
      <c r="AA2037" s="13" t="str">
        <f t="shared" si="253"/>
        <v/>
      </c>
      <c r="AC2037" s="13" t="str">
        <f t="shared" si="254"/>
        <v xml:space="preserve"> - </v>
      </c>
      <c r="AE2037" s="13" t="str">
        <f t="shared" si="255"/>
        <v/>
      </c>
    </row>
    <row r="2038" spans="1:31" x14ac:dyDescent="0.25">
      <c r="A2038" s="30"/>
      <c r="B2038" s="74"/>
      <c r="C2038" s="82"/>
      <c r="D2038" s="92"/>
      <c r="E2038" s="75"/>
      <c r="F2038" s="76"/>
      <c r="G2038" s="83"/>
      <c r="H2038" s="77"/>
      <c r="I2038" s="84"/>
      <c r="J2038" s="30"/>
      <c r="K2038" s="25" t="str">
        <f t="shared" si="248"/>
        <v/>
      </c>
      <c r="L2038" s="30"/>
      <c r="O2038" s="13" t="str">
        <f t="shared" si="249"/>
        <v/>
      </c>
      <c r="P2038" s="13">
        <f>SUM($E$11:$E2038)</f>
        <v>30</v>
      </c>
      <c r="T2038" s="22">
        <f t="shared" si="250"/>
        <v>0</v>
      </c>
      <c r="U2038" s="22">
        <f t="shared" si="251"/>
        <v>0</v>
      </c>
      <c r="W2038" s="13" t="str">
        <f t="shared" si="252"/>
        <v/>
      </c>
      <c r="Y2038" s="41" t="str">
        <f>IF($B2038="", "", IF($B2038&gt;'Annual Report'!$AZ$41, 'Annual Report'!$BA$40, TEXT($B2038, "mmm yyyy")))</f>
        <v/>
      </c>
      <c r="AA2038" s="13" t="str">
        <f t="shared" si="253"/>
        <v/>
      </c>
      <c r="AC2038" s="13" t="str">
        <f t="shared" si="254"/>
        <v xml:space="preserve"> - </v>
      </c>
      <c r="AE2038" s="13" t="str">
        <f t="shared" si="255"/>
        <v/>
      </c>
    </row>
    <row r="2039" spans="1:31" x14ac:dyDescent="0.25">
      <c r="A2039" s="30"/>
      <c r="B2039" s="74"/>
      <c r="C2039" s="82"/>
      <c r="D2039" s="92"/>
      <c r="E2039" s="75"/>
      <c r="F2039" s="76"/>
      <c r="G2039" s="83"/>
      <c r="H2039" s="77"/>
      <c r="I2039" s="84"/>
      <c r="J2039" s="30"/>
      <c r="K2039" s="25" t="str">
        <f t="shared" si="248"/>
        <v/>
      </c>
      <c r="L2039" s="30"/>
      <c r="O2039" s="13" t="str">
        <f t="shared" si="249"/>
        <v/>
      </c>
      <c r="P2039" s="13">
        <f>SUM($E$11:$E2039)</f>
        <v>30</v>
      </c>
      <c r="T2039" s="22">
        <f t="shared" si="250"/>
        <v>0</v>
      </c>
      <c r="U2039" s="22">
        <f t="shared" si="251"/>
        <v>0</v>
      </c>
      <c r="W2039" s="13" t="str">
        <f t="shared" si="252"/>
        <v/>
      </c>
      <c r="Y2039" s="41" t="str">
        <f>IF($B2039="", "", IF($B2039&gt;'Annual Report'!$AZ$41, 'Annual Report'!$BA$40, TEXT($B2039, "mmm yyyy")))</f>
        <v/>
      </c>
      <c r="AA2039" s="13" t="str">
        <f t="shared" si="253"/>
        <v/>
      </c>
      <c r="AC2039" s="13" t="str">
        <f t="shared" si="254"/>
        <v xml:space="preserve"> - </v>
      </c>
      <c r="AE2039" s="13" t="str">
        <f t="shared" si="255"/>
        <v/>
      </c>
    </row>
    <row r="2040" spans="1:31" x14ac:dyDescent="0.25">
      <c r="A2040" s="30"/>
      <c r="B2040" s="74"/>
      <c r="C2040" s="82"/>
      <c r="D2040" s="92"/>
      <c r="E2040" s="75"/>
      <c r="F2040" s="76"/>
      <c r="G2040" s="83"/>
      <c r="H2040" s="77"/>
      <c r="I2040" s="84"/>
      <c r="J2040" s="30"/>
      <c r="K2040" s="25" t="str">
        <f t="shared" si="248"/>
        <v/>
      </c>
      <c r="L2040" s="30"/>
      <c r="O2040" s="13" t="str">
        <f t="shared" si="249"/>
        <v/>
      </c>
      <c r="P2040" s="13">
        <f>SUM($E$11:$E2040)</f>
        <v>30</v>
      </c>
      <c r="T2040" s="22">
        <f t="shared" si="250"/>
        <v>0</v>
      </c>
      <c r="U2040" s="22">
        <f t="shared" si="251"/>
        <v>0</v>
      </c>
      <c r="W2040" s="13" t="str">
        <f t="shared" si="252"/>
        <v/>
      </c>
      <c r="Y2040" s="41" t="str">
        <f>IF($B2040="", "", IF($B2040&gt;'Annual Report'!$AZ$41, 'Annual Report'!$BA$40, TEXT($B2040, "mmm yyyy")))</f>
        <v/>
      </c>
      <c r="AA2040" s="13" t="str">
        <f t="shared" si="253"/>
        <v/>
      </c>
      <c r="AC2040" s="13" t="str">
        <f t="shared" si="254"/>
        <v xml:space="preserve"> - </v>
      </c>
      <c r="AE2040" s="13" t="str">
        <f t="shared" si="255"/>
        <v/>
      </c>
    </row>
    <row r="2041" spans="1:31" x14ac:dyDescent="0.25">
      <c r="A2041" s="30"/>
      <c r="B2041" s="74"/>
      <c r="C2041" s="82"/>
      <c r="D2041" s="92"/>
      <c r="E2041" s="75"/>
      <c r="F2041" s="76"/>
      <c r="G2041" s="83"/>
      <c r="H2041" s="77"/>
      <c r="I2041" s="84"/>
      <c r="J2041" s="30"/>
      <c r="K2041" s="25" t="str">
        <f t="shared" si="248"/>
        <v/>
      </c>
      <c r="L2041" s="30"/>
      <c r="O2041" s="13" t="str">
        <f t="shared" si="249"/>
        <v/>
      </c>
      <c r="P2041" s="13">
        <f>SUM($E$11:$E2041)</f>
        <v>30</v>
      </c>
      <c r="T2041" s="22">
        <f t="shared" si="250"/>
        <v>0</v>
      </c>
      <c r="U2041" s="22">
        <f t="shared" si="251"/>
        <v>0</v>
      </c>
      <c r="W2041" s="13" t="str">
        <f t="shared" si="252"/>
        <v/>
      </c>
      <c r="Y2041" s="41" t="str">
        <f>IF($B2041="", "", IF($B2041&gt;'Annual Report'!$AZ$41, 'Annual Report'!$BA$40, TEXT($B2041, "mmm yyyy")))</f>
        <v/>
      </c>
      <c r="AA2041" s="13" t="str">
        <f t="shared" si="253"/>
        <v/>
      </c>
      <c r="AC2041" s="13" t="str">
        <f t="shared" si="254"/>
        <v xml:space="preserve"> - </v>
      </c>
      <c r="AE2041" s="13" t="str">
        <f t="shared" si="255"/>
        <v/>
      </c>
    </row>
    <row r="2042" spans="1:31" x14ac:dyDescent="0.25">
      <c r="A2042" s="30"/>
      <c r="B2042" s="74"/>
      <c r="C2042" s="82"/>
      <c r="D2042" s="92"/>
      <c r="E2042" s="75"/>
      <c r="F2042" s="76"/>
      <c r="G2042" s="83"/>
      <c r="H2042" s="77"/>
      <c r="I2042" s="84"/>
      <c r="J2042" s="30"/>
      <c r="K2042" s="25" t="str">
        <f t="shared" si="248"/>
        <v/>
      </c>
      <c r="L2042" s="30"/>
      <c r="O2042" s="13" t="str">
        <f t="shared" si="249"/>
        <v/>
      </c>
      <c r="P2042" s="13">
        <f>SUM($E$11:$E2042)</f>
        <v>30</v>
      </c>
      <c r="T2042" s="22">
        <f t="shared" si="250"/>
        <v>0</v>
      </c>
      <c r="U2042" s="22">
        <f t="shared" si="251"/>
        <v>0</v>
      </c>
      <c r="W2042" s="13" t="str">
        <f t="shared" si="252"/>
        <v/>
      </c>
      <c r="Y2042" s="41" t="str">
        <f>IF($B2042="", "", IF($B2042&gt;'Annual Report'!$AZ$41, 'Annual Report'!$BA$40, TEXT($B2042, "mmm yyyy")))</f>
        <v/>
      </c>
      <c r="AA2042" s="13" t="str">
        <f t="shared" si="253"/>
        <v/>
      </c>
      <c r="AC2042" s="13" t="str">
        <f t="shared" si="254"/>
        <v xml:space="preserve"> - </v>
      </c>
      <c r="AE2042" s="13" t="str">
        <f t="shared" si="255"/>
        <v/>
      </c>
    </row>
    <row r="2043" spans="1:31" x14ac:dyDescent="0.25">
      <c r="A2043" s="30"/>
      <c r="B2043" s="74"/>
      <c r="C2043" s="82"/>
      <c r="D2043" s="92"/>
      <c r="E2043" s="75"/>
      <c r="F2043" s="76"/>
      <c r="G2043" s="83"/>
      <c r="H2043" s="77"/>
      <c r="I2043" s="84"/>
      <c r="J2043" s="30"/>
      <c r="K2043" s="25" t="str">
        <f t="shared" si="248"/>
        <v/>
      </c>
      <c r="L2043" s="30"/>
      <c r="O2043" s="13" t="str">
        <f t="shared" si="249"/>
        <v/>
      </c>
      <c r="P2043" s="13">
        <f>SUM($E$11:$E2043)</f>
        <v>30</v>
      </c>
      <c r="T2043" s="22">
        <f t="shared" si="250"/>
        <v>0</v>
      </c>
      <c r="U2043" s="22">
        <f t="shared" si="251"/>
        <v>0</v>
      </c>
      <c r="W2043" s="13" t="str">
        <f t="shared" si="252"/>
        <v/>
      </c>
      <c r="Y2043" s="41" t="str">
        <f>IF($B2043="", "", IF($B2043&gt;'Annual Report'!$AZ$41, 'Annual Report'!$BA$40, TEXT($B2043, "mmm yyyy")))</f>
        <v/>
      </c>
      <c r="AA2043" s="13" t="str">
        <f t="shared" si="253"/>
        <v/>
      </c>
      <c r="AC2043" s="13" t="str">
        <f t="shared" si="254"/>
        <v xml:space="preserve"> - </v>
      </c>
      <c r="AE2043" s="13" t="str">
        <f t="shared" si="255"/>
        <v/>
      </c>
    </row>
    <row r="2044" spans="1:31" x14ac:dyDescent="0.25">
      <c r="A2044" s="30"/>
      <c r="B2044" s="74"/>
      <c r="C2044" s="82"/>
      <c r="D2044" s="92"/>
      <c r="E2044" s="75"/>
      <c r="F2044" s="76"/>
      <c r="G2044" s="83"/>
      <c r="H2044" s="77"/>
      <c r="I2044" s="84"/>
      <c r="J2044" s="30"/>
      <c r="K2044" s="25" t="str">
        <f t="shared" si="248"/>
        <v/>
      </c>
      <c r="L2044" s="30"/>
      <c r="O2044" s="13" t="str">
        <f t="shared" si="249"/>
        <v/>
      </c>
      <c r="P2044" s="13">
        <f>SUM($E$11:$E2044)</f>
        <v>30</v>
      </c>
      <c r="T2044" s="22">
        <f t="shared" si="250"/>
        <v>0</v>
      </c>
      <c r="U2044" s="22">
        <f t="shared" si="251"/>
        <v>0</v>
      </c>
      <c r="W2044" s="13" t="str">
        <f t="shared" si="252"/>
        <v/>
      </c>
      <c r="Y2044" s="41" t="str">
        <f>IF($B2044="", "", IF($B2044&gt;'Annual Report'!$AZ$41, 'Annual Report'!$BA$40, TEXT($B2044, "mmm yyyy")))</f>
        <v/>
      </c>
      <c r="AA2044" s="13" t="str">
        <f t="shared" si="253"/>
        <v/>
      </c>
      <c r="AC2044" s="13" t="str">
        <f t="shared" si="254"/>
        <v xml:space="preserve"> - </v>
      </c>
      <c r="AE2044" s="13" t="str">
        <f t="shared" si="255"/>
        <v/>
      </c>
    </row>
    <row r="2045" spans="1:31" x14ac:dyDescent="0.25">
      <c r="A2045" s="30"/>
      <c r="B2045" s="74"/>
      <c r="C2045" s="82"/>
      <c r="D2045" s="92"/>
      <c r="E2045" s="75"/>
      <c r="F2045" s="76"/>
      <c r="G2045" s="83"/>
      <c r="H2045" s="77"/>
      <c r="I2045" s="84"/>
      <c r="J2045" s="30"/>
      <c r="K2045" s="25" t="str">
        <f t="shared" si="248"/>
        <v/>
      </c>
      <c r="L2045" s="30"/>
      <c r="O2045" s="13" t="str">
        <f t="shared" si="249"/>
        <v/>
      </c>
      <c r="P2045" s="13">
        <f>SUM($E$11:$E2045)</f>
        <v>30</v>
      </c>
      <c r="T2045" s="22">
        <f t="shared" si="250"/>
        <v>0</v>
      </c>
      <c r="U2045" s="22">
        <f t="shared" si="251"/>
        <v>0</v>
      </c>
      <c r="W2045" s="13" t="str">
        <f t="shared" si="252"/>
        <v/>
      </c>
      <c r="Y2045" s="41" t="str">
        <f>IF($B2045="", "", IF($B2045&gt;'Annual Report'!$AZ$41, 'Annual Report'!$BA$40, TEXT($B2045, "mmm yyyy")))</f>
        <v/>
      </c>
      <c r="AA2045" s="13" t="str">
        <f t="shared" si="253"/>
        <v/>
      </c>
      <c r="AC2045" s="13" t="str">
        <f t="shared" si="254"/>
        <v xml:space="preserve"> - </v>
      </c>
      <c r="AE2045" s="13" t="str">
        <f t="shared" si="255"/>
        <v/>
      </c>
    </row>
    <row r="2046" spans="1:31" x14ac:dyDescent="0.25">
      <c r="A2046" s="30"/>
      <c r="B2046" s="74"/>
      <c r="C2046" s="82"/>
      <c r="D2046" s="92"/>
      <c r="E2046" s="75"/>
      <c r="F2046" s="76"/>
      <c r="G2046" s="83"/>
      <c r="H2046" s="77"/>
      <c r="I2046" s="84"/>
      <c r="J2046" s="30"/>
      <c r="K2046" s="25" t="str">
        <f t="shared" si="248"/>
        <v/>
      </c>
      <c r="L2046" s="30"/>
      <c r="O2046" s="13" t="str">
        <f t="shared" si="249"/>
        <v/>
      </c>
      <c r="P2046" s="13">
        <f>SUM($E$11:$E2046)</f>
        <v>30</v>
      </c>
      <c r="T2046" s="22">
        <f t="shared" si="250"/>
        <v>0</v>
      </c>
      <c r="U2046" s="22">
        <f t="shared" si="251"/>
        <v>0</v>
      </c>
      <c r="W2046" s="13" t="str">
        <f t="shared" si="252"/>
        <v/>
      </c>
      <c r="Y2046" s="41" t="str">
        <f>IF($B2046="", "", IF($B2046&gt;'Annual Report'!$AZ$41, 'Annual Report'!$BA$40, TEXT($B2046, "mmm yyyy")))</f>
        <v/>
      </c>
      <c r="AA2046" s="13" t="str">
        <f t="shared" si="253"/>
        <v/>
      </c>
      <c r="AC2046" s="13" t="str">
        <f t="shared" si="254"/>
        <v xml:space="preserve"> - </v>
      </c>
      <c r="AE2046" s="13" t="str">
        <f t="shared" si="255"/>
        <v/>
      </c>
    </row>
    <row r="2047" spans="1:31" x14ac:dyDescent="0.25">
      <c r="A2047" s="30"/>
      <c r="B2047" s="74"/>
      <c r="C2047" s="82"/>
      <c r="D2047" s="92"/>
      <c r="E2047" s="75"/>
      <c r="F2047" s="76"/>
      <c r="G2047" s="83"/>
      <c r="H2047" s="77"/>
      <c r="I2047" s="84"/>
      <c r="J2047" s="30"/>
      <c r="K2047" s="25" t="str">
        <f t="shared" si="248"/>
        <v/>
      </c>
      <c r="L2047" s="30"/>
      <c r="O2047" s="13" t="str">
        <f t="shared" si="249"/>
        <v/>
      </c>
      <c r="P2047" s="13">
        <f>SUM($E$11:$E2047)</f>
        <v>30</v>
      </c>
      <c r="T2047" s="22">
        <f t="shared" si="250"/>
        <v>0</v>
      </c>
      <c r="U2047" s="22">
        <f t="shared" si="251"/>
        <v>0</v>
      </c>
      <c r="W2047" s="13" t="str">
        <f t="shared" si="252"/>
        <v/>
      </c>
      <c r="Y2047" s="41" t="str">
        <f>IF($B2047="", "", IF($B2047&gt;'Annual Report'!$AZ$41, 'Annual Report'!$BA$40, TEXT($B2047, "mmm yyyy")))</f>
        <v/>
      </c>
      <c r="AA2047" s="13" t="str">
        <f t="shared" si="253"/>
        <v/>
      </c>
      <c r="AC2047" s="13" t="str">
        <f t="shared" si="254"/>
        <v xml:space="preserve"> - </v>
      </c>
      <c r="AE2047" s="13" t="str">
        <f t="shared" si="255"/>
        <v/>
      </c>
    </row>
    <row r="2048" spans="1:31" x14ac:dyDescent="0.25">
      <c r="A2048" s="30"/>
      <c r="B2048" s="74"/>
      <c r="C2048" s="82"/>
      <c r="D2048" s="92"/>
      <c r="E2048" s="75"/>
      <c r="F2048" s="76"/>
      <c r="G2048" s="83"/>
      <c r="H2048" s="77"/>
      <c r="I2048" s="84"/>
      <c r="J2048" s="30"/>
      <c r="K2048" s="25" t="str">
        <f t="shared" si="248"/>
        <v/>
      </c>
      <c r="L2048" s="30"/>
      <c r="O2048" s="13" t="str">
        <f t="shared" si="249"/>
        <v/>
      </c>
      <c r="P2048" s="13">
        <f>SUM($E$11:$E2048)</f>
        <v>30</v>
      </c>
      <c r="T2048" s="22">
        <f t="shared" si="250"/>
        <v>0</v>
      </c>
      <c r="U2048" s="22">
        <f t="shared" si="251"/>
        <v>0</v>
      </c>
      <c r="W2048" s="13" t="str">
        <f t="shared" si="252"/>
        <v/>
      </c>
      <c r="Y2048" s="41" t="str">
        <f>IF($B2048="", "", IF($B2048&gt;'Annual Report'!$AZ$41, 'Annual Report'!$BA$40, TEXT($B2048, "mmm yyyy")))</f>
        <v/>
      </c>
      <c r="AA2048" s="13" t="str">
        <f t="shared" si="253"/>
        <v/>
      </c>
      <c r="AC2048" s="13" t="str">
        <f t="shared" si="254"/>
        <v xml:space="preserve"> - </v>
      </c>
      <c r="AE2048" s="13" t="str">
        <f t="shared" si="255"/>
        <v/>
      </c>
    </row>
    <row r="2049" spans="1:31" x14ac:dyDescent="0.25">
      <c r="A2049" s="30"/>
      <c r="B2049" s="74"/>
      <c r="C2049" s="82"/>
      <c r="D2049" s="92"/>
      <c r="E2049" s="75"/>
      <c r="F2049" s="76"/>
      <c r="G2049" s="83"/>
      <c r="H2049" s="77"/>
      <c r="I2049" s="84"/>
      <c r="J2049" s="30"/>
      <c r="K2049" s="25" t="str">
        <f t="shared" si="248"/>
        <v/>
      </c>
      <c r="L2049" s="30"/>
      <c r="O2049" s="13" t="str">
        <f t="shared" si="249"/>
        <v/>
      </c>
      <c r="P2049" s="13">
        <f>SUM($E$11:$E2049)</f>
        <v>30</v>
      </c>
      <c r="T2049" s="22">
        <f t="shared" si="250"/>
        <v>0</v>
      </c>
      <c r="U2049" s="22">
        <f t="shared" si="251"/>
        <v>0</v>
      </c>
      <c r="W2049" s="13" t="str">
        <f t="shared" si="252"/>
        <v/>
      </c>
      <c r="Y2049" s="41" t="str">
        <f>IF($B2049="", "", IF($B2049&gt;'Annual Report'!$AZ$41, 'Annual Report'!$BA$40, TEXT($B2049, "mmm yyyy")))</f>
        <v/>
      </c>
      <c r="AA2049" s="13" t="str">
        <f t="shared" si="253"/>
        <v/>
      </c>
      <c r="AC2049" s="13" t="str">
        <f t="shared" si="254"/>
        <v xml:space="preserve"> - </v>
      </c>
      <c r="AE2049" s="13" t="str">
        <f t="shared" si="255"/>
        <v/>
      </c>
    </row>
    <row r="2050" spans="1:31" x14ac:dyDescent="0.25">
      <c r="A2050" s="30"/>
      <c r="B2050" s="74"/>
      <c r="C2050" s="82"/>
      <c r="D2050" s="92"/>
      <c r="E2050" s="75"/>
      <c r="F2050" s="76"/>
      <c r="G2050" s="83"/>
      <c r="H2050" s="77"/>
      <c r="I2050" s="84"/>
      <c r="J2050" s="30"/>
      <c r="K2050" s="25" t="str">
        <f t="shared" si="248"/>
        <v/>
      </c>
      <c r="L2050" s="30"/>
      <c r="O2050" s="13" t="str">
        <f t="shared" si="249"/>
        <v/>
      </c>
      <c r="P2050" s="13">
        <f>SUM($E$11:$E2050)</f>
        <v>30</v>
      </c>
      <c r="T2050" s="22">
        <f t="shared" si="250"/>
        <v>0</v>
      </c>
      <c r="U2050" s="22">
        <f t="shared" si="251"/>
        <v>0</v>
      </c>
      <c r="W2050" s="13" t="str">
        <f t="shared" si="252"/>
        <v/>
      </c>
      <c r="Y2050" s="41" t="str">
        <f>IF($B2050="", "", IF($B2050&gt;'Annual Report'!$AZ$41, 'Annual Report'!$BA$40, TEXT($B2050, "mmm yyyy")))</f>
        <v/>
      </c>
      <c r="AA2050" s="13" t="str">
        <f t="shared" si="253"/>
        <v/>
      </c>
      <c r="AC2050" s="13" t="str">
        <f t="shared" si="254"/>
        <v xml:space="preserve"> - </v>
      </c>
      <c r="AE2050" s="13" t="str">
        <f t="shared" si="255"/>
        <v/>
      </c>
    </row>
    <row r="2051" spans="1:31" x14ac:dyDescent="0.25">
      <c r="A2051" s="30"/>
      <c r="B2051" s="74"/>
      <c r="C2051" s="82"/>
      <c r="D2051" s="92"/>
      <c r="E2051" s="75"/>
      <c r="F2051" s="76"/>
      <c r="G2051" s="83"/>
      <c r="H2051" s="77"/>
      <c r="I2051" s="84"/>
      <c r="J2051" s="30"/>
      <c r="K2051" s="25" t="str">
        <f t="shared" si="248"/>
        <v/>
      </c>
      <c r="L2051" s="30"/>
      <c r="O2051" s="13" t="str">
        <f t="shared" si="249"/>
        <v/>
      </c>
      <c r="P2051" s="13">
        <f>SUM($E$11:$E2051)</f>
        <v>30</v>
      </c>
      <c r="T2051" s="22">
        <f t="shared" si="250"/>
        <v>0</v>
      </c>
      <c r="U2051" s="22">
        <f t="shared" si="251"/>
        <v>0</v>
      </c>
      <c r="W2051" s="13" t="str">
        <f t="shared" si="252"/>
        <v/>
      </c>
      <c r="Y2051" s="41" t="str">
        <f>IF($B2051="", "", IF($B2051&gt;'Annual Report'!$AZ$41, 'Annual Report'!$BA$40, TEXT($B2051, "mmm yyyy")))</f>
        <v/>
      </c>
      <c r="AA2051" s="13" t="str">
        <f t="shared" si="253"/>
        <v/>
      </c>
      <c r="AC2051" s="13" t="str">
        <f t="shared" si="254"/>
        <v xml:space="preserve"> - </v>
      </c>
      <c r="AE2051" s="13" t="str">
        <f t="shared" si="255"/>
        <v/>
      </c>
    </row>
    <row r="2052" spans="1:31" x14ac:dyDescent="0.25">
      <c r="A2052" s="30"/>
      <c r="B2052" s="74"/>
      <c r="C2052" s="82"/>
      <c r="D2052" s="92"/>
      <c r="E2052" s="75"/>
      <c r="F2052" s="76"/>
      <c r="G2052" s="83"/>
      <c r="H2052" s="77"/>
      <c r="I2052" s="84"/>
      <c r="J2052" s="30"/>
      <c r="K2052" s="25" t="str">
        <f t="shared" si="248"/>
        <v/>
      </c>
      <c r="L2052" s="30"/>
      <c r="O2052" s="13" t="str">
        <f t="shared" si="249"/>
        <v/>
      </c>
      <c r="P2052" s="13">
        <f>SUM($E$11:$E2052)</f>
        <v>30</v>
      </c>
      <c r="T2052" s="22">
        <f t="shared" si="250"/>
        <v>0</v>
      </c>
      <c r="U2052" s="22">
        <f t="shared" si="251"/>
        <v>0</v>
      </c>
      <c r="W2052" s="13" t="str">
        <f t="shared" si="252"/>
        <v/>
      </c>
      <c r="Y2052" s="41" t="str">
        <f>IF($B2052="", "", IF($B2052&gt;'Annual Report'!$AZ$41, 'Annual Report'!$BA$40, TEXT($B2052, "mmm yyyy")))</f>
        <v/>
      </c>
      <c r="AA2052" s="13" t="str">
        <f t="shared" si="253"/>
        <v/>
      </c>
      <c r="AC2052" s="13" t="str">
        <f t="shared" si="254"/>
        <v xml:space="preserve"> - </v>
      </c>
      <c r="AE2052" s="13" t="str">
        <f t="shared" si="255"/>
        <v/>
      </c>
    </row>
    <row r="2053" spans="1:31" x14ac:dyDescent="0.25">
      <c r="A2053" s="30"/>
      <c r="B2053" s="74"/>
      <c r="C2053" s="82"/>
      <c r="D2053" s="92"/>
      <c r="E2053" s="75"/>
      <c r="F2053" s="76"/>
      <c r="G2053" s="83"/>
      <c r="H2053" s="77"/>
      <c r="I2053" s="84"/>
      <c r="J2053" s="30"/>
      <c r="K2053" s="25" t="str">
        <f t="shared" si="248"/>
        <v/>
      </c>
      <c r="L2053" s="30"/>
      <c r="O2053" s="13" t="str">
        <f t="shared" si="249"/>
        <v/>
      </c>
      <c r="P2053" s="13">
        <f>SUM($E$11:$E2053)</f>
        <v>30</v>
      </c>
      <c r="T2053" s="22">
        <f t="shared" si="250"/>
        <v>0</v>
      </c>
      <c r="U2053" s="22">
        <f t="shared" si="251"/>
        <v>0</v>
      </c>
      <c r="W2053" s="13" t="str">
        <f t="shared" si="252"/>
        <v/>
      </c>
      <c r="Y2053" s="41" t="str">
        <f>IF($B2053="", "", IF($B2053&gt;'Annual Report'!$AZ$41, 'Annual Report'!$BA$40, TEXT($B2053, "mmm yyyy")))</f>
        <v/>
      </c>
      <c r="AA2053" s="13" t="str">
        <f t="shared" si="253"/>
        <v/>
      </c>
      <c r="AC2053" s="13" t="str">
        <f t="shared" si="254"/>
        <v xml:space="preserve"> - </v>
      </c>
      <c r="AE2053" s="13" t="str">
        <f t="shared" si="255"/>
        <v/>
      </c>
    </row>
    <row r="2054" spans="1:31" x14ac:dyDescent="0.25">
      <c r="A2054" s="30"/>
      <c r="B2054" s="74"/>
      <c r="C2054" s="82"/>
      <c r="D2054" s="92"/>
      <c r="E2054" s="75"/>
      <c r="F2054" s="76"/>
      <c r="G2054" s="83"/>
      <c r="H2054" s="77"/>
      <c r="I2054" s="84"/>
      <c r="J2054" s="30"/>
      <c r="K2054" s="25" t="str">
        <f t="shared" si="248"/>
        <v/>
      </c>
      <c r="L2054" s="30"/>
      <c r="O2054" s="13" t="str">
        <f t="shared" si="249"/>
        <v/>
      </c>
      <c r="P2054" s="13">
        <f>SUM($E$11:$E2054)</f>
        <v>30</v>
      </c>
      <c r="T2054" s="22">
        <f t="shared" si="250"/>
        <v>0</v>
      </c>
      <c r="U2054" s="22">
        <f t="shared" si="251"/>
        <v>0</v>
      </c>
      <c r="W2054" s="13" t="str">
        <f t="shared" si="252"/>
        <v/>
      </c>
      <c r="Y2054" s="41" t="str">
        <f>IF($B2054="", "", IF($B2054&gt;'Annual Report'!$AZ$41, 'Annual Report'!$BA$40, TEXT($B2054, "mmm yyyy")))</f>
        <v/>
      </c>
      <c r="AA2054" s="13" t="str">
        <f t="shared" si="253"/>
        <v/>
      </c>
      <c r="AC2054" s="13" t="str">
        <f t="shared" si="254"/>
        <v xml:space="preserve"> - </v>
      </c>
      <c r="AE2054" s="13" t="str">
        <f t="shared" si="255"/>
        <v/>
      </c>
    </row>
    <row r="2055" spans="1:31" x14ac:dyDescent="0.25">
      <c r="A2055" s="30"/>
      <c r="B2055" s="74"/>
      <c r="C2055" s="82"/>
      <c r="D2055" s="92"/>
      <c r="E2055" s="75"/>
      <c r="F2055" s="76"/>
      <c r="G2055" s="83"/>
      <c r="H2055" s="77"/>
      <c r="I2055" s="84"/>
      <c r="J2055" s="30"/>
      <c r="K2055" s="25" t="str">
        <f t="shared" si="248"/>
        <v/>
      </c>
      <c r="L2055" s="30"/>
      <c r="O2055" s="13" t="str">
        <f t="shared" si="249"/>
        <v/>
      </c>
      <c r="P2055" s="13">
        <f>SUM($E$11:$E2055)</f>
        <v>30</v>
      </c>
      <c r="T2055" s="22">
        <f t="shared" si="250"/>
        <v>0</v>
      </c>
      <c r="U2055" s="22">
        <f t="shared" si="251"/>
        <v>0</v>
      </c>
      <c r="W2055" s="13" t="str">
        <f t="shared" si="252"/>
        <v/>
      </c>
      <c r="Y2055" s="41" t="str">
        <f>IF($B2055="", "", IF($B2055&gt;'Annual Report'!$AZ$41, 'Annual Report'!$BA$40, TEXT($B2055, "mmm yyyy")))</f>
        <v/>
      </c>
      <c r="AA2055" s="13" t="str">
        <f t="shared" si="253"/>
        <v/>
      </c>
      <c r="AC2055" s="13" t="str">
        <f t="shared" si="254"/>
        <v xml:space="preserve"> - </v>
      </c>
      <c r="AE2055" s="13" t="str">
        <f t="shared" si="255"/>
        <v/>
      </c>
    </row>
    <row r="2056" spans="1:31" x14ac:dyDescent="0.25">
      <c r="A2056" s="30"/>
      <c r="B2056" s="74"/>
      <c r="C2056" s="82"/>
      <c r="D2056" s="92"/>
      <c r="E2056" s="75"/>
      <c r="F2056" s="76"/>
      <c r="G2056" s="83"/>
      <c r="H2056" s="77"/>
      <c r="I2056" s="84"/>
      <c r="J2056" s="30"/>
      <c r="K2056" s="25" t="str">
        <f t="shared" si="248"/>
        <v/>
      </c>
      <c r="L2056" s="30"/>
      <c r="O2056" s="13" t="str">
        <f t="shared" si="249"/>
        <v/>
      </c>
      <c r="P2056" s="13">
        <f>SUM($E$11:$E2056)</f>
        <v>30</v>
      </c>
      <c r="T2056" s="22">
        <f t="shared" si="250"/>
        <v>0</v>
      </c>
      <c r="U2056" s="22">
        <f t="shared" si="251"/>
        <v>0</v>
      </c>
      <c r="W2056" s="13" t="str">
        <f t="shared" si="252"/>
        <v/>
      </c>
      <c r="Y2056" s="41" t="str">
        <f>IF($B2056="", "", IF($B2056&gt;'Annual Report'!$AZ$41, 'Annual Report'!$BA$40, TEXT($B2056, "mmm yyyy")))</f>
        <v/>
      </c>
      <c r="AA2056" s="13" t="str">
        <f t="shared" si="253"/>
        <v/>
      </c>
      <c r="AC2056" s="13" t="str">
        <f t="shared" si="254"/>
        <v xml:space="preserve"> - </v>
      </c>
      <c r="AE2056" s="13" t="str">
        <f t="shared" si="255"/>
        <v/>
      </c>
    </row>
    <row r="2057" spans="1:31" x14ac:dyDescent="0.25">
      <c r="A2057" s="30"/>
      <c r="B2057" s="74"/>
      <c r="C2057" s="82"/>
      <c r="D2057" s="92"/>
      <c r="E2057" s="75"/>
      <c r="F2057" s="76"/>
      <c r="G2057" s="83"/>
      <c r="H2057" s="77"/>
      <c r="I2057" s="84"/>
      <c r="J2057" s="30"/>
      <c r="K2057" s="25" t="str">
        <f t="shared" si="248"/>
        <v/>
      </c>
      <c r="L2057" s="30"/>
      <c r="O2057" s="13" t="str">
        <f t="shared" si="249"/>
        <v/>
      </c>
      <c r="P2057" s="13">
        <f>SUM($E$11:$E2057)</f>
        <v>30</v>
      </c>
      <c r="T2057" s="22">
        <f t="shared" si="250"/>
        <v>0</v>
      </c>
      <c r="U2057" s="22">
        <f t="shared" si="251"/>
        <v>0</v>
      </c>
      <c r="W2057" s="13" t="str">
        <f t="shared" si="252"/>
        <v/>
      </c>
      <c r="Y2057" s="41" t="str">
        <f>IF($B2057="", "", IF($B2057&gt;'Annual Report'!$AZ$41, 'Annual Report'!$BA$40, TEXT($B2057, "mmm yyyy")))</f>
        <v/>
      </c>
      <c r="AA2057" s="13" t="str">
        <f t="shared" si="253"/>
        <v/>
      </c>
      <c r="AC2057" s="13" t="str">
        <f t="shared" si="254"/>
        <v xml:space="preserve"> - </v>
      </c>
      <c r="AE2057" s="13" t="str">
        <f t="shared" si="255"/>
        <v/>
      </c>
    </row>
    <row r="2058" spans="1:31" x14ac:dyDescent="0.25">
      <c r="A2058" s="30"/>
      <c r="B2058" s="74"/>
      <c r="C2058" s="82"/>
      <c r="D2058" s="92"/>
      <c r="E2058" s="75"/>
      <c r="F2058" s="76"/>
      <c r="G2058" s="83"/>
      <c r="H2058" s="77"/>
      <c r="I2058" s="84"/>
      <c r="J2058" s="30"/>
      <c r="K2058" s="25" t="str">
        <f t="shared" si="248"/>
        <v/>
      </c>
      <c r="L2058" s="30"/>
      <c r="O2058" s="13" t="str">
        <f t="shared" si="249"/>
        <v/>
      </c>
      <c r="P2058" s="13">
        <f>SUM($E$11:$E2058)</f>
        <v>30</v>
      </c>
      <c r="T2058" s="22">
        <f t="shared" si="250"/>
        <v>0</v>
      </c>
      <c r="U2058" s="22">
        <f t="shared" si="251"/>
        <v>0</v>
      </c>
      <c r="W2058" s="13" t="str">
        <f t="shared" si="252"/>
        <v/>
      </c>
      <c r="Y2058" s="41" t="str">
        <f>IF($B2058="", "", IF($B2058&gt;'Annual Report'!$AZ$41, 'Annual Report'!$BA$40, TEXT($B2058, "mmm yyyy")))</f>
        <v/>
      </c>
      <c r="AA2058" s="13" t="str">
        <f t="shared" si="253"/>
        <v/>
      </c>
      <c r="AC2058" s="13" t="str">
        <f t="shared" si="254"/>
        <v xml:space="preserve"> - </v>
      </c>
      <c r="AE2058" s="13" t="str">
        <f t="shared" si="255"/>
        <v/>
      </c>
    </row>
    <row r="2059" spans="1:31" x14ac:dyDescent="0.25">
      <c r="A2059" s="30"/>
      <c r="B2059" s="74"/>
      <c r="C2059" s="82"/>
      <c r="D2059" s="92"/>
      <c r="E2059" s="75"/>
      <c r="F2059" s="76"/>
      <c r="G2059" s="83"/>
      <c r="H2059" s="77"/>
      <c r="I2059" s="84"/>
      <c r="J2059" s="30"/>
      <c r="K2059" s="25" t="str">
        <f t="shared" si="248"/>
        <v/>
      </c>
      <c r="L2059" s="30"/>
      <c r="O2059" s="13" t="str">
        <f t="shared" si="249"/>
        <v/>
      </c>
      <c r="P2059" s="13">
        <f>SUM($E$11:$E2059)</f>
        <v>30</v>
      </c>
      <c r="T2059" s="22">
        <f t="shared" si="250"/>
        <v>0</v>
      </c>
      <c r="U2059" s="22">
        <f t="shared" si="251"/>
        <v>0</v>
      </c>
      <c r="W2059" s="13" t="str">
        <f t="shared" si="252"/>
        <v/>
      </c>
      <c r="Y2059" s="41" t="str">
        <f>IF($B2059="", "", IF($B2059&gt;'Annual Report'!$AZ$41, 'Annual Report'!$BA$40, TEXT($B2059, "mmm yyyy")))</f>
        <v/>
      </c>
      <c r="AA2059" s="13" t="str">
        <f t="shared" si="253"/>
        <v/>
      </c>
      <c r="AC2059" s="13" t="str">
        <f t="shared" si="254"/>
        <v xml:space="preserve"> - </v>
      </c>
      <c r="AE2059" s="13" t="str">
        <f t="shared" si="255"/>
        <v/>
      </c>
    </row>
    <row r="2060" spans="1:31" x14ac:dyDescent="0.25">
      <c r="A2060" s="30"/>
      <c r="B2060" s="74"/>
      <c r="C2060" s="82"/>
      <c r="D2060" s="92"/>
      <c r="E2060" s="75"/>
      <c r="F2060" s="76"/>
      <c r="G2060" s="83"/>
      <c r="H2060" s="77"/>
      <c r="I2060" s="84"/>
      <c r="J2060" s="30"/>
      <c r="K2060" s="25" t="str">
        <f t="shared" ref="K2060:K2123" si="256">IF($B2060="", "", $G2060+$H2060-$F2060-$U2060-$T2060)</f>
        <v/>
      </c>
      <c r="L2060" s="30"/>
      <c r="O2060" s="13" t="str">
        <f t="shared" ref="O2060:O2123" si="257">IF($B2060="", "", IF(OR($B2060&lt;$R$3, $B2060&gt;$R$4), "X", ""))</f>
        <v/>
      </c>
      <c r="P2060" s="13">
        <f>SUM($E$11:$E2060)</f>
        <v>30</v>
      </c>
      <c r="T2060" s="22">
        <f t="shared" ref="T2060:T2123" si="258">ROUND($D2060*$P$4*24, 2)</f>
        <v>0</v>
      </c>
      <c r="U2060" s="22">
        <f t="shared" ref="U2060:U2123" si="259">ROUND(IF(AND($P2060&gt;$O$6, $P2059&lt;$O$6), (($P2060-$O$6)*$P$7)+(($O$6-$P2059)*$P$6), IF($P2059&gt;$O$6, $E2060*$P$7, $E2060*$P$6)), 2)</f>
        <v>0</v>
      </c>
      <c r="W2060" s="13" t="str">
        <f t="shared" ref="W2060:W2123" si="260">IF($I2060="", "", IF(COUNTIF($R$11:$R$20, $I2060)&gt;0, "", "X"))</f>
        <v/>
      </c>
      <c r="Y2060" s="41" t="str">
        <f>IF($B2060="", "", IF($B2060&gt;'Annual Report'!$AZ$41, 'Annual Report'!$BA$40, TEXT($B2060, "mmm yyyy")))</f>
        <v/>
      </c>
      <c r="AA2060" s="13" t="str">
        <f t="shared" ref="AA2060:AA2123" si="261">IF(AND(NOT($F2060=""), $I2060=""), "X", "")</f>
        <v/>
      </c>
      <c r="AC2060" s="13" t="str">
        <f t="shared" ref="AC2060:AC2123" si="262">_xlfn.CONCAT(Y2060, " - ", $I2060)</f>
        <v xml:space="preserve"> - </v>
      </c>
      <c r="AE2060" s="13" t="str">
        <f t="shared" ref="AE2060:AE2123" si="263">IF($AA2060="", "", $Y2060)</f>
        <v/>
      </c>
    </row>
    <row r="2061" spans="1:31" x14ac:dyDescent="0.25">
      <c r="A2061" s="30"/>
      <c r="B2061" s="74"/>
      <c r="C2061" s="82"/>
      <c r="D2061" s="92"/>
      <c r="E2061" s="75"/>
      <c r="F2061" s="76"/>
      <c r="G2061" s="83"/>
      <c r="H2061" s="77"/>
      <c r="I2061" s="84"/>
      <c r="J2061" s="30"/>
      <c r="K2061" s="25" t="str">
        <f t="shared" si="256"/>
        <v/>
      </c>
      <c r="L2061" s="30"/>
      <c r="O2061" s="13" t="str">
        <f t="shared" si="257"/>
        <v/>
      </c>
      <c r="P2061" s="13">
        <f>SUM($E$11:$E2061)</f>
        <v>30</v>
      </c>
      <c r="T2061" s="22">
        <f t="shared" si="258"/>
        <v>0</v>
      </c>
      <c r="U2061" s="22">
        <f t="shared" si="259"/>
        <v>0</v>
      </c>
      <c r="W2061" s="13" t="str">
        <f t="shared" si="260"/>
        <v/>
      </c>
      <c r="Y2061" s="41" t="str">
        <f>IF($B2061="", "", IF($B2061&gt;'Annual Report'!$AZ$41, 'Annual Report'!$BA$40, TEXT($B2061, "mmm yyyy")))</f>
        <v/>
      </c>
      <c r="AA2061" s="13" t="str">
        <f t="shared" si="261"/>
        <v/>
      </c>
      <c r="AC2061" s="13" t="str">
        <f t="shared" si="262"/>
        <v xml:space="preserve"> - </v>
      </c>
      <c r="AE2061" s="13" t="str">
        <f t="shared" si="263"/>
        <v/>
      </c>
    </row>
    <row r="2062" spans="1:31" x14ac:dyDescent="0.25">
      <c r="A2062" s="30"/>
      <c r="B2062" s="74"/>
      <c r="C2062" s="82"/>
      <c r="D2062" s="92"/>
      <c r="E2062" s="75"/>
      <c r="F2062" s="76"/>
      <c r="G2062" s="83"/>
      <c r="H2062" s="77"/>
      <c r="I2062" s="84"/>
      <c r="J2062" s="30"/>
      <c r="K2062" s="25" t="str">
        <f t="shared" si="256"/>
        <v/>
      </c>
      <c r="L2062" s="30"/>
      <c r="O2062" s="13" t="str">
        <f t="shared" si="257"/>
        <v/>
      </c>
      <c r="P2062" s="13">
        <f>SUM($E$11:$E2062)</f>
        <v>30</v>
      </c>
      <c r="T2062" s="22">
        <f t="shared" si="258"/>
        <v>0</v>
      </c>
      <c r="U2062" s="22">
        <f t="shared" si="259"/>
        <v>0</v>
      </c>
      <c r="W2062" s="13" t="str">
        <f t="shared" si="260"/>
        <v/>
      </c>
      <c r="Y2062" s="41" t="str">
        <f>IF($B2062="", "", IF($B2062&gt;'Annual Report'!$AZ$41, 'Annual Report'!$BA$40, TEXT($B2062, "mmm yyyy")))</f>
        <v/>
      </c>
      <c r="AA2062" s="13" t="str">
        <f t="shared" si="261"/>
        <v/>
      </c>
      <c r="AC2062" s="13" t="str">
        <f t="shared" si="262"/>
        <v xml:space="preserve"> - </v>
      </c>
      <c r="AE2062" s="13" t="str">
        <f t="shared" si="263"/>
        <v/>
      </c>
    </row>
    <row r="2063" spans="1:31" x14ac:dyDescent="0.25">
      <c r="A2063" s="30"/>
      <c r="B2063" s="74"/>
      <c r="C2063" s="82"/>
      <c r="D2063" s="92"/>
      <c r="E2063" s="75"/>
      <c r="F2063" s="76"/>
      <c r="G2063" s="83"/>
      <c r="H2063" s="77"/>
      <c r="I2063" s="84"/>
      <c r="J2063" s="30"/>
      <c r="K2063" s="25" t="str">
        <f t="shared" si="256"/>
        <v/>
      </c>
      <c r="L2063" s="30"/>
      <c r="O2063" s="13" t="str">
        <f t="shared" si="257"/>
        <v/>
      </c>
      <c r="P2063" s="13">
        <f>SUM($E$11:$E2063)</f>
        <v>30</v>
      </c>
      <c r="T2063" s="22">
        <f t="shared" si="258"/>
        <v>0</v>
      </c>
      <c r="U2063" s="22">
        <f t="shared" si="259"/>
        <v>0</v>
      </c>
      <c r="W2063" s="13" t="str">
        <f t="shared" si="260"/>
        <v/>
      </c>
      <c r="Y2063" s="41" t="str">
        <f>IF($B2063="", "", IF($B2063&gt;'Annual Report'!$AZ$41, 'Annual Report'!$BA$40, TEXT($B2063, "mmm yyyy")))</f>
        <v/>
      </c>
      <c r="AA2063" s="13" t="str">
        <f t="shared" si="261"/>
        <v/>
      </c>
      <c r="AC2063" s="13" t="str">
        <f t="shared" si="262"/>
        <v xml:space="preserve"> - </v>
      </c>
      <c r="AE2063" s="13" t="str">
        <f t="shared" si="263"/>
        <v/>
      </c>
    </row>
    <row r="2064" spans="1:31" x14ac:dyDescent="0.25">
      <c r="A2064" s="30"/>
      <c r="B2064" s="74"/>
      <c r="C2064" s="82"/>
      <c r="D2064" s="92"/>
      <c r="E2064" s="75"/>
      <c r="F2064" s="76"/>
      <c r="G2064" s="83"/>
      <c r="H2064" s="77"/>
      <c r="I2064" s="84"/>
      <c r="J2064" s="30"/>
      <c r="K2064" s="25" t="str">
        <f t="shared" si="256"/>
        <v/>
      </c>
      <c r="L2064" s="30"/>
      <c r="O2064" s="13" t="str">
        <f t="shared" si="257"/>
        <v/>
      </c>
      <c r="P2064" s="13">
        <f>SUM($E$11:$E2064)</f>
        <v>30</v>
      </c>
      <c r="T2064" s="22">
        <f t="shared" si="258"/>
        <v>0</v>
      </c>
      <c r="U2064" s="22">
        <f t="shared" si="259"/>
        <v>0</v>
      </c>
      <c r="W2064" s="13" t="str">
        <f t="shared" si="260"/>
        <v/>
      </c>
      <c r="Y2064" s="41" t="str">
        <f>IF($B2064="", "", IF($B2064&gt;'Annual Report'!$AZ$41, 'Annual Report'!$BA$40, TEXT($B2064, "mmm yyyy")))</f>
        <v/>
      </c>
      <c r="AA2064" s="13" t="str">
        <f t="shared" si="261"/>
        <v/>
      </c>
      <c r="AC2064" s="13" t="str">
        <f t="shared" si="262"/>
        <v xml:space="preserve"> - </v>
      </c>
      <c r="AE2064" s="13" t="str">
        <f t="shared" si="263"/>
        <v/>
      </c>
    </row>
    <row r="2065" spans="1:31" x14ac:dyDescent="0.25">
      <c r="A2065" s="30"/>
      <c r="B2065" s="74"/>
      <c r="C2065" s="82"/>
      <c r="D2065" s="92"/>
      <c r="E2065" s="75"/>
      <c r="F2065" s="76"/>
      <c r="G2065" s="83"/>
      <c r="H2065" s="77"/>
      <c r="I2065" s="84"/>
      <c r="J2065" s="30"/>
      <c r="K2065" s="25" t="str">
        <f t="shared" si="256"/>
        <v/>
      </c>
      <c r="L2065" s="30"/>
      <c r="O2065" s="13" t="str">
        <f t="shared" si="257"/>
        <v/>
      </c>
      <c r="P2065" s="13">
        <f>SUM($E$11:$E2065)</f>
        <v>30</v>
      </c>
      <c r="T2065" s="22">
        <f t="shared" si="258"/>
        <v>0</v>
      </c>
      <c r="U2065" s="22">
        <f t="shared" si="259"/>
        <v>0</v>
      </c>
      <c r="W2065" s="13" t="str">
        <f t="shared" si="260"/>
        <v/>
      </c>
      <c r="Y2065" s="41" t="str">
        <f>IF($B2065="", "", IF($B2065&gt;'Annual Report'!$AZ$41, 'Annual Report'!$BA$40, TEXT($B2065, "mmm yyyy")))</f>
        <v/>
      </c>
      <c r="AA2065" s="13" t="str">
        <f t="shared" si="261"/>
        <v/>
      </c>
      <c r="AC2065" s="13" t="str">
        <f t="shared" si="262"/>
        <v xml:space="preserve"> - </v>
      </c>
      <c r="AE2065" s="13" t="str">
        <f t="shared" si="263"/>
        <v/>
      </c>
    </row>
    <row r="2066" spans="1:31" x14ac:dyDescent="0.25">
      <c r="A2066" s="30"/>
      <c r="B2066" s="74"/>
      <c r="C2066" s="82"/>
      <c r="D2066" s="92"/>
      <c r="E2066" s="75"/>
      <c r="F2066" s="76"/>
      <c r="G2066" s="83"/>
      <c r="H2066" s="77"/>
      <c r="I2066" s="84"/>
      <c r="J2066" s="30"/>
      <c r="K2066" s="25" t="str">
        <f t="shared" si="256"/>
        <v/>
      </c>
      <c r="L2066" s="30"/>
      <c r="O2066" s="13" t="str">
        <f t="shared" si="257"/>
        <v/>
      </c>
      <c r="P2066" s="13">
        <f>SUM($E$11:$E2066)</f>
        <v>30</v>
      </c>
      <c r="T2066" s="22">
        <f t="shared" si="258"/>
        <v>0</v>
      </c>
      <c r="U2066" s="22">
        <f t="shared" si="259"/>
        <v>0</v>
      </c>
      <c r="W2066" s="13" t="str">
        <f t="shared" si="260"/>
        <v/>
      </c>
      <c r="Y2066" s="41" t="str">
        <f>IF($B2066="", "", IF($B2066&gt;'Annual Report'!$AZ$41, 'Annual Report'!$BA$40, TEXT($B2066, "mmm yyyy")))</f>
        <v/>
      </c>
      <c r="AA2066" s="13" t="str">
        <f t="shared" si="261"/>
        <v/>
      </c>
      <c r="AC2066" s="13" t="str">
        <f t="shared" si="262"/>
        <v xml:space="preserve"> - </v>
      </c>
      <c r="AE2066" s="13" t="str">
        <f t="shared" si="263"/>
        <v/>
      </c>
    </row>
    <row r="2067" spans="1:31" x14ac:dyDescent="0.25">
      <c r="A2067" s="30"/>
      <c r="B2067" s="74"/>
      <c r="C2067" s="82"/>
      <c r="D2067" s="92"/>
      <c r="E2067" s="75"/>
      <c r="F2067" s="76"/>
      <c r="G2067" s="83"/>
      <c r="H2067" s="77"/>
      <c r="I2067" s="84"/>
      <c r="J2067" s="30"/>
      <c r="K2067" s="25" t="str">
        <f t="shared" si="256"/>
        <v/>
      </c>
      <c r="L2067" s="30"/>
      <c r="O2067" s="13" t="str">
        <f t="shared" si="257"/>
        <v/>
      </c>
      <c r="P2067" s="13">
        <f>SUM($E$11:$E2067)</f>
        <v>30</v>
      </c>
      <c r="T2067" s="22">
        <f t="shared" si="258"/>
        <v>0</v>
      </c>
      <c r="U2067" s="22">
        <f t="shared" si="259"/>
        <v>0</v>
      </c>
      <c r="W2067" s="13" t="str">
        <f t="shared" si="260"/>
        <v/>
      </c>
      <c r="Y2067" s="41" t="str">
        <f>IF($B2067="", "", IF($B2067&gt;'Annual Report'!$AZ$41, 'Annual Report'!$BA$40, TEXT($B2067, "mmm yyyy")))</f>
        <v/>
      </c>
      <c r="AA2067" s="13" t="str">
        <f t="shared" si="261"/>
        <v/>
      </c>
      <c r="AC2067" s="13" t="str">
        <f t="shared" si="262"/>
        <v xml:space="preserve"> - </v>
      </c>
      <c r="AE2067" s="13" t="str">
        <f t="shared" si="263"/>
        <v/>
      </c>
    </row>
    <row r="2068" spans="1:31" x14ac:dyDescent="0.25">
      <c r="A2068" s="30"/>
      <c r="B2068" s="74"/>
      <c r="C2068" s="82"/>
      <c r="D2068" s="92"/>
      <c r="E2068" s="75"/>
      <c r="F2068" s="76"/>
      <c r="G2068" s="83"/>
      <c r="H2068" s="77"/>
      <c r="I2068" s="84"/>
      <c r="J2068" s="30"/>
      <c r="K2068" s="25" t="str">
        <f t="shared" si="256"/>
        <v/>
      </c>
      <c r="L2068" s="30"/>
      <c r="O2068" s="13" t="str">
        <f t="shared" si="257"/>
        <v/>
      </c>
      <c r="P2068" s="13">
        <f>SUM($E$11:$E2068)</f>
        <v>30</v>
      </c>
      <c r="T2068" s="22">
        <f t="shared" si="258"/>
        <v>0</v>
      </c>
      <c r="U2068" s="22">
        <f t="shared" si="259"/>
        <v>0</v>
      </c>
      <c r="W2068" s="13" t="str">
        <f t="shared" si="260"/>
        <v/>
      </c>
      <c r="Y2068" s="41" t="str">
        <f>IF($B2068="", "", IF($B2068&gt;'Annual Report'!$AZ$41, 'Annual Report'!$BA$40, TEXT($B2068, "mmm yyyy")))</f>
        <v/>
      </c>
      <c r="AA2068" s="13" t="str">
        <f t="shared" si="261"/>
        <v/>
      </c>
      <c r="AC2068" s="13" t="str">
        <f t="shared" si="262"/>
        <v xml:space="preserve"> - </v>
      </c>
      <c r="AE2068" s="13" t="str">
        <f t="shared" si="263"/>
        <v/>
      </c>
    </row>
    <row r="2069" spans="1:31" x14ac:dyDescent="0.25">
      <c r="A2069" s="30"/>
      <c r="B2069" s="74"/>
      <c r="C2069" s="82"/>
      <c r="D2069" s="92"/>
      <c r="E2069" s="75"/>
      <c r="F2069" s="76"/>
      <c r="G2069" s="83"/>
      <c r="H2069" s="77"/>
      <c r="I2069" s="84"/>
      <c r="J2069" s="30"/>
      <c r="K2069" s="25" t="str">
        <f t="shared" si="256"/>
        <v/>
      </c>
      <c r="L2069" s="30"/>
      <c r="O2069" s="13" t="str">
        <f t="shared" si="257"/>
        <v/>
      </c>
      <c r="P2069" s="13">
        <f>SUM($E$11:$E2069)</f>
        <v>30</v>
      </c>
      <c r="T2069" s="22">
        <f t="shared" si="258"/>
        <v>0</v>
      </c>
      <c r="U2069" s="22">
        <f t="shared" si="259"/>
        <v>0</v>
      </c>
      <c r="W2069" s="13" t="str">
        <f t="shared" si="260"/>
        <v/>
      </c>
      <c r="Y2069" s="41" t="str">
        <f>IF($B2069="", "", IF($B2069&gt;'Annual Report'!$AZ$41, 'Annual Report'!$BA$40, TEXT($B2069, "mmm yyyy")))</f>
        <v/>
      </c>
      <c r="AA2069" s="13" t="str">
        <f t="shared" si="261"/>
        <v/>
      </c>
      <c r="AC2069" s="13" t="str">
        <f t="shared" si="262"/>
        <v xml:space="preserve"> - </v>
      </c>
      <c r="AE2069" s="13" t="str">
        <f t="shared" si="263"/>
        <v/>
      </c>
    </row>
    <row r="2070" spans="1:31" x14ac:dyDescent="0.25">
      <c r="A2070" s="30"/>
      <c r="B2070" s="74"/>
      <c r="C2070" s="82"/>
      <c r="D2070" s="92"/>
      <c r="E2070" s="75"/>
      <c r="F2070" s="76"/>
      <c r="G2070" s="83"/>
      <c r="H2070" s="77"/>
      <c r="I2070" s="84"/>
      <c r="J2070" s="30"/>
      <c r="K2070" s="25" t="str">
        <f t="shared" si="256"/>
        <v/>
      </c>
      <c r="L2070" s="30"/>
      <c r="O2070" s="13" t="str">
        <f t="shared" si="257"/>
        <v/>
      </c>
      <c r="P2070" s="13">
        <f>SUM($E$11:$E2070)</f>
        <v>30</v>
      </c>
      <c r="T2070" s="22">
        <f t="shared" si="258"/>
        <v>0</v>
      </c>
      <c r="U2070" s="22">
        <f t="shared" si="259"/>
        <v>0</v>
      </c>
      <c r="W2070" s="13" t="str">
        <f t="shared" si="260"/>
        <v/>
      </c>
      <c r="Y2070" s="41" t="str">
        <f>IF($B2070="", "", IF($B2070&gt;'Annual Report'!$AZ$41, 'Annual Report'!$BA$40, TEXT($B2070, "mmm yyyy")))</f>
        <v/>
      </c>
      <c r="AA2070" s="13" t="str">
        <f t="shared" si="261"/>
        <v/>
      </c>
      <c r="AC2070" s="13" t="str">
        <f t="shared" si="262"/>
        <v xml:space="preserve"> - </v>
      </c>
      <c r="AE2070" s="13" t="str">
        <f t="shared" si="263"/>
        <v/>
      </c>
    </row>
    <row r="2071" spans="1:31" x14ac:dyDescent="0.25">
      <c r="A2071" s="30"/>
      <c r="B2071" s="74"/>
      <c r="C2071" s="82"/>
      <c r="D2071" s="92"/>
      <c r="E2071" s="75"/>
      <c r="F2071" s="76"/>
      <c r="G2071" s="83"/>
      <c r="H2071" s="77"/>
      <c r="I2071" s="84"/>
      <c r="J2071" s="30"/>
      <c r="K2071" s="25" t="str">
        <f t="shared" si="256"/>
        <v/>
      </c>
      <c r="L2071" s="30"/>
      <c r="O2071" s="13" t="str">
        <f t="shared" si="257"/>
        <v/>
      </c>
      <c r="P2071" s="13">
        <f>SUM($E$11:$E2071)</f>
        <v>30</v>
      </c>
      <c r="T2071" s="22">
        <f t="shared" si="258"/>
        <v>0</v>
      </c>
      <c r="U2071" s="22">
        <f t="shared" si="259"/>
        <v>0</v>
      </c>
      <c r="W2071" s="13" t="str">
        <f t="shared" si="260"/>
        <v/>
      </c>
      <c r="Y2071" s="41" t="str">
        <f>IF($B2071="", "", IF($B2071&gt;'Annual Report'!$AZ$41, 'Annual Report'!$BA$40, TEXT($B2071, "mmm yyyy")))</f>
        <v/>
      </c>
      <c r="AA2071" s="13" t="str">
        <f t="shared" si="261"/>
        <v/>
      </c>
      <c r="AC2071" s="13" t="str">
        <f t="shared" si="262"/>
        <v xml:space="preserve"> - </v>
      </c>
      <c r="AE2071" s="13" t="str">
        <f t="shared" si="263"/>
        <v/>
      </c>
    </row>
    <row r="2072" spans="1:31" x14ac:dyDescent="0.25">
      <c r="A2072" s="30"/>
      <c r="B2072" s="74"/>
      <c r="C2072" s="82"/>
      <c r="D2072" s="92"/>
      <c r="E2072" s="75"/>
      <c r="F2072" s="76"/>
      <c r="G2072" s="83"/>
      <c r="H2072" s="77"/>
      <c r="I2072" s="84"/>
      <c r="J2072" s="30"/>
      <c r="K2072" s="25" t="str">
        <f t="shared" si="256"/>
        <v/>
      </c>
      <c r="L2072" s="30"/>
      <c r="O2072" s="13" t="str">
        <f t="shared" si="257"/>
        <v/>
      </c>
      <c r="P2072" s="13">
        <f>SUM($E$11:$E2072)</f>
        <v>30</v>
      </c>
      <c r="T2072" s="22">
        <f t="shared" si="258"/>
        <v>0</v>
      </c>
      <c r="U2072" s="22">
        <f t="shared" si="259"/>
        <v>0</v>
      </c>
      <c r="W2072" s="13" t="str">
        <f t="shared" si="260"/>
        <v/>
      </c>
      <c r="Y2072" s="41" t="str">
        <f>IF($B2072="", "", IF($B2072&gt;'Annual Report'!$AZ$41, 'Annual Report'!$BA$40, TEXT($B2072, "mmm yyyy")))</f>
        <v/>
      </c>
      <c r="AA2072" s="13" t="str">
        <f t="shared" si="261"/>
        <v/>
      </c>
      <c r="AC2072" s="13" t="str">
        <f t="shared" si="262"/>
        <v xml:space="preserve"> - </v>
      </c>
      <c r="AE2072" s="13" t="str">
        <f t="shared" si="263"/>
        <v/>
      </c>
    </row>
    <row r="2073" spans="1:31" x14ac:dyDescent="0.25">
      <c r="A2073" s="30"/>
      <c r="B2073" s="74"/>
      <c r="C2073" s="82"/>
      <c r="D2073" s="92"/>
      <c r="E2073" s="75"/>
      <c r="F2073" s="76"/>
      <c r="G2073" s="83"/>
      <c r="H2073" s="77"/>
      <c r="I2073" s="84"/>
      <c r="J2073" s="30"/>
      <c r="K2073" s="25" t="str">
        <f t="shared" si="256"/>
        <v/>
      </c>
      <c r="L2073" s="30"/>
      <c r="O2073" s="13" t="str">
        <f t="shared" si="257"/>
        <v/>
      </c>
      <c r="P2073" s="13">
        <f>SUM($E$11:$E2073)</f>
        <v>30</v>
      </c>
      <c r="T2073" s="22">
        <f t="shared" si="258"/>
        <v>0</v>
      </c>
      <c r="U2073" s="22">
        <f t="shared" si="259"/>
        <v>0</v>
      </c>
      <c r="W2073" s="13" t="str">
        <f t="shared" si="260"/>
        <v/>
      </c>
      <c r="Y2073" s="41" t="str">
        <f>IF($B2073="", "", IF($B2073&gt;'Annual Report'!$AZ$41, 'Annual Report'!$BA$40, TEXT($B2073, "mmm yyyy")))</f>
        <v/>
      </c>
      <c r="AA2073" s="13" t="str">
        <f t="shared" si="261"/>
        <v/>
      </c>
      <c r="AC2073" s="13" t="str">
        <f t="shared" si="262"/>
        <v xml:space="preserve"> - </v>
      </c>
      <c r="AE2073" s="13" t="str">
        <f t="shared" si="263"/>
        <v/>
      </c>
    </row>
    <row r="2074" spans="1:31" x14ac:dyDescent="0.25">
      <c r="A2074" s="30"/>
      <c r="B2074" s="74"/>
      <c r="C2074" s="82"/>
      <c r="D2074" s="92"/>
      <c r="E2074" s="75"/>
      <c r="F2074" s="76"/>
      <c r="G2074" s="83"/>
      <c r="H2074" s="77"/>
      <c r="I2074" s="84"/>
      <c r="J2074" s="30"/>
      <c r="K2074" s="25" t="str">
        <f t="shared" si="256"/>
        <v/>
      </c>
      <c r="L2074" s="30"/>
      <c r="O2074" s="13" t="str">
        <f t="shared" si="257"/>
        <v/>
      </c>
      <c r="P2074" s="13">
        <f>SUM($E$11:$E2074)</f>
        <v>30</v>
      </c>
      <c r="T2074" s="22">
        <f t="shared" si="258"/>
        <v>0</v>
      </c>
      <c r="U2074" s="22">
        <f t="shared" si="259"/>
        <v>0</v>
      </c>
      <c r="W2074" s="13" t="str">
        <f t="shared" si="260"/>
        <v/>
      </c>
      <c r="Y2074" s="41" t="str">
        <f>IF($B2074="", "", IF($B2074&gt;'Annual Report'!$AZ$41, 'Annual Report'!$BA$40, TEXT($B2074, "mmm yyyy")))</f>
        <v/>
      </c>
      <c r="AA2074" s="13" t="str">
        <f t="shared" si="261"/>
        <v/>
      </c>
      <c r="AC2074" s="13" t="str">
        <f t="shared" si="262"/>
        <v xml:space="preserve"> - </v>
      </c>
      <c r="AE2074" s="13" t="str">
        <f t="shared" si="263"/>
        <v/>
      </c>
    </row>
    <row r="2075" spans="1:31" x14ac:dyDescent="0.25">
      <c r="A2075" s="30"/>
      <c r="B2075" s="74"/>
      <c r="C2075" s="82"/>
      <c r="D2075" s="92"/>
      <c r="E2075" s="75"/>
      <c r="F2075" s="76"/>
      <c r="G2075" s="83"/>
      <c r="H2075" s="77"/>
      <c r="I2075" s="84"/>
      <c r="J2075" s="30"/>
      <c r="K2075" s="25" t="str">
        <f t="shared" si="256"/>
        <v/>
      </c>
      <c r="L2075" s="30"/>
      <c r="O2075" s="13" t="str">
        <f t="shared" si="257"/>
        <v/>
      </c>
      <c r="P2075" s="13">
        <f>SUM($E$11:$E2075)</f>
        <v>30</v>
      </c>
      <c r="T2075" s="22">
        <f t="shared" si="258"/>
        <v>0</v>
      </c>
      <c r="U2075" s="22">
        <f t="shared" si="259"/>
        <v>0</v>
      </c>
      <c r="W2075" s="13" t="str">
        <f t="shared" si="260"/>
        <v/>
      </c>
      <c r="Y2075" s="41" t="str">
        <f>IF($B2075="", "", IF($B2075&gt;'Annual Report'!$AZ$41, 'Annual Report'!$BA$40, TEXT($B2075, "mmm yyyy")))</f>
        <v/>
      </c>
      <c r="AA2075" s="13" t="str">
        <f t="shared" si="261"/>
        <v/>
      </c>
      <c r="AC2075" s="13" t="str">
        <f t="shared" si="262"/>
        <v xml:space="preserve"> - </v>
      </c>
      <c r="AE2075" s="13" t="str">
        <f t="shared" si="263"/>
        <v/>
      </c>
    </row>
    <row r="2076" spans="1:31" x14ac:dyDescent="0.25">
      <c r="A2076" s="30"/>
      <c r="B2076" s="74"/>
      <c r="C2076" s="82"/>
      <c r="D2076" s="92"/>
      <c r="E2076" s="75"/>
      <c r="F2076" s="76"/>
      <c r="G2076" s="83"/>
      <c r="H2076" s="77"/>
      <c r="I2076" s="84"/>
      <c r="J2076" s="30"/>
      <c r="K2076" s="25" t="str">
        <f t="shared" si="256"/>
        <v/>
      </c>
      <c r="L2076" s="30"/>
      <c r="O2076" s="13" t="str">
        <f t="shared" si="257"/>
        <v/>
      </c>
      <c r="P2076" s="13">
        <f>SUM($E$11:$E2076)</f>
        <v>30</v>
      </c>
      <c r="T2076" s="22">
        <f t="shared" si="258"/>
        <v>0</v>
      </c>
      <c r="U2076" s="22">
        <f t="shared" si="259"/>
        <v>0</v>
      </c>
      <c r="W2076" s="13" t="str">
        <f t="shared" si="260"/>
        <v/>
      </c>
      <c r="Y2076" s="41" t="str">
        <f>IF($B2076="", "", IF($B2076&gt;'Annual Report'!$AZ$41, 'Annual Report'!$BA$40, TEXT($B2076, "mmm yyyy")))</f>
        <v/>
      </c>
      <c r="AA2076" s="13" t="str">
        <f t="shared" si="261"/>
        <v/>
      </c>
      <c r="AC2076" s="13" t="str">
        <f t="shared" si="262"/>
        <v xml:space="preserve"> - </v>
      </c>
      <c r="AE2076" s="13" t="str">
        <f t="shared" si="263"/>
        <v/>
      </c>
    </row>
    <row r="2077" spans="1:31" x14ac:dyDescent="0.25">
      <c r="A2077" s="30"/>
      <c r="B2077" s="74"/>
      <c r="C2077" s="82"/>
      <c r="D2077" s="92"/>
      <c r="E2077" s="75"/>
      <c r="F2077" s="76"/>
      <c r="G2077" s="83"/>
      <c r="H2077" s="77"/>
      <c r="I2077" s="84"/>
      <c r="J2077" s="30"/>
      <c r="K2077" s="25" t="str">
        <f t="shared" si="256"/>
        <v/>
      </c>
      <c r="L2077" s="30"/>
      <c r="O2077" s="13" t="str">
        <f t="shared" si="257"/>
        <v/>
      </c>
      <c r="P2077" s="13">
        <f>SUM($E$11:$E2077)</f>
        <v>30</v>
      </c>
      <c r="T2077" s="22">
        <f t="shared" si="258"/>
        <v>0</v>
      </c>
      <c r="U2077" s="22">
        <f t="shared" si="259"/>
        <v>0</v>
      </c>
      <c r="W2077" s="13" t="str">
        <f t="shared" si="260"/>
        <v/>
      </c>
      <c r="Y2077" s="41" t="str">
        <f>IF($B2077="", "", IF($B2077&gt;'Annual Report'!$AZ$41, 'Annual Report'!$BA$40, TEXT($B2077, "mmm yyyy")))</f>
        <v/>
      </c>
      <c r="AA2077" s="13" t="str">
        <f t="shared" si="261"/>
        <v/>
      </c>
      <c r="AC2077" s="13" t="str">
        <f t="shared" si="262"/>
        <v xml:space="preserve"> - </v>
      </c>
      <c r="AE2077" s="13" t="str">
        <f t="shared" si="263"/>
        <v/>
      </c>
    </row>
    <row r="2078" spans="1:31" x14ac:dyDescent="0.25">
      <c r="A2078" s="30"/>
      <c r="B2078" s="74"/>
      <c r="C2078" s="82"/>
      <c r="D2078" s="92"/>
      <c r="E2078" s="75"/>
      <c r="F2078" s="76"/>
      <c r="G2078" s="83"/>
      <c r="H2078" s="77"/>
      <c r="I2078" s="84"/>
      <c r="J2078" s="30"/>
      <c r="K2078" s="25" t="str">
        <f t="shared" si="256"/>
        <v/>
      </c>
      <c r="L2078" s="30"/>
      <c r="O2078" s="13" t="str">
        <f t="shared" si="257"/>
        <v/>
      </c>
      <c r="P2078" s="13">
        <f>SUM($E$11:$E2078)</f>
        <v>30</v>
      </c>
      <c r="T2078" s="22">
        <f t="shared" si="258"/>
        <v>0</v>
      </c>
      <c r="U2078" s="22">
        <f t="shared" si="259"/>
        <v>0</v>
      </c>
      <c r="W2078" s="13" t="str">
        <f t="shared" si="260"/>
        <v/>
      </c>
      <c r="Y2078" s="41" t="str">
        <f>IF($B2078="", "", IF($B2078&gt;'Annual Report'!$AZ$41, 'Annual Report'!$BA$40, TEXT($B2078, "mmm yyyy")))</f>
        <v/>
      </c>
      <c r="AA2078" s="13" t="str">
        <f t="shared" si="261"/>
        <v/>
      </c>
      <c r="AC2078" s="13" t="str">
        <f t="shared" si="262"/>
        <v xml:space="preserve"> - </v>
      </c>
      <c r="AE2078" s="13" t="str">
        <f t="shared" si="263"/>
        <v/>
      </c>
    </row>
    <row r="2079" spans="1:31" x14ac:dyDescent="0.25">
      <c r="A2079" s="30"/>
      <c r="B2079" s="74"/>
      <c r="C2079" s="82"/>
      <c r="D2079" s="92"/>
      <c r="E2079" s="75"/>
      <c r="F2079" s="76"/>
      <c r="G2079" s="83"/>
      <c r="H2079" s="77"/>
      <c r="I2079" s="84"/>
      <c r="J2079" s="30"/>
      <c r="K2079" s="25" t="str">
        <f t="shared" si="256"/>
        <v/>
      </c>
      <c r="L2079" s="30"/>
      <c r="O2079" s="13" t="str">
        <f t="shared" si="257"/>
        <v/>
      </c>
      <c r="P2079" s="13">
        <f>SUM($E$11:$E2079)</f>
        <v>30</v>
      </c>
      <c r="T2079" s="22">
        <f t="shared" si="258"/>
        <v>0</v>
      </c>
      <c r="U2079" s="22">
        <f t="shared" si="259"/>
        <v>0</v>
      </c>
      <c r="W2079" s="13" t="str">
        <f t="shared" si="260"/>
        <v/>
      </c>
      <c r="Y2079" s="41" t="str">
        <f>IF($B2079="", "", IF($B2079&gt;'Annual Report'!$AZ$41, 'Annual Report'!$BA$40, TEXT($B2079, "mmm yyyy")))</f>
        <v/>
      </c>
      <c r="AA2079" s="13" t="str">
        <f t="shared" si="261"/>
        <v/>
      </c>
      <c r="AC2079" s="13" t="str">
        <f t="shared" si="262"/>
        <v xml:space="preserve"> - </v>
      </c>
      <c r="AE2079" s="13" t="str">
        <f t="shared" si="263"/>
        <v/>
      </c>
    </row>
    <row r="2080" spans="1:31" x14ac:dyDescent="0.25">
      <c r="A2080" s="30"/>
      <c r="B2080" s="74"/>
      <c r="C2080" s="82"/>
      <c r="D2080" s="92"/>
      <c r="E2080" s="75"/>
      <c r="F2080" s="76"/>
      <c r="G2080" s="83"/>
      <c r="H2080" s="77"/>
      <c r="I2080" s="84"/>
      <c r="J2080" s="30"/>
      <c r="K2080" s="25" t="str">
        <f t="shared" si="256"/>
        <v/>
      </c>
      <c r="L2080" s="30"/>
      <c r="O2080" s="13" t="str">
        <f t="shared" si="257"/>
        <v/>
      </c>
      <c r="P2080" s="13">
        <f>SUM($E$11:$E2080)</f>
        <v>30</v>
      </c>
      <c r="T2080" s="22">
        <f t="shared" si="258"/>
        <v>0</v>
      </c>
      <c r="U2080" s="22">
        <f t="shared" si="259"/>
        <v>0</v>
      </c>
      <c r="W2080" s="13" t="str">
        <f t="shared" si="260"/>
        <v/>
      </c>
      <c r="Y2080" s="41" t="str">
        <f>IF($B2080="", "", IF($B2080&gt;'Annual Report'!$AZ$41, 'Annual Report'!$BA$40, TEXT($B2080, "mmm yyyy")))</f>
        <v/>
      </c>
      <c r="AA2080" s="13" t="str">
        <f t="shared" si="261"/>
        <v/>
      </c>
      <c r="AC2080" s="13" t="str">
        <f t="shared" si="262"/>
        <v xml:space="preserve"> - </v>
      </c>
      <c r="AE2080" s="13" t="str">
        <f t="shared" si="263"/>
        <v/>
      </c>
    </row>
    <row r="2081" spans="1:31" x14ac:dyDescent="0.25">
      <c r="A2081" s="30"/>
      <c r="B2081" s="74"/>
      <c r="C2081" s="82"/>
      <c r="D2081" s="92"/>
      <c r="E2081" s="75"/>
      <c r="F2081" s="76"/>
      <c r="G2081" s="83"/>
      <c r="H2081" s="77"/>
      <c r="I2081" s="84"/>
      <c r="J2081" s="30"/>
      <c r="K2081" s="25" t="str">
        <f t="shared" si="256"/>
        <v/>
      </c>
      <c r="L2081" s="30"/>
      <c r="O2081" s="13" t="str">
        <f t="shared" si="257"/>
        <v/>
      </c>
      <c r="P2081" s="13">
        <f>SUM($E$11:$E2081)</f>
        <v>30</v>
      </c>
      <c r="T2081" s="22">
        <f t="shared" si="258"/>
        <v>0</v>
      </c>
      <c r="U2081" s="22">
        <f t="shared" si="259"/>
        <v>0</v>
      </c>
      <c r="W2081" s="13" t="str">
        <f t="shared" si="260"/>
        <v/>
      </c>
      <c r="Y2081" s="41" t="str">
        <f>IF($B2081="", "", IF($B2081&gt;'Annual Report'!$AZ$41, 'Annual Report'!$BA$40, TEXT($B2081, "mmm yyyy")))</f>
        <v/>
      </c>
      <c r="AA2081" s="13" t="str">
        <f t="shared" si="261"/>
        <v/>
      </c>
      <c r="AC2081" s="13" t="str">
        <f t="shared" si="262"/>
        <v xml:space="preserve"> - </v>
      </c>
      <c r="AE2081" s="13" t="str">
        <f t="shared" si="263"/>
        <v/>
      </c>
    </row>
    <row r="2082" spans="1:31" x14ac:dyDescent="0.25">
      <c r="A2082" s="30"/>
      <c r="B2082" s="74"/>
      <c r="C2082" s="82"/>
      <c r="D2082" s="92"/>
      <c r="E2082" s="75"/>
      <c r="F2082" s="76"/>
      <c r="G2082" s="83"/>
      <c r="H2082" s="77"/>
      <c r="I2082" s="84"/>
      <c r="J2082" s="30"/>
      <c r="K2082" s="25" t="str">
        <f t="shared" si="256"/>
        <v/>
      </c>
      <c r="L2082" s="30"/>
      <c r="O2082" s="13" t="str">
        <f t="shared" si="257"/>
        <v/>
      </c>
      <c r="P2082" s="13">
        <f>SUM($E$11:$E2082)</f>
        <v>30</v>
      </c>
      <c r="T2082" s="22">
        <f t="shared" si="258"/>
        <v>0</v>
      </c>
      <c r="U2082" s="22">
        <f t="shared" si="259"/>
        <v>0</v>
      </c>
      <c r="W2082" s="13" t="str">
        <f t="shared" si="260"/>
        <v/>
      </c>
      <c r="Y2082" s="41" t="str">
        <f>IF($B2082="", "", IF($B2082&gt;'Annual Report'!$AZ$41, 'Annual Report'!$BA$40, TEXT($B2082, "mmm yyyy")))</f>
        <v/>
      </c>
      <c r="AA2082" s="13" t="str">
        <f t="shared" si="261"/>
        <v/>
      </c>
      <c r="AC2082" s="13" t="str">
        <f t="shared" si="262"/>
        <v xml:space="preserve"> - </v>
      </c>
      <c r="AE2082" s="13" t="str">
        <f t="shared" si="263"/>
        <v/>
      </c>
    </row>
    <row r="2083" spans="1:31" x14ac:dyDescent="0.25">
      <c r="A2083" s="30"/>
      <c r="B2083" s="74"/>
      <c r="C2083" s="82"/>
      <c r="D2083" s="92"/>
      <c r="E2083" s="75"/>
      <c r="F2083" s="76"/>
      <c r="G2083" s="83"/>
      <c r="H2083" s="77"/>
      <c r="I2083" s="84"/>
      <c r="J2083" s="30"/>
      <c r="K2083" s="25" t="str">
        <f t="shared" si="256"/>
        <v/>
      </c>
      <c r="L2083" s="30"/>
      <c r="O2083" s="13" t="str">
        <f t="shared" si="257"/>
        <v/>
      </c>
      <c r="P2083" s="13">
        <f>SUM($E$11:$E2083)</f>
        <v>30</v>
      </c>
      <c r="T2083" s="22">
        <f t="shared" si="258"/>
        <v>0</v>
      </c>
      <c r="U2083" s="22">
        <f t="shared" si="259"/>
        <v>0</v>
      </c>
      <c r="W2083" s="13" t="str">
        <f t="shared" si="260"/>
        <v/>
      </c>
      <c r="Y2083" s="41" t="str">
        <f>IF($B2083="", "", IF($B2083&gt;'Annual Report'!$AZ$41, 'Annual Report'!$BA$40, TEXT($B2083, "mmm yyyy")))</f>
        <v/>
      </c>
      <c r="AA2083" s="13" t="str">
        <f t="shared" si="261"/>
        <v/>
      </c>
      <c r="AC2083" s="13" t="str">
        <f t="shared" si="262"/>
        <v xml:space="preserve"> - </v>
      </c>
      <c r="AE2083" s="13" t="str">
        <f t="shared" si="263"/>
        <v/>
      </c>
    </row>
    <row r="2084" spans="1:31" x14ac:dyDescent="0.25">
      <c r="A2084" s="30"/>
      <c r="B2084" s="74"/>
      <c r="C2084" s="82"/>
      <c r="D2084" s="92"/>
      <c r="E2084" s="75"/>
      <c r="F2084" s="76"/>
      <c r="G2084" s="83"/>
      <c r="H2084" s="77"/>
      <c r="I2084" s="84"/>
      <c r="J2084" s="30"/>
      <c r="K2084" s="25" t="str">
        <f t="shared" si="256"/>
        <v/>
      </c>
      <c r="L2084" s="30"/>
      <c r="O2084" s="13" t="str">
        <f t="shared" si="257"/>
        <v/>
      </c>
      <c r="P2084" s="13">
        <f>SUM($E$11:$E2084)</f>
        <v>30</v>
      </c>
      <c r="T2084" s="22">
        <f t="shared" si="258"/>
        <v>0</v>
      </c>
      <c r="U2084" s="22">
        <f t="shared" si="259"/>
        <v>0</v>
      </c>
      <c r="W2084" s="13" t="str">
        <f t="shared" si="260"/>
        <v/>
      </c>
      <c r="Y2084" s="41" t="str">
        <f>IF($B2084="", "", IF($B2084&gt;'Annual Report'!$AZ$41, 'Annual Report'!$BA$40, TEXT($B2084, "mmm yyyy")))</f>
        <v/>
      </c>
      <c r="AA2084" s="13" t="str">
        <f t="shared" si="261"/>
        <v/>
      </c>
      <c r="AC2084" s="13" t="str">
        <f t="shared" si="262"/>
        <v xml:space="preserve"> - </v>
      </c>
      <c r="AE2084" s="13" t="str">
        <f t="shared" si="263"/>
        <v/>
      </c>
    </row>
    <row r="2085" spans="1:31" x14ac:dyDescent="0.25">
      <c r="A2085" s="30"/>
      <c r="B2085" s="74"/>
      <c r="C2085" s="82"/>
      <c r="D2085" s="92"/>
      <c r="E2085" s="75"/>
      <c r="F2085" s="76"/>
      <c r="G2085" s="83"/>
      <c r="H2085" s="77"/>
      <c r="I2085" s="84"/>
      <c r="J2085" s="30"/>
      <c r="K2085" s="25" t="str">
        <f t="shared" si="256"/>
        <v/>
      </c>
      <c r="L2085" s="30"/>
      <c r="O2085" s="13" t="str">
        <f t="shared" si="257"/>
        <v/>
      </c>
      <c r="P2085" s="13">
        <f>SUM($E$11:$E2085)</f>
        <v>30</v>
      </c>
      <c r="T2085" s="22">
        <f t="shared" si="258"/>
        <v>0</v>
      </c>
      <c r="U2085" s="22">
        <f t="shared" si="259"/>
        <v>0</v>
      </c>
      <c r="W2085" s="13" t="str">
        <f t="shared" si="260"/>
        <v/>
      </c>
      <c r="Y2085" s="41" t="str">
        <f>IF($B2085="", "", IF($B2085&gt;'Annual Report'!$AZ$41, 'Annual Report'!$BA$40, TEXT($B2085, "mmm yyyy")))</f>
        <v/>
      </c>
      <c r="AA2085" s="13" t="str">
        <f t="shared" si="261"/>
        <v/>
      </c>
      <c r="AC2085" s="13" t="str">
        <f t="shared" si="262"/>
        <v xml:space="preserve"> - </v>
      </c>
      <c r="AE2085" s="13" t="str">
        <f t="shared" si="263"/>
        <v/>
      </c>
    </row>
    <row r="2086" spans="1:31" x14ac:dyDescent="0.25">
      <c r="A2086" s="30"/>
      <c r="B2086" s="74"/>
      <c r="C2086" s="82"/>
      <c r="D2086" s="92"/>
      <c r="E2086" s="75"/>
      <c r="F2086" s="76"/>
      <c r="G2086" s="83"/>
      <c r="H2086" s="77"/>
      <c r="I2086" s="84"/>
      <c r="J2086" s="30"/>
      <c r="K2086" s="25" t="str">
        <f t="shared" si="256"/>
        <v/>
      </c>
      <c r="L2086" s="30"/>
      <c r="O2086" s="13" t="str">
        <f t="shared" si="257"/>
        <v/>
      </c>
      <c r="P2086" s="13">
        <f>SUM($E$11:$E2086)</f>
        <v>30</v>
      </c>
      <c r="T2086" s="22">
        <f t="shared" si="258"/>
        <v>0</v>
      </c>
      <c r="U2086" s="22">
        <f t="shared" si="259"/>
        <v>0</v>
      </c>
      <c r="W2086" s="13" t="str">
        <f t="shared" si="260"/>
        <v/>
      </c>
      <c r="Y2086" s="41" t="str">
        <f>IF($B2086="", "", IF($B2086&gt;'Annual Report'!$AZ$41, 'Annual Report'!$BA$40, TEXT($B2086, "mmm yyyy")))</f>
        <v/>
      </c>
      <c r="AA2086" s="13" t="str">
        <f t="shared" si="261"/>
        <v/>
      </c>
      <c r="AC2086" s="13" t="str">
        <f t="shared" si="262"/>
        <v xml:space="preserve"> - </v>
      </c>
      <c r="AE2086" s="13" t="str">
        <f t="shared" si="263"/>
        <v/>
      </c>
    </row>
    <row r="2087" spans="1:31" x14ac:dyDescent="0.25">
      <c r="A2087" s="30"/>
      <c r="B2087" s="74"/>
      <c r="C2087" s="82"/>
      <c r="D2087" s="92"/>
      <c r="E2087" s="75"/>
      <c r="F2087" s="76"/>
      <c r="G2087" s="83"/>
      <c r="H2087" s="77"/>
      <c r="I2087" s="84"/>
      <c r="J2087" s="30"/>
      <c r="K2087" s="25" t="str">
        <f t="shared" si="256"/>
        <v/>
      </c>
      <c r="L2087" s="30"/>
      <c r="O2087" s="13" t="str">
        <f t="shared" si="257"/>
        <v/>
      </c>
      <c r="P2087" s="13">
        <f>SUM($E$11:$E2087)</f>
        <v>30</v>
      </c>
      <c r="T2087" s="22">
        <f t="shared" si="258"/>
        <v>0</v>
      </c>
      <c r="U2087" s="22">
        <f t="shared" si="259"/>
        <v>0</v>
      </c>
      <c r="W2087" s="13" t="str">
        <f t="shared" si="260"/>
        <v/>
      </c>
      <c r="Y2087" s="41" t="str">
        <f>IF($B2087="", "", IF($B2087&gt;'Annual Report'!$AZ$41, 'Annual Report'!$BA$40, TEXT($B2087, "mmm yyyy")))</f>
        <v/>
      </c>
      <c r="AA2087" s="13" t="str">
        <f t="shared" si="261"/>
        <v/>
      </c>
      <c r="AC2087" s="13" t="str">
        <f t="shared" si="262"/>
        <v xml:space="preserve"> - </v>
      </c>
      <c r="AE2087" s="13" t="str">
        <f t="shared" si="263"/>
        <v/>
      </c>
    </row>
    <row r="2088" spans="1:31" x14ac:dyDescent="0.25">
      <c r="A2088" s="30"/>
      <c r="B2088" s="74"/>
      <c r="C2088" s="82"/>
      <c r="D2088" s="92"/>
      <c r="E2088" s="75"/>
      <c r="F2088" s="76"/>
      <c r="G2088" s="83"/>
      <c r="H2088" s="77"/>
      <c r="I2088" s="84"/>
      <c r="J2088" s="30"/>
      <c r="K2088" s="25" t="str">
        <f t="shared" si="256"/>
        <v/>
      </c>
      <c r="L2088" s="30"/>
      <c r="O2088" s="13" t="str">
        <f t="shared" si="257"/>
        <v/>
      </c>
      <c r="P2088" s="13">
        <f>SUM($E$11:$E2088)</f>
        <v>30</v>
      </c>
      <c r="T2088" s="22">
        <f t="shared" si="258"/>
        <v>0</v>
      </c>
      <c r="U2088" s="22">
        <f t="shared" si="259"/>
        <v>0</v>
      </c>
      <c r="W2088" s="13" t="str">
        <f t="shared" si="260"/>
        <v/>
      </c>
      <c r="Y2088" s="41" t="str">
        <f>IF($B2088="", "", IF($B2088&gt;'Annual Report'!$AZ$41, 'Annual Report'!$BA$40, TEXT($B2088, "mmm yyyy")))</f>
        <v/>
      </c>
      <c r="AA2088" s="13" t="str">
        <f t="shared" si="261"/>
        <v/>
      </c>
      <c r="AC2088" s="13" t="str">
        <f t="shared" si="262"/>
        <v xml:space="preserve"> - </v>
      </c>
      <c r="AE2088" s="13" t="str">
        <f t="shared" si="263"/>
        <v/>
      </c>
    </row>
    <row r="2089" spans="1:31" x14ac:dyDescent="0.25">
      <c r="A2089" s="30"/>
      <c r="B2089" s="74"/>
      <c r="C2089" s="82"/>
      <c r="D2089" s="92"/>
      <c r="E2089" s="75"/>
      <c r="F2089" s="76"/>
      <c r="G2089" s="83"/>
      <c r="H2089" s="77"/>
      <c r="I2089" s="84"/>
      <c r="J2089" s="30"/>
      <c r="K2089" s="25" t="str">
        <f t="shared" si="256"/>
        <v/>
      </c>
      <c r="L2089" s="30"/>
      <c r="O2089" s="13" t="str">
        <f t="shared" si="257"/>
        <v/>
      </c>
      <c r="P2089" s="13">
        <f>SUM($E$11:$E2089)</f>
        <v>30</v>
      </c>
      <c r="T2089" s="22">
        <f t="shared" si="258"/>
        <v>0</v>
      </c>
      <c r="U2089" s="22">
        <f t="shared" si="259"/>
        <v>0</v>
      </c>
      <c r="W2089" s="13" t="str">
        <f t="shared" si="260"/>
        <v/>
      </c>
      <c r="Y2089" s="41" t="str">
        <f>IF($B2089="", "", IF($B2089&gt;'Annual Report'!$AZ$41, 'Annual Report'!$BA$40, TEXT($B2089, "mmm yyyy")))</f>
        <v/>
      </c>
      <c r="AA2089" s="13" t="str">
        <f t="shared" si="261"/>
        <v/>
      </c>
      <c r="AC2089" s="13" t="str">
        <f t="shared" si="262"/>
        <v xml:space="preserve"> - </v>
      </c>
      <c r="AE2089" s="13" t="str">
        <f t="shared" si="263"/>
        <v/>
      </c>
    </row>
    <row r="2090" spans="1:31" x14ac:dyDescent="0.25">
      <c r="A2090" s="30"/>
      <c r="B2090" s="74"/>
      <c r="C2090" s="82"/>
      <c r="D2090" s="92"/>
      <c r="E2090" s="75"/>
      <c r="F2090" s="76"/>
      <c r="G2090" s="83"/>
      <c r="H2090" s="77"/>
      <c r="I2090" s="84"/>
      <c r="J2090" s="30"/>
      <c r="K2090" s="25" t="str">
        <f t="shared" si="256"/>
        <v/>
      </c>
      <c r="L2090" s="30"/>
      <c r="O2090" s="13" t="str">
        <f t="shared" si="257"/>
        <v/>
      </c>
      <c r="P2090" s="13">
        <f>SUM($E$11:$E2090)</f>
        <v>30</v>
      </c>
      <c r="T2090" s="22">
        <f t="shared" si="258"/>
        <v>0</v>
      </c>
      <c r="U2090" s="22">
        <f t="shared" si="259"/>
        <v>0</v>
      </c>
      <c r="W2090" s="13" t="str">
        <f t="shared" si="260"/>
        <v/>
      </c>
      <c r="Y2090" s="41" t="str">
        <f>IF($B2090="", "", IF($B2090&gt;'Annual Report'!$AZ$41, 'Annual Report'!$BA$40, TEXT($B2090, "mmm yyyy")))</f>
        <v/>
      </c>
      <c r="AA2090" s="13" t="str">
        <f t="shared" si="261"/>
        <v/>
      </c>
      <c r="AC2090" s="13" t="str">
        <f t="shared" si="262"/>
        <v xml:space="preserve"> - </v>
      </c>
      <c r="AE2090" s="13" t="str">
        <f t="shared" si="263"/>
        <v/>
      </c>
    </row>
    <row r="2091" spans="1:31" x14ac:dyDescent="0.25">
      <c r="A2091" s="30"/>
      <c r="B2091" s="74"/>
      <c r="C2091" s="82"/>
      <c r="D2091" s="92"/>
      <c r="E2091" s="75"/>
      <c r="F2091" s="76"/>
      <c r="G2091" s="83"/>
      <c r="H2091" s="77"/>
      <c r="I2091" s="84"/>
      <c r="J2091" s="30"/>
      <c r="K2091" s="25" t="str">
        <f t="shared" si="256"/>
        <v/>
      </c>
      <c r="L2091" s="30"/>
      <c r="O2091" s="13" t="str">
        <f t="shared" si="257"/>
        <v/>
      </c>
      <c r="P2091" s="13">
        <f>SUM($E$11:$E2091)</f>
        <v>30</v>
      </c>
      <c r="T2091" s="22">
        <f t="shared" si="258"/>
        <v>0</v>
      </c>
      <c r="U2091" s="22">
        <f t="shared" si="259"/>
        <v>0</v>
      </c>
      <c r="W2091" s="13" t="str">
        <f t="shared" si="260"/>
        <v/>
      </c>
      <c r="Y2091" s="41" t="str">
        <f>IF($B2091="", "", IF($B2091&gt;'Annual Report'!$AZ$41, 'Annual Report'!$BA$40, TEXT($B2091, "mmm yyyy")))</f>
        <v/>
      </c>
      <c r="AA2091" s="13" t="str">
        <f t="shared" si="261"/>
        <v/>
      </c>
      <c r="AC2091" s="13" t="str">
        <f t="shared" si="262"/>
        <v xml:space="preserve"> - </v>
      </c>
      <c r="AE2091" s="13" t="str">
        <f t="shared" si="263"/>
        <v/>
      </c>
    </row>
    <row r="2092" spans="1:31" x14ac:dyDescent="0.25">
      <c r="A2092" s="30"/>
      <c r="B2092" s="74"/>
      <c r="C2092" s="82"/>
      <c r="D2092" s="92"/>
      <c r="E2092" s="75"/>
      <c r="F2092" s="76"/>
      <c r="G2092" s="83"/>
      <c r="H2092" s="77"/>
      <c r="I2092" s="84"/>
      <c r="J2092" s="30"/>
      <c r="K2092" s="25" t="str">
        <f t="shared" si="256"/>
        <v/>
      </c>
      <c r="L2092" s="30"/>
      <c r="O2092" s="13" t="str">
        <f t="shared" si="257"/>
        <v/>
      </c>
      <c r="P2092" s="13">
        <f>SUM($E$11:$E2092)</f>
        <v>30</v>
      </c>
      <c r="T2092" s="22">
        <f t="shared" si="258"/>
        <v>0</v>
      </c>
      <c r="U2092" s="22">
        <f t="shared" si="259"/>
        <v>0</v>
      </c>
      <c r="W2092" s="13" t="str">
        <f t="shared" si="260"/>
        <v/>
      </c>
      <c r="Y2092" s="41" t="str">
        <f>IF($B2092="", "", IF($B2092&gt;'Annual Report'!$AZ$41, 'Annual Report'!$BA$40, TEXT($B2092, "mmm yyyy")))</f>
        <v/>
      </c>
      <c r="AA2092" s="13" t="str">
        <f t="shared" si="261"/>
        <v/>
      </c>
      <c r="AC2092" s="13" t="str">
        <f t="shared" si="262"/>
        <v xml:space="preserve"> - </v>
      </c>
      <c r="AE2092" s="13" t="str">
        <f t="shared" si="263"/>
        <v/>
      </c>
    </row>
    <row r="2093" spans="1:31" x14ac:dyDescent="0.25">
      <c r="A2093" s="30"/>
      <c r="B2093" s="74"/>
      <c r="C2093" s="82"/>
      <c r="D2093" s="92"/>
      <c r="E2093" s="75"/>
      <c r="F2093" s="76"/>
      <c r="G2093" s="83"/>
      <c r="H2093" s="77"/>
      <c r="I2093" s="84"/>
      <c r="J2093" s="30"/>
      <c r="K2093" s="25" t="str">
        <f t="shared" si="256"/>
        <v/>
      </c>
      <c r="L2093" s="30"/>
      <c r="O2093" s="13" t="str">
        <f t="shared" si="257"/>
        <v/>
      </c>
      <c r="P2093" s="13">
        <f>SUM($E$11:$E2093)</f>
        <v>30</v>
      </c>
      <c r="T2093" s="22">
        <f t="shared" si="258"/>
        <v>0</v>
      </c>
      <c r="U2093" s="22">
        <f t="shared" si="259"/>
        <v>0</v>
      </c>
      <c r="W2093" s="13" t="str">
        <f t="shared" si="260"/>
        <v/>
      </c>
      <c r="Y2093" s="41" t="str">
        <f>IF($B2093="", "", IF($B2093&gt;'Annual Report'!$AZ$41, 'Annual Report'!$BA$40, TEXT($B2093, "mmm yyyy")))</f>
        <v/>
      </c>
      <c r="AA2093" s="13" t="str">
        <f t="shared" si="261"/>
        <v/>
      </c>
      <c r="AC2093" s="13" t="str">
        <f t="shared" si="262"/>
        <v xml:space="preserve"> - </v>
      </c>
      <c r="AE2093" s="13" t="str">
        <f t="shared" si="263"/>
        <v/>
      </c>
    </row>
    <row r="2094" spans="1:31" x14ac:dyDescent="0.25">
      <c r="A2094" s="30"/>
      <c r="B2094" s="74"/>
      <c r="C2094" s="82"/>
      <c r="D2094" s="92"/>
      <c r="E2094" s="75"/>
      <c r="F2094" s="76"/>
      <c r="G2094" s="83"/>
      <c r="H2094" s="77"/>
      <c r="I2094" s="84"/>
      <c r="J2094" s="30"/>
      <c r="K2094" s="25" t="str">
        <f t="shared" si="256"/>
        <v/>
      </c>
      <c r="L2094" s="30"/>
      <c r="O2094" s="13" t="str">
        <f t="shared" si="257"/>
        <v/>
      </c>
      <c r="P2094" s="13">
        <f>SUM($E$11:$E2094)</f>
        <v>30</v>
      </c>
      <c r="T2094" s="22">
        <f t="shared" si="258"/>
        <v>0</v>
      </c>
      <c r="U2094" s="22">
        <f t="shared" si="259"/>
        <v>0</v>
      </c>
      <c r="W2094" s="13" t="str">
        <f t="shared" si="260"/>
        <v/>
      </c>
      <c r="Y2094" s="41" t="str">
        <f>IF($B2094="", "", IF($B2094&gt;'Annual Report'!$AZ$41, 'Annual Report'!$BA$40, TEXT($B2094, "mmm yyyy")))</f>
        <v/>
      </c>
      <c r="AA2094" s="13" t="str">
        <f t="shared" si="261"/>
        <v/>
      </c>
      <c r="AC2094" s="13" t="str">
        <f t="shared" si="262"/>
        <v xml:space="preserve"> - </v>
      </c>
      <c r="AE2094" s="13" t="str">
        <f t="shared" si="263"/>
        <v/>
      </c>
    </row>
    <row r="2095" spans="1:31" x14ac:dyDescent="0.25">
      <c r="A2095" s="30"/>
      <c r="B2095" s="74"/>
      <c r="C2095" s="82"/>
      <c r="D2095" s="92"/>
      <c r="E2095" s="75"/>
      <c r="F2095" s="76"/>
      <c r="G2095" s="83"/>
      <c r="H2095" s="77"/>
      <c r="I2095" s="84"/>
      <c r="J2095" s="30"/>
      <c r="K2095" s="25" t="str">
        <f t="shared" si="256"/>
        <v/>
      </c>
      <c r="L2095" s="30"/>
      <c r="O2095" s="13" t="str">
        <f t="shared" si="257"/>
        <v/>
      </c>
      <c r="P2095" s="13">
        <f>SUM($E$11:$E2095)</f>
        <v>30</v>
      </c>
      <c r="T2095" s="22">
        <f t="shared" si="258"/>
        <v>0</v>
      </c>
      <c r="U2095" s="22">
        <f t="shared" si="259"/>
        <v>0</v>
      </c>
      <c r="W2095" s="13" t="str">
        <f t="shared" si="260"/>
        <v/>
      </c>
      <c r="Y2095" s="41" t="str">
        <f>IF($B2095="", "", IF($B2095&gt;'Annual Report'!$AZ$41, 'Annual Report'!$BA$40, TEXT($B2095, "mmm yyyy")))</f>
        <v/>
      </c>
      <c r="AA2095" s="13" t="str">
        <f t="shared" si="261"/>
        <v/>
      </c>
      <c r="AC2095" s="13" t="str">
        <f t="shared" si="262"/>
        <v xml:space="preserve"> - </v>
      </c>
      <c r="AE2095" s="13" t="str">
        <f t="shared" si="263"/>
        <v/>
      </c>
    </row>
    <row r="2096" spans="1:31" x14ac:dyDescent="0.25">
      <c r="A2096" s="30"/>
      <c r="B2096" s="74"/>
      <c r="C2096" s="82"/>
      <c r="D2096" s="92"/>
      <c r="E2096" s="75"/>
      <c r="F2096" s="76"/>
      <c r="G2096" s="83"/>
      <c r="H2096" s="77"/>
      <c r="I2096" s="84"/>
      <c r="J2096" s="30"/>
      <c r="K2096" s="25" t="str">
        <f t="shared" si="256"/>
        <v/>
      </c>
      <c r="L2096" s="30"/>
      <c r="O2096" s="13" t="str">
        <f t="shared" si="257"/>
        <v/>
      </c>
      <c r="P2096" s="13">
        <f>SUM($E$11:$E2096)</f>
        <v>30</v>
      </c>
      <c r="T2096" s="22">
        <f t="shared" si="258"/>
        <v>0</v>
      </c>
      <c r="U2096" s="22">
        <f t="shared" si="259"/>
        <v>0</v>
      </c>
      <c r="W2096" s="13" t="str">
        <f t="shared" si="260"/>
        <v/>
      </c>
      <c r="Y2096" s="41" t="str">
        <f>IF($B2096="", "", IF($B2096&gt;'Annual Report'!$AZ$41, 'Annual Report'!$BA$40, TEXT($B2096, "mmm yyyy")))</f>
        <v/>
      </c>
      <c r="AA2096" s="13" t="str">
        <f t="shared" si="261"/>
        <v/>
      </c>
      <c r="AC2096" s="13" t="str">
        <f t="shared" si="262"/>
        <v xml:space="preserve"> - </v>
      </c>
      <c r="AE2096" s="13" t="str">
        <f t="shared" si="263"/>
        <v/>
      </c>
    </row>
    <row r="2097" spans="1:31" x14ac:dyDescent="0.25">
      <c r="A2097" s="30"/>
      <c r="B2097" s="74"/>
      <c r="C2097" s="82"/>
      <c r="D2097" s="92"/>
      <c r="E2097" s="75"/>
      <c r="F2097" s="76"/>
      <c r="G2097" s="83"/>
      <c r="H2097" s="77"/>
      <c r="I2097" s="84"/>
      <c r="J2097" s="30"/>
      <c r="K2097" s="25" t="str">
        <f t="shared" si="256"/>
        <v/>
      </c>
      <c r="L2097" s="30"/>
      <c r="O2097" s="13" t="str">
        <f t="shared" si="257"/>
        <v/>
      </c>
      <c r="P2097" s="13">
        <f>SUM($E$11:$E2097)</f>
        <v>30</v>
      </c>
      <c r="T2097" s="22">
        <f t="shared" si="258"/>
        <v>0</v>
      </c>
      <c r="U2097" s="22">
        <f t="shared" si="259"/>
        <v>0</v>
      </c>
      <c r="W2097" s="13" t="str">
        <f t="shared" si="260"/>
        <v/>
      </c>
      <c r="Y2097" s="41" t="str">
        <f>IF($B2097="", "", IF($B2097&gt;'Annual Report'!$AZ$41, 'Annual Report'!$BA$40, TEXT($B2097, "mmm yyyy")))</f>
        <v/>
      </c>
      <c r="AA2097" s="13" t="str">
        <f t="shared" si="261"/>
        <v/>
      </c>
      <c r="AC2097" s="13" t="str">
        <f t="shared" si="262"/>
        <v xml:space="preserve"> - </v>
      </c>
      <c r="AE2097" s="13" t="str">
        <f t="shared" si="263"/>
        <v/>
      </c>
    </row>
    <row r="2098" spans="1:31" x14ac:dyDescent="0.25">
      <c r="A2098" s="30"/>
      <c r="B2098" s="74"/>
      <c r="C2098" s="82"/>
      <c r="D2098" s="92"/>
      <c r="E2098" s="75"/>
      <c r="F2098" s="76"/>
      <c r="G2098" s="83"/>
      <c r="H2098" s="77"/>
      <c r="I2098" s="84"/>
      <c r="J2098" s="30"/>
      <c r="K2098" s="25" t="str">
        <f t="shared" si="256"/>
        <v/>
      </c>
      <c r="L2098" s="30"/>
      <c r="O2098" s="13" t="str">
        <f t="shared" si="257"/>
        <v/>
      </c>
      <c r="P2098" s="13">
        <f>SUM($E$11:$E2098)</f>
        <v>30</v>
      </c>
      <c r="T2098" s="22">
        <f t="shared" si="258"/>
        <v>0</v>
      </c>
      <c r="U2098" s="22">
        <f t="shared" si="259"/>
        <v>0</v>
      </c>
      <c r="W2098" s="13" t="str">
        <f t="shared" si="260"/>
        <v/>
      </c>
      <c r="Y2098" s="41" t="str">
        <f>IF($B2098="", "", IF($B2098&gt;'Annual Report'!$AZ$41, 'Annual Report'!$BA$40, TEXT($B2098, "mmm yyyy")))</f>
        <v/>
      </c>
      <c r="AA2098" s="13" t="str">
        <f t="shared" si="261"/>
        <v/>
      </c>
      <c r="AC2098" s="13" t="str">
        <f t="shared" si="262"/>
        <v xml:space="preserve"> - </v>
      </c>
      <c r="AE2098" s="13" t="str">
        <f t="shared" si="263"/>
        <v/>
      </c>
    </row>
    <row r="2099" spans="1:31" x14ac:dyDescent="0.25">
      <c r="A2099" s="30"/>
      <c r="B2099" s="74"/>
      <c r="C2099" s="82"/>
      <c r="D2099" s="92"/>
      <c r="E2099" s="75"/>
      <c r="F2099" s="76"/>
      <c r="G2099" s="83"/>
      <c r="H2099" s="77"/>
      <c r="I2099" s="84"/>
      <c r="J2099" s="30"/>
      <c r="K2099" s="25" t="str">
        <f t="shared" si="256"/>
        <v/>
      </c>
      <c r="L2099" s="30"/>
      <c r="O2099" s="13" t="str">
        <f t="shared" si="257"/>
        <v/>
      </c>
      <c r="P2099" s="13">
        <f>SUM($E$11:$E2099)</f>
        <v>30</v>
      </c>
      <c r="T2099" s="22">
        <f t="shared" si="258"/>
        <v>0</v>
      </c>
      <c r="U2099" s="22">
        <f t="shared" si="259"/>
        <v>0</v>
      </c>
      <c r="W2099" s="13" t="str">
        <f t="shared" si="260"/>
        <v/>
      </c>
      <c r="Y2099" s="41" t="str">
        <f>IF($B2099="", "", IF($B2099&gt;'Annual Report'!$AZ$41, 'Annual Report'!$BA$40, TEXT($B2099, "mmm yyyy")))</f>
        <v/>
      </c>
      <c r="AA2099" s="13" t="str">
        <f t="shared" si="261"/>
        <v/>
      </c>
      <c r="AC2099" s="13" t="str">
        <f t="shared" si="262"/>
        <v xml:space="preserve"> - </v>
      </c>
      <c r="AE2099" s="13" t="str">
        <f t="shared" si="263"/>
        <v/>
      </c>
    </row>
    <row r="2100" spans="1:31" x14ac:dyDescent="0.25">
      <c r="A2100" s="30"/>
      <c r="B2100" s="74"/>
      <c r="C2100" s="82"/>
      <c r="D2100" s="92"/>
      <c r="E2100" s="75"/>
      <c r="F2100" s="76"/>
      <c r="G2100" s="83"/>
      <c r="H2100" s="77"/>
      <c r="I2100" s="84"/>
      <c r="J2100" s="30"/>
      <c r="K2100" s="25" t="str">
        <f t="shared" si="256"/>
        <v/>
      </c>
      <c r="L2100" s="30"/>
      <c r="O2100" s="13" t="str">
        <f t="shared" si="257"/>
        <v/>
      </c>
      <c r="P2100" s="13">
        <f>SUM($E$11:$E2100)</f>
        <v>30</v>
      </c>
      <c r="T2100" s="22">
        <f t="shared" si="258"/>
        <v>0</v>
      </c>
      <c r="U2100" s="22">
        <f t="shared" si="259"/>
        <v>0</v>
      </c>
      <c r="W2100" s="13" t="str">
        <f t="shared" si="260"/>
        <v/>
      </c>
      <c r="Y2100" s="41" t="str">
        <f>IF($B2100="", "", IF($B2100&gt;'Annual Report'!$AZ$41, 'Annual Report'!$BA$40, TEXT($B2100, "mmm yyyy")))</f>
        <v/>
      </c>
      <c r="AA2100" s="13" t="str">
        <f t="shared" si="261"/>
        <v/>
      </c>
      <c r="AC2100" s="13" t="str">
        <f t="shared" si="262"/>
        <v xml:space="preserve"> - </v>
      </c>
      <c r="AE2100" s="13" t="str">
        <f t="shared" si="263"/>
        <v/>
      </c>
    </row>
    <row r="2101" spans="1:31" x14ac:dyDescent="0.25">
      <c r="A2101" s="30"/>
      <c r="B2101" s="74"/>
      <c r="C2101" s="82"/>
      <c r="D2101" s="92"/>
      <c r="E2101" s="75"/>
      <c r="F2101" s="76"/>
      <c r="G2101" s="83"/>
      <c r="H2101" s="77"/>
      <c r="I2101" s="84"/>
      <c r="J2101" s="30"/>
      <c r="K2101" s="25" t="str">
        <f t="shared" si="256"/>
        <v/>
      </c>
      <c r="L2101" s="30"/>
      <c r="O2101" s="13" t="str">
        <f t="shared" si="257"/>
        <v/>
      </c>
      <c r="P2101" s="13">
        <f>SUM($E$11:$E2101)</f>
        <v>30</v>
      </c>
      <c r="T2101" s="22">
        <f t="shared" si="258"/>
        <v>0</v>
      </c>
      <c r="U2101" s="22">
        <f t="shared" si="259"/>
        <v>0</v>
      </c>
      <c r="W2101" s="13" t="str">
        <f t="shared" si="260"/>
        <v/>
      </c>
      <c r="Y2101" s="41" t="str">
        <f>IF($B2101="", "", IF($B2101&gt;'Annual Report'!$AZ$41, 'Annual Report'!$BA$40, TEXT($B2101, "mmm yyyy")))</f>
        <v/>
      </c>
      <c r="AA2101" s="13" t="str">
        <f t="shared" si="261"/>
        <v/>
      </c>
      <c r="AC2101" s="13" t="str">
        <f t="shared" si="262"/>
        <v xml:space="preserve"> - </v>
      </c>
      <c r="AE2101" s="13" t="str">
        <f t="shared" si="263"/>
        <v/>
      </c>
    </row>
    <row r="2102" spans="1:31" x14ac:dyDescent="0.25">
      <c r="A2102" s="30"/>
      <c r="B2102" s="74"/>
      <c r="C2102" s="82"/>
      <c r="D2102" s="92"/>
      <c r="E2102" s="75"/>
      <c r="F2102" s="76"/>
      <c r="G2102" s="83"/>
      <c r="H2102" s="77"/>
      <c r="I2102" s="84"/>
      <c r="J2102" s="30"/>
      <c r="K2102" s="25" t="str">
        <f t="shared" si="256"/>
        <v/>
      </c>
      <c r="L2102" s="30"/>
      <c r="O2102" s="13" t="str">
        <f t="shared" si="257"/>
        <v/>
      </c>
      <c r="P2102" s="13">
        <f>SUM($E$11:$E2102)</f>
        <v>30</v>
      </c>
      <c r="T2102" s="22">
        <f t="shared" si="258"/>
        <v>0</v>
      </c>
      <c r="U2102" s="22">
        <f t="shared" si="259"/>
        <v>0</v>
      </c>
      <c r="W2102" s="13" t="str">
        <f t="shared" si="260"/>
        <v/>
      </c>
      <c r="Y2102" s="41" t="str">
        <f>IF($B2102="", "", IF($B2102&gt;'Annual Report'!$AZ$41, 'Annual Report'!$BA$40, TEXT($B2102, "mmm yyyy")))</f>
        <v/>
      </c>
      <c r="AA2102" s="13" t="str">
        <f t="shared" si="261"/>
        <v/>
      </c>
      <c r="AC2102" s="13" t="str">
        <f t="shared" si="262"/>
        <v xml:space="preserve"> - </v>
      </c>
      <c r="AE2102" s="13" t="str">
        <f t="shared" si="263"/>
        <v/>
      </c>
    </row>
    <row r="2103" spans="1:31" x14ac:dyDescent="0.25">
      <c r="A2103" s="30"/>
      <c r="B2103" s="74"/>
      <c r="C2103" s="82"/>
      <c r="D2103" s="92"/>
      <c r="E2103" s="75"/>
      <c r="F2103" s="76"/>
      <c r="G2103" s="83"/>
      <c r="H2103" s="77"/>
      <c r="I2103" s="84"/>
      <c r="J2103" s="30"/>
      <c r="K2103" s="25" t="str">
        <f t="shared" si="256"/>
        <v/>
      </c>
      <c r="L2103" s="30"/>
      <c r="O2103" s="13" t="str">
        <f t="shared" si="257"/>
        <v/>
      </c>
      <c r="P2103" s="13">
        <f>SUM($E$11:$E2103)</f>
        <v>30</v>
      </c>
      <c r="T2103" s="22">
        <f t="shared" si="258"/>
        <v>0</v>
      </c>
      <c r="U2103" s="22">
        <f t="shared" si="259"/>
        <v>0</v>
      </c>
      <c r="W2103" s="13" t="str">
        <f t="shared" si="260"/>
        <v/>
      </c>
      <c r="Y2103" s="41" t="str">
        <f>IF($B2103="", "", IF($B2103&gt;'Annual Report'!$AZ$41, 'Annual Report'!$BA$40, TEXT($B2103, "mmm yyyy")))</f>
        <v/>
      </c>
      <c r="AA2103" s="13" t="str">
        <f t="shared" si="261"/>
        <v/>
      </c>
      <c r="AC2103" s="13" t="str">
        <f t="shared" si="262"/>
        <v xml:space="preserve"> - </v>
      </c>
      <c r="AE2103" s="13" t="str">
        <f t="shared" si="263"/>
        <v/>
      </c>
    </row>
    <row r="2104" spans="1:31" x14ac:dyDescent="0.25">
      <c r="A2104" s="30"/>
      <c r="B2104" s="74"/>
      <c r="C2104" s="82"/>
      <c r="D2104" s="92"/>
      <c r="E2104" s="75"/>
      <c r="F2104" s="76"/>
      <c r="G2104" s="83"/>
      <c r="H2104" s="77"/>
      <c r="I2104" s="84"/>
      <c r="J2104" s="30"/>
      <c r="K2104" s="25" t="str">
        <f t="shared" si="256"/>
        <v/>
      </c>
      <c r="L2104" s="30"/>
      <c r="O2104" s="13" t="str">
        <f t="shared" si="257"/>
        <v/>
      </c>
      <c r="P2104" s="13">
        <f>SUM($E$11:$E2104)</f>
        <v>30</v>
      </c>
      <c r="T2104" s="22">
        <f t="shared" si="258"/>
        <v>0</v>
      </c>
      <c r="U2104" s="22">
        <f t="shared" si="259"/>
        <v>0</v>
      </c>
      <c r="W2104" s="13" t="str">
        <f t="shared" si="260"/>
        <v/>
      </c>
      <c r="Y2104" s="41" t="str">
        <f>IF($B2104="", "", IF($B2104&gt;'Annual Report'!$AZ$41, 'Annual Report'!$BA$40, TEXT($B2104, "mmm yyyy")))</f>
        <v/>
      </c>
      <c r="AA2104" s="13" t="str">
        <f t="shared" si="261"/>
        <v/>
      </c>
      <c r="AC2104" s="13" t="str">
        <f t="shared" si="262"/>
        <v xml:space="preserve"> - </v>
      </c>
      <c r="AE2104" s="13" t="str">
        <f t="shared" si="263"/>
        <v/>
      </c>
    </row>
    <row r="2105" spans="1:31" x14ac:dyDescent="0.25">
      <c r="A2105" s="30"/>
      <c r="B2105" s="74"/>
      <c r="C2105" s="82"/>
      <c r="D2105" s="92"/>
      <c r="E2105" s="75"/>
      <c r="F2105" s="76"/>
      <c r="G2105" s="83"/>
      <c r="H2105" s="77"/>
      <c r="I2105" s="84"/>
      <c r="J2105" s="30"/>
      <c r="K2105" s="25" t="str">
        <f t="shared" si="256"/>
        <v/>
      </c>
      <c r="L2105" s="30"/>
      <c r="O2105" s="13" t="str">
        <f t="shared" si="257"/>
        <v/>
      </c>
      <c r="P2105" s="13">
        <f>SUM($E$11:$E2105)</f>
        <v>30</v>
      </c>
      <c r="T2105" s="22">
        <f t="shared" si="258"/>
        <v>0</v>
      </c>
      <c r="U2105" s="22">
        <f t="shared" si="259"/>
        <v>0</v>
      </c>
      <c r="W2105" s="13" t="str">
        <f t="shared" si="260"/>
        <v/>
      </c>
      <c r="Y2105" s="41" t="str">
        <f>IF($B2105="", "", IF($B2105&gt;'Annual Report'!$AZ$41, 'Annual Report'!$BA$40, TEXT($B2105, "mmm yyyy")))</f>
        <v/>
      </c>
      <c r="AA2105" s="13" t="str">
        <f t="shared" si="261"/>
        <v/>
      </c>
      <c r="AC2105" s="13" t="str">
        <f t="shared" si="262"/>
        <v xml:space="preserve"> - </v>
      </c>
      <c r="AE2105" s="13" t="str">
        <f t="shared" si="263"/>
        <v/>
      </c>
    </row>
    <row r="2106" spans="1:31" x14ac:dyDescent="0.25">
      <c r="A2106" s="30"/>
      <c r="B2106" s="74"/>
      <c r="C2106" s="82"/>
      <c r="D2106" s="92"/>
      <c r="E2106" s="75"/>
      <c r="F2106" s="76"/>
      <c r="G2106" s="83"/>
      <c r="H2106" s="77"/>
      <c r="I2106" s="84"/>
      <c r="J2106" s="30"/>
      <c r="K2106" s="25" t="str">
        <f t="shared" si="256"/>
        <v/>
      </c>
      <c r="L2106" s="30"/>
      <c r="O2106" s="13" t="str">
        <f t="shared" si="257"/>
        <v/>
      </c>
      <c r="P2106" s="13">
        <f>SUM($E$11:$E2106)</f>
        <v>30</v>
      </c>
      <c r="T2106" s="22">
        <f t="shared" si="258"/>
        <v>0</v>
      </c>
      <c r="U2106" s="22">
        <f t="shared" si="259"/>
        <v>0</v>
      </c>
      <c r="W2106" s="13" t="str">
        <f t="shared" si="260"/>
        <v/>
      </c>
      <c r="Y2106" s="41" t="str">
        <f>IF($B2106="", "", IF($B2106&gt;'Annual Report'!$AZ$41, 'Annual Report'!$BA$40, TEXT($B2106, "mmm yyyy")))</f>
        <v/>
      </c>
      <c r="AA2106" s="13" t="str">
        <f t="shared" si="261"/>
        <v/>
      </c>
      <c r="AC2106" s="13" t="str">
        <f t="shared" si="262"/>
        <v xml:space="preserve"> - </v>
      </c>
      <c r="AE2106" s="13" t="str">
        <f t="shared" si="263"/>
        <v/>
      </c>
    </row>
    <row r="2107" spans="1:31" x14ac:dyDescent="0.25">
      <c r="A2107" s="30"/>
      <c r="B2107" s="74"/>
      <c r="C2107" s="82"/>
      <c r="D2107" s="92"/>
      <c r="E2107" s="75"/>
      <c r="F2107" s="76"/>
      <c r="G2107" s="83"/>
      <c r="H2107" s="77"/>
      <c r="I2107" s="84"/>
      <c r="J2107" s="30"/>
      <c r="K2107" s="25" t="str">
        <f t="shared" si="256"/>
        <v/>
      </c>
      <c r="L2107" s="30"/>
      <c r="O2107" s="13" t="str">
        <f t="shared" si="257"/>
        <v/>
      </c>
      <c r="P2107" s="13">
        <f>SUM($E$11:$E2107)</f>
        <v>30</v>
      </c>
      <c r="T2107" s="22">
        <f t="shared" si="258"/>
        <v>0</v>
      </c>
      <c r="U2107" s="22">
        <f t="shared" si="259"/>
        <v>0</v>
      </c>
      <c r="W2107" s="13" t="str">
        <f t="shared" si="260"/>
        <v/>
      </c>
      <c r="Y2107" s="41" t="str">
        <f>IF($B2107="", "", IF($B2107&gt;'Annual Report'!$AZ$41, 'Annual Report'!$BA$40, TEXT($B2107, "mmm yyyy")))</f>
        <v/>
      </c>
      <c r="AA2107" s="13" t="str">
        <f t="shared" si="261"/>
        <v/>
      </c>
      <c r="AC2107" s="13" t="str">
        <f t="shared" si="262"/>
        <v xml:space="preserve"> - </v>
      </c>
      <c r="AE2107" s="13" t="str">
        <f t="shared" si="263"/>
        <v/>
      </c>
    </row>
    <row r="2108" spans="1:31" x14ac:dyDescent="0.25">
      <c r="A2108" s="30"/>
      <c r="B2108" s="74"/>
      <c r="C2108" s="82"/>
      <c r="D2108" s="92"/>
      <c r="E2108" s="75"/>
      <c r="F2108" s="76"/>
      <c r="G2108" s="83"/>
      <c r="H2108" s="77"/>
      <c r="I2108" s="84"/>
      <c r="J2108" s="30"/>
      <c r="K2108" s="25" t="str">
        <f t="shared" si="256"/>
        <v/>
      </c>
      <c r="L2108" s="30"/>
      <c r="O2108" s="13" t="str">
        <f t="shared" si="257"/>
        <v/>
      </c>
      <c r="P2108" s="13">
        <f>SUM($E$11:$E2108)</f>
        <v>30</v>
      </c>
      <c r="T2108" s="22">
        <f t="shared" si="258"/>
        <v>0</v>
      </c>
      <c r="U2108" s="22">
        <f t="shared" si="259"/>
        <v>0</v>
      </c>
      <c r="W2108" s="13" t="str">
        <f t="shared" si="260"/>
        <v/>
      </c>
      <c r="Y2108" s="41" t="str">
        <f>IF($B2108="", "", IF($B2108&gt;'Annual Report'!$AZ$41, 'Annual Report'!$BA$40, TEXT($B2108, "mmm yyyy")))</f>
        <v/>
      </c>
      <c r="AA2108" s="13" t="str">
        <f t="shared" si="261"/>
        <v/>
      </c>
      <c r="AC2108" s="13" t="str">
        <f t="shared" si="262"/>
        <v xml:space="preserve"> - </v>
      </c>
      <c r="AE2108" s="13" t="str">
        <f t="shared" si="263"/>
        <v/>
      </c>
    </row>
    <row r="2109" spans="1:31" x14ac:dyDescent="0.25">
      <c r="A2109" s="30"/>
      <c r="B2109" s="74"/>
      <c r="C2109" s="82"/>
      <c r="D2109" s="92"/>
      <c r="E2109" s="75"/>
      <c r="F2109" s="76"/>
      <c r="G2109" s="83"/>
      <c r="H2109" s="77"/>
      <c r="I2109" s="84"/>
      <c r="J2109" s="30"/>
      <c r="K2109" s="25" t="str">
        <f t="shared" si="256"/>
        <v/>
      </c>
      <c r="L2109" s="30"/>
      <c r="O2109" s="13" t="str">
        <f t="shared" si="257"/>
        <v/>
      </c>
      <c r="P2109" s="13">
        <f>SUM($E$11:$E2109)</f>
        <v>30</v>
      </c>
      <c r="T2109" s="22">
        <f t="shared" si="258"/>
        <v>0</v>
      </c>
      <c r="U2109" s="22">
        <f t="shared" si="259"/>
        <v>0</v>
      </c>
      <c r="W2109" s="13" t="str">
        <f t="shared" si="260"/>
        <v/>
      </c>
      <c r="Y2109" s="41" t="str">
        <f>IF($B2109="", "", IF($B2109&gt;'Annual Report'!$AZ$41, 'Annual Report'!$BA$40, TEXT($B2109, "mmm yyyy")))</f>
        <v/>
      </c>
      <c r="AA2109" s="13" t="str">
        <f t="shared" si="261"/>
        <v/>
      </c>
      <c r="AC2109" s="13" t="str">
        <f t="shared" si="262"/>
        <v xml:space="preserve"> - </v>
      </c>
      <c r="AE2109" s="13" t="str">
        <f t="shared" si="263"/>
        <v/>
      </c>
    </row>
    <row r="2110" spans="1:31" x14ac:dyDescent="0.25">
      <c r="A2110" s="30"/>
      <c r="B2110" s="74"/>
      <c r="C2110" s="82"/>
      <c r="D2110" s="92"/>
      <c r="E2110" s="75"/>
      <c r="F2110" s="76"/>
      <c r="G2110" s="83"/>
      <c r="H2110" s="77"/>
      <c r="I2110" s="84"/>
      <c r="J2110" s="30"/>
      <c r="K2110" s="25" t="str">
        <f t="shared" si="256"/>
        <v/>
      </c>
      <c r="L2110" s="30"/>
      <c r="O2110" s="13" t="str">
        <f t="shared" si="257"/>
        <v/>
      </c>
      <c r="P2110" s="13">
        <f>SUM($E$11:$E2110)</f>
        <v>30</v>
      </c>
      <c r="T2110" s="22">
        <f t="shared" si="258"/>
        <v>0</v>
      </c>
      <c r="U2110" s="22">
        <f t="shared" si="259"/>
        <v>0</v>
      </c>
      <c r="W2110" s="13" t="str">
        <f t="shared" si="260"/>
        <v/>
      </c>
      <c r="Y2110" s="41" t="str">
        <f>IF($B2110="", "", IF($B2110&gt;'Annual Report'!$AZ$41, 'Annual Report'!$BA$40, TEXT($B2110, "mmm yyyy")))</f>
        <v/>
      </c>
      <c r="AA2110" s="13" t="str">
        <f t="shared" si="261"/>
        <v/>
      </c>
      <c r="AC2110" s="13" t="str">
        <f t="shared" si="262"/>
        <v xml:space="preserve"> - </v>
      </c>
      <c r="AE2110" s="13" t="str">
        <f t="shared" si="263"/>
        <v/>
      </c>
    </row>
    <row r="2111" spans="1:31" x14ac:dyDescent="0.25">
      <c r="A2111" s="30"/>
      <c r="B2111" s="74"/>
      <c r="C2111" s="82"/>
      <c r="D2111" s="92"/>
      <c r="E2111" s="75"/>
      <c r="F2111" s="76"/>
      <c r="G2111" s="83"/>
      <c r="H2111" s="77"/>
      <c r="I2111" s="84"/>
      <c r="J2111" s="30"/>
      <c r="K2111" s="25" t="str">
        <f t="shared" si="256"/>
        <v/>
      </c>
      <c r="L2111" s="30"/>
      <c r="O2111" s="13" t="str">
        <f t="shared" si="257"/>
        <v/>
      </c>
      <c r="P2111" s="13">
        <f>SUM($E$11:$E2111)</f>
        <v>30</v>
      </c>
      <c r="T2111" s="22">
        <f t="shared" si="258"/>
        <v>0</v>
      </c>
      <c r="U2111" s="22">
        <f t="shared" si="259"/>
        <v>0</v>
      </c>
      <c r="W2111" s="13" t="str">
        <f t="shared" si="260"/>
        <v/>
      </c>
      <c r="Y2111" s="41" t="str">
        <f>IF($B2111="", "", IF($B2111&gt;'Annual Report'!$AZ$41, 'Annual Report'!$BA$40, TEXT($B2111, "mmm yyyy")))</f>
        <v/>
      </c>
      <c r="AA2111" s="13" t="str">
        <f t="shared" si="261"/>
        <v/>
      </c>
      <c r="AC2111" s="13" t="str">
        <f t="shared" si="262"/>
        <v xml:space="preserve"> - </v>
      </c>
      <c r="AE2111" s="13" t="str">
        <f t="shared" si="263"/>
        <v/>
      </c>
    </row>
    <row r="2112" spans="1:31" x14ac:dyDescent="0.25">
      <c r="A2112" s="30"/>
      <c r="B2112" s="74"/>
      <c r="C2112" s="82"/>
      <c r="D2112" s="92"/>
      <c r="E2112" s="75"/>
      <c r="F2112" s="76"/>
      <c r="G2112" s="83"/>
      <c r="H2112" s="77"/>
      <c r="I2112" s="84"/>
      <c r="J2112" s="30"/>
      <c r="K2112" s="25" t="str">
        <f t="shared" si="256"/>
        <v/>
      </c>
      <c r="L2112" s="30"/>
      <c r="O2112" s="13" t="str">
        <f t="shared" si="257"/>
        <v/>
      </c>
      <c r="P2112" s="13">
        <f>SUM($E$11:$E2112)</f>
        <v>30</v>
      </c>
      <c r="T2112" s="22">
        <f t="shared" si="258"/>
        <v>0</v>
      </c>
      <c r="U2112" s="22">
        <f t="shared" si="259"/>
        <v>0</v>
      </c>
      <c r="W2112" s="13" t="str">
        <f t="shared" si="260"/>
        <v/>
      </c>
      <c r="Y2112" s="41" t="str">
        <f>IF($B2112="", "", IF($B2112&gt;'Annual Report'!$AZ$41, 'Annual Report'!$BA$40, TEXT($B2112, "mmm yyyy")))</f>
        <v/>
      </c>
      <c r="AA2112" s="13" t="str">
        <f t="shared" si="261"/>
        <v/>
      </c>
      <c r="AC2112" s="13" t="str">
        <f t="shared" si="262"/>
        <v xml:space="preserve"> - </v>
      </c>
      <c r="AE2112" s="13" t="str">
        <f t="shared" si="263"/>
        <v/>
      </c>
    </row>
    <row r="2113" spans="1:31" x14ac:dyDescent="0.25">
      <c r="A2113" s="30"/>
      <c r="B2113" s="74"/>
      <c r="C2113" s="82"/>
      <c r="D2113" s="92"/>
      <c r="E2113" s="75"/>
      <c r="F2113" s="76"/>
      <c r="G2113" s="83"/>
      <c r="H2113" s="77"/>
      <c r="I2113" s="84"/>
      <c r="J2113" s="30"/>
      <c r="K2113" s="25" t="str">
        <f t="shared" si="256"/>
        <v/>
      </c>
      <c r="L2113" s="30"/>
      <c r="O2113" s="13" t="str">
        <f t="shared" si="257"/>
        <v/>
      </c>
      <c r="P2113" s="13">
        <f>SUM($E$11:$E2113)</f>
        <v>30</v>
      </c>
      <c r="T2113" s="22">
        <f t="shared" si="258"/>
        <v>0</v>
      </c>
      <c r="U2113" s="22">
        <f t="shared" si="259"/>
        <v>0</v>
      </c>
      <c r="W2113" s="13" t="str">
        <f t="shared" si="260"/>
        <v/>
      </c>
      <c r="Y2113" s="41" t="str">
        <f>IF($B2113="", "", IF($B2113&gt;'Annual Report'!$AZ$41, 'Annual Report'!$BA$40, TEXT($B2113, "mmm yyyy")))</f>
        <v/>
      </c>
      <c r="AA2113" s="13" t="str">
        <f t="shared" si="261"/>
        <v/>
      </c>
      <c r="AC2113" s="13" t="str">
        <f t="shared" si="262"/>
        <v xml:space="preserve"> - </v>
      </c>
      <c r="AE2113" s="13" t="str">
        <f t="shared" si="263"/>
        <v/>
      </c>
    </row>
    <row r="2114" spans="1:31" x14ac:dyDescent="0.25">
      <c r="A2114" s="30"/>
      <c r="B2114" s="74"/>
      <c r="C2114" s="82"/>
      <c r="D2114" s="92"/>
      <c r="E2114" s="75"/>
      <c r="F2114" s="76"/>
      <c r="G2114" s="83"/>
      <c r="H2114" s="77"/>
      <c r="I2114" s="84"/>
      <c r="J2114" s="30"/>
      <c r="K2114" s="25" t="str">
        <f t="shared" si="256"/>
        <v/>
      </c>
      <c r="L2114" s="30"/>
      <c r="O2114" s="13" t="str">
        <f t="shared" si="257"/>
        <v/>
      </c>
      <c r="P2114" s="13">
        <f>SUM($E$11:$E2114)</f>
        <v>30</v>
      </c>
      <c r="T2114" s="22">
        <f t="shared" si="258"/>
        <v>0</v>
      </c>
      <c r="U2114" s="22">
        <f t="shared" si="259"/>
        <v>0</v>
      </c>
      <c r="W2114" s="13" t="str">
        <f t="shared" si="260"/>
        <v/>
      </c>
      <c r="Y2114" s="41" t="str">
        <f>IF($B2114="", "", IF($B2114&gt;'Annual Report'!$AZ$41, 'Annual Report'!$BA$40, TEXT($B2114, "mmm yyyy")))</f>
        <v/>
      </c>
      <c r="AA2114" s="13" t="str">
        <f t="shared" si="261"/>
        <v/>
      </c>
      <c r="AC2114" s="13" t="str">
        <f t="shared" si="262"/>
        <v xml:space="preserve"> - </v>
      </c>
      <c r="AE2114" s="13" t="str">
        <f t="shared" si="263"/>
        <v/>
      </c>
    </row>
    <row r="2115" spans="1:31" x14ac:dyDescent="0.25">
      <c r="A2115" s="30"/>
      <c r="B2115" s="74"/>
      <c r="C2115" s="82"/>
      <c r="D2115" s="92"/>
      <c r="E2115" s="75"/>
      <c r="F2115" s="76"/>
      <c r="G2115" s="83"/>
      <c r="H2115" s="77"/>
      <c r="I2115" s="84"/>
      <c r="J2115" s="30"/>
      <c r="K2115" s="25" t="str">
        <f t="shared" si="256"/>
        <v/>
      </c>
      <c r="L2115" s="30"/>
      <c r="O2115" s="13" t="str">
        <f t="shared" si="257"/>
        <v/>
      </c>
      <c r="P2115" s="13">
        <f>SUM($E$11:$E2115)</f>
        <v>30</v>
      </c>
      <c r="T2115" s="22">
        <f t="shared" si="258"/>
        <v>0</v>
      </c>
      <c r="U2115" s="22">
        <f t="shared" si="259"/>
        <v>0</v>
      </c>
      <c r="W2115" s="13" t="str">
        <f t="shared" si="260"/>
        <v/>
      </c>
      <c r="Y2115" s="41" t="str">
        <f>IF($B2115="", "", IF($B2115&gt;'Annual Report'!$AZ$41, 'Annual Report'!$BA$40, TEXT($B2115, "mmm yyyy")))</f>
        <v/>
      </c>
      <c r="AA2115" s="13" t="str">
        <f t="shared" si="261"/>
        <v/>
      </c>
      <c r="AC2115" s="13" t="str">
        <f t="shared" si="262"/>
        <v xml:space="preserve"> - </v>
      </c>
      <c r="AE2115" s="13" t="str">
        <f t="shared" si="263"/>
        <v/>
      </c>
    </row>
    <row r="2116" spans="1:31" x14ac:dyDescent="0.25">
      <c r="A2116" s="30"/>
      <c r="B2116" s="74"/>
      <c r="C2116" s="82"/>
      <c r="D2116" s="92"/>
      <c r="E2116" s="75"/>
      <c r="F2116" s="76"/>
      <c r="G2116" s="83"/>
      <c r="H2116" s="77"/>
      <c r="I2116" s="84"/>
      <c r="J2116" s="30"/>
      <c r="K2116" s="25" t="str">
        <f t="shared" si="256"/>
        <v/>
      </c>
      <c r="L2116" s="30"/>
      <c r="O2116" s="13" t="str">
        <f t="shared" si="257"/>
        <v/>
      </c>
      <c r="P2116" s="13">
        <f>SUM($E$11:$E2116)</f>
        <v>30</v>
      </c>
      <c r="T2116" s="22">
        <f t="shared" si="258"/>
        <v>0</v>
      </c>
      <c r="U2116" s="22">
        <f t="shared" si="259"/>
        <v>0</v>
      </c>
      <c r="W2116" s="13" t="str">
        <f t="shared" si="260"/>
        <v/>
      </c>
      <c r="Y2116" s="41" t="str">
        <f>IF($B2116="", "", IF($B2116&gt;'Annual Report'!$AZ$41, 'Annual Report'!$BA$40, TEXT($B2116, "mmm yyyy")))</f>
        <v/>
      </c>
      <c r="AA2116" s="13" t="str">
        <f t="shared" si="261"/>
        <v/>
      </c>
      <c r="AC2116" s="13" t="str">
        <f t="shared" si="262"/>
        <v xml:space="preserve"> - </v>
      </c>
      <c r="AE2116" s="13" t="str">
        <f t="shared" si="263"/>
        <v/>
      </c>
    </row>
    <row r="2117" spans="1:31" x14ac:dyDescent="0.25">
      <c r="A2117" s="30"/>
      <c r="B2117" s="74"/>
      <c r="C2117" s="82"/>
      <c r="D2117" s="92"/>
      <c r="E2117" s="75"/>
      <c r="F2117" s="76"/>
      <c r="G2117" s="83"/>
      <c r="H2117" s="77"/>
      <c r="I2117" s="84"/>
      <c r="J2117" s="30"/>
      <c r="K2117" s="25" t="str">
        <f t="shared" si="256"/>
        <v/>
      </c>
      <c r="L2117" s="30"/>
      <c r="O2117" s="13" t="str">
        <f t="shared" si="257"/>
        <v/>
      </c>
      <c r="P2117" s="13">
        <f>SUM($E$11:$E2117)</f>
        <v>30</v>
      </c>
      <c r="T2117" s="22">
        <f t="shared" si="258"/>
        <v>0</v>
      </c>
      <c r="U2117" s="22">
        <f t="shared" si="259"/>
        <v>0</v>
      </c>
      <c r="W2117" s="13" t="str">
        <f t="shared" si="260"/>
        <v/>
      </c>
      <c r="Y2117" s="41" t="str">
        <f>IF($B2117="", "", IF($B2117&gt;'Annual Report'!$AZ$41, 'Annual Report'!$BA$40, TEXT($B2117, "mmm yyyy")))</f>
        <v/>
      </c>
      <c r="AA2117" s="13" t="str">
        <f t="shared" si="261"/>
        <v/>
      </c>
      <c r="AC2117" s="13" t="str">
        <f t="shared" si="262"/>
        <v xml:space="preserve"> - </v>
      </c>
      <c r="AE2117" s="13" t="str">
        <f t="shared" si="263"/>
        <v/>
      </c>
    </row>
    <row r="2118" spans="1:31" x14ac:dyDescent="0.25">
      <c r="A2118" s="30"/>
      <c r="B2118" s="74"/>
      <c r="C2118" s="82"/>
      <c r="D2118" s="92"/>
      <c r="E2118" s="75"/>
      <c r="F2118" s="76"/>
      <c r="G2118" s="83"/>
      <c r="H2118" s="77"/>
      <c r="I2118" s="84"/>
      <c r="J2118" s="30"/>
      <c r="K2118" s="25" t="str">
        <f t="shared" si="256"/>
        <v/>
      </c>
      <c r="L2118" s="30"/>
      <c r="O2118" s="13" t="str">
        <f t="shared" si="257"/>
        <v/>
      </c>
      <c r="P2118" s="13">
        <f>SUM($E$11:$E2118)</f>
        <v>30</v>
      </c>
      <c r="T2118" s="22">
        <f t="shared" si="258"/>
        <v>0</v>
      </c>
      <c r="U2118" s="22">
        <f t="shared" si="259"/>
        <v>0</v>
      </c>
      <c r="W2118" s="13" t="str">
        <f t="shared" si="260"/>
        <v/>
      </c>
      <c r="Y2118" s="41" t="str">
        <f>IF($B2118="", "", IF($B2118&gt;'Annual Report'!$AZ$41, 'Annual Report'!$BA$40, TEXT($B2118, "mmm yyyy")))</f>
        <v/>
      </c>
      <c r="AA2118" s="13" t="str">
        <f t="shared" si="261"/>
        <v/>
      </c>
      <c r="AC2118" s="13" t="str">
        <f t="shared" si="262"/>
        <v xml:space="preserve"> - </v>
      </c>
      <c r="AE2118" s="13" t="str">
        <f t="shared" si="263"/>
        <v/>
      </c>
    </row>
    <row r="2119" spans="1:31" x14ac:dyDescent="0.25">
      <c r="A2119" s="30"/>
      <c r="B2119" s="74"/>
      <c r="C2119" s="82"/>
      <c r="D2119" s="92"/>
      <c r="E2119" s="75"/>
      <c r="F2119" s="76"/>
      <c r="G2119" s="83"/>
      <c r="H2119" s="77"/>
      <c r="I2119" s="84"/>
      <c r="J2119" s="30"/>
      <c r="K2119" s="25" t="str">
        <f t="shared" si="256"/>
        <v/>
      </c>
      <c r="L2119" s="30"/>
      <c r="O2119" s="13" t="str">
        <f t="shared" si="257"/>
        <v/>
      </c>
      <c r="P2119" s="13">
        <f>SUM($E$11:$E2119)</f>
        <v>30</v>
      </c>
      <c r="T2119" s="22">
        <f t="shared" si="258"/>
        <v>0</v>
      </c>
      <c r="U2119" s="22">
        <f t="shared" si="259"/>
        <v>0</v>
      </c>
      <c r="W2119" s="13" t="str">
        <f t="shared" si="260"/>
        <v/>
      </c>
      <c r="Y2119" s="41" t="str">
        <f>IF($B2119="", "", IF($B2119&gt;'Annual Report'!$AZ$41, 'Annual Report'!$BA$40, TEXT($B2119, "mmm yyyy")))</f>
        <v/>
      </c>
      <c r="AA2119" s="13" t="str">
        <f t="shared" si="261"/>
        <v/>
      </c>
      <c r="AC2119" s="13" t="str">
        <f t="shared" si="262"/>
        <v xml:space="preserve"> - </v>
      </c>
      <c r="AE2119" s="13" t="str">
        <f t="shared" si="263"/>
        <v/>
      </c>
    </row>
    <row r="2120" spans="1:31" x14ac:dyDescent="0.25">
      <c r="A2120" s="30"/>
      <c r="B2120" s="74"/>
      <c r="C2120" s="82"/>
      <c r="D2120" s="92"/>
      <c r="E2120" s="75"/>
      <c r="F2120" s="76"/>
      <c r="G2120" s="83"/>
      <c r="H2120" s="77"/>
      <c r="I2120" s="84"/>
      <c r="J2120" s="30"/>
      <c r="K2120" s="25" t="str">
        <f t="shared" si="256"/>
        <v/>
      </c>
      <c r="L2120" s="30"/>
      <c r="O2120" s="13" t="str">
        <f t="shared" si="257"/>
        <v/>
      </c>
      <c r="P2120" s="13">
        <f>SUM($E$11:$E2120)</f>
        <v>30</v>
      </c>
      <c r="T2120" s="22">
        <f t="shared" si="258"/>
        <v>0</v>
      </c>
      <c r="U2120" s="22">
        <f t="shared" si="259"/>
        <v>0</v>
      </c>
      <c r="W2120" s="13" t="str">
        <f t="shared" si="260"/>
        <v/>
      </c>
      <c r="Y2120" s="41" t="str">
        <f>IF($B2120="", "", IF($B2120&gt;'Annual Report'!$AZ$41, 'Annual Report'!$BA$40, TEXT($B2120, "mmm yyyy")))</f>
        <v/>
      </c>
      <c r="AA2120" s="13" t="str">
        <f t="shared" si="261"/>
        <v/>
      </c>
      <c r="AC2120" s="13" t="str">
        <f t="shared" si="262"/>
        <v xml:space="preserve"> - </v>
      </c>
      <c r="AE2120" s="13" t="str">
        <f t="shared" si="263"/>
        <v/>
      </c>
    </row>
    <row r="2121" spans="1:31" x14ac:dyDescent="0.25">
      <c r="A2121" s="30"/>
      <c r="B2121" s="74"/>
      <c r="C2121" s="82"/>
      <c r="D2121" s="92"/>
      <c r="E2121" s="75"/>
      <c r="F2121" s="76"/>
      <c r="G2121" s="83"/>
      <c r="H2121" s="77"/>
      <c r="I2121" s="84"/>
      <c r="J2121" s="30"/>
      <c r="K2121" s="25" t="str">
        <f t="shared" si="256"/>
        <v/>
      </c>
      <c r="L2121" s="30"/>
      <c r="O2121" s="13" t="str">
        <f t="shared" si="257"/>
        <v/>
      </c>
      <c r="P2121" s="13">
        <f>SUM($E$11:$E2121)</f>
        <v>30</v>
      </c>
      <c r="T2121" s="22">
        <f t="shared" si="258"/>
        <v>0</v>
      </c>
      <c r="U2121" s="22">
        <f t="shared" si="259"/>
        <v>0</v>
      </c>
      <c r="W2121" s="13" t="str">
        <f t="shared" si="260"/>
        <v/>
      </c>
      <c r="Y2121" s="41" t="str">
        <f>IF($B2121="", "", IF($B2121&gt;'Annual Report'!$AZ$41, 'Annual Report'!$BA$40, TEXT($B2121, "mmm yyyy")))</f>
        <v/>
      </c>
      <c r="AA2121" s="13" t="str">
        <f t="shared" si="261"/>
        <v/>
      </c>
      <c r="AC2121" s="13" t="str">
        <f t="shared" si="262"/>
        <v xml:space="preserve"> - </v>
      </c>
      <c r="AE2121" s="13" t="str">
        <f t="shared" si="263"/>
        <v/>
      </c>
    </row>
    <row r="2122" spans="1:31" x14ac:dyDescent="0.25">
      <c r="A2122" s="30"/>
      <c r="B2122" s="74"/>
      <c r="C2122" s="82"/>
      <c r="D2122" s="92"/>
      <c r="E2122" s="75"/>
      <c r="F2122" s="76"/>
      <c r="G2122" s="83"/>
      <c r="H2122" s="77"/>
      <c r="I2122" s="84"/>
      <c r="J2122" s="30"/>
      <c r="K2122" s="25" t="str">
        <f t="shared" si="256"/>
        <v/>
      </c>
      <c r="L2122" s="30"/>
      <c r="O2122" s="13" t="str">
        <f t="shared" si="257"/>
        <v/>
      </c>
      <c r="P2122" s="13">
        <f>SUM($E$11:$E2122)</f>
        <v>30</v>
      </c>
      <c r="T2122" s="22">
        <f t="shared" si="258"/>
        <v>0</v>
      </c>
      <c r="U2122" s="22">
        <f t="shared" si="259"/>
        <v>0</v>
      </c>
      <c r="W2122" s="13" t="str">
        <f t="shared" si="260"/>
        <v/>
      </c>
      <c r="Y2122" s="41" t="str">
        <f>IF($B2122="", "", IF($B2122&gt;'Annual Report'!$AZ$41, 'Annual Report'!$BA$40, TEXT($B2122, "mmm yyyy")))</f>
        <v/>
      </c>
      <c r="AA2122" s="13" t="str">
        <f t="shared" si="261"/>
        <v/>
      </c>
      <c r="AC2122" s="13" t="str">
        <f t="shared" si="262"/>
        <v xml:space="preserve"> - </v>
      </c>
      <c r="AE2122" s="13" t="str">
        <f t="shared" si="263"/>
        <v/>
      </c>
    </row>
    <row r="2123" spans="1:31" x14ac:dyDescent="0.25">
      <c r="A2123" s="30"/>
      <c r="B2123" s="74"/>
      <c r="C2123" s="82"/>
      <c r="D2123" s="92"/>
      <c r="E2123" s="75"/>
      <c r="F2123" s="76"/>
      <c r="G2123" s="83"/>
      <c r="H2123" s="77"/>
      <c r="I2123" s="84"/>
      <c r="J2123" s="30"/>
      <c r="K2123" s="25" t="str">
        <f t="shared" si="256"/>
        <v/>
      </c>
      <c r="L2123" s="30"/>
      <c r="O2123" s="13" t="str">
        <f t="shared" si="257"/>
        <v/>
      </c>
      <c r="P2123" s="13">
        <f>SUM($E$11:$E2123)</f>
        <v>30</v>
      </c>
      <c r="T2123" s="22">
        <f t="shared" si="258"/>
        <v>0</v>
      </c>
      <c r="U2123" s="22">
        <f t="shared" si="259"/>
        <v>0</v>
      </c>
      <c r="W2123" s="13" t="str">
        <f t="shared" si="260"/>
        <v/>
      </c>
      <c r="Y2123" s="41" t="str">
        <f>IF($B2123="", "", IF($B2123&gt;'Annual Report'!$AZ$41, 'Annual Report'!$BA$40, TEXT($B2123, "mmm yyyy")))</f>
        <v/>
      </c>
      <c r="AA2123" s="13" t="str">
        <f t="shared" si="261"/>
        <v/>
      </c>
      <c r="AC2123" s="13" t="str">
        <f t="shared" si="262"/>
        <v xml:space="preserve"> - </v>
      </c>
      <c r="AE2123" s="13" t="str">
        <f t="shared" si="263"/>
        <v/>
      </c>
    </row>
    <row r="2124" spans="1:31" x14ac:dyDescent="0.25">
      <c r="A2124" s="30"/>
      <c r="B2124" s="74"/>
      <c r="C2124" s="82"/>
      <c r="D2124" s="92"/>
      <c r="E2124" s="75"/>
      <c r="F2124" s="76"/>
      <c r="G2124" s="83"/>
      <c r="H2124" s="77"/>
      <c r="I2124" s="84"/>
      <c r="J2124" s="30"/>
      <c r="K2124" s="25" t="str">
        <f t="shared" ref="K2124:K2187" si="264">IF($B2124="", "", $G2124+$H2124-$F2124-$U2124-$T2124)</f>
        <v/>
      </c>
      <c r="L2124" s="30"/>
      <c r="O2124" s="13" t="str">
        <f t="shared" ref="O2124:O2187" si="265">IF($B2124="", "", IF(OR($B2124&lt;$R$3, $B2124&gt;$R$4), "X", ""))</f>
        <v/>
      </c>
      <c r="P2124" s="13">
        <f>SUM($E$11:$E2124)</f>
        <v>30</v>
      </c>
      <c r="T2124" s="22">
        <f t="shared" ref="T2124:T2187" si="266">ROUND($D2124*$P$4*24, 2)</f>
        <v>0</v>
      </c>
      <c r="U2124" s="22">
        <f t="shared" ref="U2124:U2187" si="267">ROUND(IF(AND($P2124&gt;$O$6, $P2123&lt;$O$6), (($P2124-$O$6)*$P$7)+(($O$6-$P2123)*$P$6), IF($P2123&gt;$O$6, $E2124*$P$7, $E2124*$P$6)), 2)</f>
        <v>0</v>
      </c>
      <c r="W2124" s="13" t="str">
        <f t="shared" ref="W2124:W2187" si="268">IF($I2124="", "", IF(COUNTIF($R$11:$R$20, $I2124)&gt;0, "", "X"))</f>
        <v/>
      </c>
      <c r="Y2124" s="41" t="str">
        <f>IF($B2124="", "", IF($B2124&gt;'Annual Report'!$AZ$41, 'Annual Report'!$BA$40, TEXT($B2124, "mmm yyyy")))</f>
        <v/>
      </c>
      <c r="AA2124" s="13" t="str">
        <f t="shared" ref="AA2124:AA2187" si="269">IF(AND(NOT($F2124=""), $I2124=""), "X", "")</f>
        <v/>
      </c>
      <c r="AC2124" s="13" t="str">
        <f t="shared" ref="AC2124:AC2187" si="270">_xlfn.CONCAT(Y2124, " - ", $I2124)</f>
        <v xml:space="preserve"> - </v>
      </c>
      <c r="AE2124" s="13" t="str">
        <f t="shared" ref="AE2124:AE2187" si="271">IF($AA2124="", "", $Y2124)</f>
        <v/>
      </c>
    </row>
    <row r="2125" spans="1:31" x14ac:dyDescent="0.25">
      <c r="A2125" s="30"/>
      <c r="B2125" s="74"/>
      <c r="C2125" s="82"/>
      <c r="D2125" s="92"/>
      <c r="E2125" s="75"/>
      <c r="F2125" s="76"/>
      <c r="G2125" s="83"/>
      <c r="H2125" s="77"/>
      <c r="I2125" s="84"/>
      <c r="J2125" s="30"/>
      <c r="K2125" s="25" t="str">
        <f t="shared" si="264"/>
        <v/>
      </c>
      <c r="L2125" s="30"/>
      <c r="O2125" s="13" t="str">
        <f t="shared" si="265"/>
        <v/>
      </c>
      <c r="P2125" s="13">
        <f>SUM($E$11:$E2125)</f>
        <v>30</v>
      </c>
      <c r="T2125" s="22">
        <f t="shared" si="266"/>
        <v>0</v>
      </c>
      <c r="U2125" s="22">
        <f t="shared" si="267"/>
        <v>0</v>
      </c>
      <c r="W2125" s="13" t="str">
        <f t="shared" si="268"/>
        <v/>
      </c>
      <c r="Y2125" s="41" t="str">
        <f>IF($B2125="", "", IF($B2125&gt;'Annual Report'!$AZ$41, 'Annual Report'!$BA$40, TEXT($B2125, "mmm yyyy")))</f>
        <v/>
      </c>
      <c r="AA2125" s="13" t="str">
        <f t="shared" si="269"/>
        <v/>
      </c>
      <c r="AC2125" s="13" t="str">
        <f t="shared" si="270"/>
        <v xml:space="preserve"> - </v>
      </c>
      <c r="AE2125" s="13" t="str">
        <f t="shared" si="271"/>
        <v/>
      </c>
    </row>
    <row r="2126" spans="1:31" x14ac:dyDescent="0.25">
      <c r="A2126" s="30"/>
      <c r="B2126" s="74"/>
      <c r="C2126" s="82"/>
      <c r="D2126" s="92"/>
      <c r="E2126" s="75"/>
      <c r="F2126" s="76"/>
      <c r="G2126" s="83"/>
      <c r="H2126" s="77"/>
      <c r="I2126" s="84"/>
      <c r="J2126" s="30"/>
      <c r="K2126" s="25" t="str">
        <f t="shared" si="264"/>
        <v/>
      </c>
      <c r="L2126" s="30"/>
      <c r="O2126" s="13" t="str">
        <f t="shared" si="265"/>
        <v/>
      </c>
      <c r="P2126" s="13">
        <f>SUM($E$11:$E2126)</f>
        <v>30</v>
      </c>
      <c r="T2126" s="22">
        <f t="shared" si="266"/>
        <v>0</v>
      </c>
      <c r="U2126" s="22">
        <f t="shared" si="267"/>
        <v>0</v>
      </c>
      <c r="W2126" s="13" t="str">
        <f t="shared" si="268"/>
        <v/>
      </c>
      <c r="Y2126" s="41" t="str">
        <f>IF($B2126="", "", IF($B2126&gt;'Annual Report'!$AZ$41, 'Annual Report'!$BA$40, TEXT($B2126, "mmm yyyy")))</f>
        <v/>
      </c>
      <c r="AA2126" s="13" t="str">
        <f t="shared" si="269"/>
        <v/>
      </c>
      <c r="AC2126" s="13" t="str">
        <f t="shared" si="270"/>
        <v xml:space="preserve"> - </v>
      </c>
      <c r="AE2126" s="13" t="str">
        <f t="shared" si="271"/>
        <v/>
      </c>
    </row>
    <row r="2127" spans="1:31" x14ac:dyDescent="0.25">
      <c r="A2127" s="30"/>
      <c r="B2127" s="74"/>
      <c r="C2127" s="82"/>
      <c r="D2127" s="92"/>
      <c r="E2127" s="75"/>
      <c r="F2127" s="76"/>
      <c r="G2127" s="83"/>
      <c r="H2127" s="77"/>
      <c r="I2127" s="84"/>
      <c r="J2127" s="30"/>
      <c r="K2127" s="25" t="str">
        <f t="shared" si="264"/>
        <v/>
      </c>
      <c r="L2127" s="30"/>
      <c r="O2127" s="13" t="str">
        <f t="shared" si="265"/>
        <v/>
      </c>
      <c r="P2127" s="13">
        <f>SUM($E$11:$E2127)</f>
        <v>30</v>
      </c>
      <c r="T2127" s="22">
        <f t="shared" si="266"/>
        <v>0</v>
      </c>
      <c r="U2127" s="22">
        <f t="shared" si="267"/>
        <v>0</v>
      </c>
      <c r="W2127" s="13" t="str">
        <f t="shared" si="268"/>
        <v/>
      </c>
      <c r="Y2127" s="41" t="str">
        <f>IF($B2127="", "", IF($B2127&gt;'Annual Report'!$AZ$41, 'Annual Report'!$BA$40, TEXT($B2127, "mmm yyyy")))</f>
        <v/>
      </c>
      <c r="AA2127" s="13" t="str">
        <f t="shared" si="269"/>
        <v/>
      </c>
      <c r="AC2127" s="13" t="str">
        <f t="shared" si="270"/>
        <v xml:space="preserve"> - </v>
      </c>
      <c r="AE2127" s="13" t="str">
        <f t="shared" si="271"/>
        <v/>
      </c>
    </row>
    <row r="2128" spans="1:31" x14ac:dyDescent="0.25">
      <c r="A2128" s="30"/>
      <c r="B2128" s="74"/>
      <c r="C2128" s="82"/>
      <c r="D2128" s="92"/>
      <c r="E2128" s="75"/>
      <c r="F2128" s="76"/>
      <c r="G2128" s="83"/>
      <c r="H2128" s="77"/>
      <c r="I2128" s="84"/>
      <c r="J2128" s="30"/>
      <c r="K2128" s="25" t="str">
        <f t="shared" si="264"/>
        <v/>
      </c>
      <c r="L2128" s="30"/>
      <c r="O2128" s="13" t="str">
        <f t="shared" si="265"/>
        <v/>
      </c>
      <c r="P2128" s="13">
        <f>SUM($E$11:$E2128)</f>
        <v>30</v>
      </c>
      <c r="T2128" s="22">
        <f t="shared" si="266"/>
        <v>0</v>
      </c>
      <c r="U2128" s="22">
        <f t="shared" si="267"/>
        <v>0</v>
      </c>
      <c r="W2128" s="13" t="str">
        <f t="shared" si="268"/>
        <v/>
      </c>
      <c r="Y2128" s="41" t="str">
        <f>IF($B2128="", "", IF($B2128&gt;'Annual Report'!$AZ$41, 'Annual Report'!$BA$40, TEXT($B2128, "mmm yyyy")))</f>
        <v/>
      </c>
      <c r="AA2128" s="13" t="str">
        <f t="shared" si="269"/>
        <v/>
      </c>
      <c r="AC2128" s="13" t="str">
        <f t="shared" si="270"/>
        <v xml:space="preserve"> - </v>
      </c>
      <c r="AE2128" s="13" t="str">
        <f t="shared" si="271"/>
        <v/>
      </c>
    </row>
    <row r="2129" spans="1:31" x14ac:dyDescent="0.25">
      <c r="A2129" s="30"/>
      <c r="B2129" s="74"/>
      <c r="C2129" s="82"/>
      <c r="D2129" s="92"/>
      <c r="E2129" s="75"/>
      <c r="F2129" s="76"/>
      <c r="G2129" s="83"/>
      <c r="H2129" s="77"/>
      <c r="I2129" s="84"/>
      <c r="J2129" s="30"/>
      <c r="K2129" s="25" t="str">
        <f t="shared" si="264"/>
        <v/>
      </c>
      <c r="L2129" s="30"/>
      <c r="O2129" s="13" t="str">
        <f t="shared" si="265"/>
        <v/>
      </c>
      <c r="P2129" s="13">
        <f>SUM($E$11:$E2129)</f>
        <v>30</v>
      </c>
      <c r="T2129" s="22">
        <f t="shared" si="266"/>
        <v>0</v>
      </c>
      <c r="U2129" s="22">
        <f t="shared" si="267"/>
        <v>0</v>
      </c>
      <c r="W2129" s="13" t="str">
        <f t="shared" si="268"/>
        <v/>
      </c>
      <c r="Y2129" s="41" t="str">
        <f>IF($B2129="", "", IF($B2129&gt;'Annual Report'!$AZ$41, 'Annual Report'!$BA$40, TEXT($B2129, "mmm yyyy")))</f>
        <v/>
      </c>
      <c r="AA2129" s="13" t="str">
        <f t="shared" si="269"/>
        <v/>
      </c>
      <c r="AC2129" s="13" t="str">
        <f t="shared" si="270"/>
        <v xml:space="preserve"> - </v>
      </c>
      <c r="AE2129" s="13" t="str">
        <f t="shared" si="271"/>
        <v/>
      </c>
    </row>
    <row r="2130" spans="1:31" x14ac:dyDescent="0.25">
      <c r="A2130" s="30"/>
      <c r="B2130" s="74"/>
      <c r="C2130" s="82"/>
      <c r="D2130" s="92"/>
      <c r="E2130" s="75"/>
      <c r="F2130" s="76"/>
      <c r="G2130" s="83"/>
      <c r="H2130" s="77"/>
      <c r="I2130" s="84"/>
      <c r="J2130" s="30"/>
      <c r="K2130" s="25" t="str">
        <f t="shared" si="264"/>
        <v/>
      </c>
      <c r="L2130" s="30"/>
      <c r="O2130" s="13" t="str">
        <f t="shared" si="265"/>
        <v/>
      </c>
      <c r="P2130" s="13">
        <f>SUM($E$11:$E2130)</f>
        <v>30</v>
      </c>
      <c r="T2130" s="22">
        <f t="shared" si="266"/>
        <v>0</v>
      </c>
      <c r="U2130" s="22">
        <f t="shared" si="267"/>
        <v>0</v>
      </c>
      <c r="W2130" s="13" t="str">
        <f t="shared" si="268"/>
        <v/>
      </c>
      <c r="Y2130" s="41" t="str">
        <f>IF($B2130="", "", IF($B2130&gt;'Annual Report'!$AZ$41, 'Annual Report'!$BA$40, TEXT($B2130, "mmm yyyy")))</f>
        <v/>
      </c>
      <c r="AA2130" s="13" t="str">
        <f t="shared" si="269"/>
        <v/>
      </c>
      <c r="AC2130" s="13" t="str">
        <f t="shared" si="270"/>
        <v xml:space="preserve"> - </v>
      </c>
      <c r="AE2130" s="13" t="str">
        <f t="shared" si="271"/>
        <v/>
      </c>
    </row>
    <row r="2131" spans="1:31" x14ac:dyDescent="0.25">
      <c r="A2131" s="30"/>
      <c r="B2131" s="74"/>
      <c r="C2131" s="82"/>
      <c r="D2131" s="92"/>
      <c r="E2131" s="75"/>
      <c r="F2131" s="76"/>
      <c r="G2131" s="83"/>
      <c r="H2131" s="77"/>
      <c r="I2131" s="84"/>
      <c r="J2131" s="30"/>
      <c r="K2131" s="25" t="str">
        <f t="shared" si="264"/>
        <v/>
      </c>
      <c r="L2131" s="30"/>
      <c r="O2131" s="13" t="str">
        <f t="shared" si="265"/>
        <v/>
      </c>
      <c r="P2131" s="13">
        <f>SUM($E$11:$E2131)</f>
        <v>30</v>
      </c>
      <c r="T2131" s="22">
        <f t="shared" si="266"/>
        <v>0</v>
      </c>
      <c r="U2131" s="22">
        <f t="shared" si="267"/>
        <v>0</v>
      </c>
      <c r="W2131" s="13" t="str">
        <f t="shared" si="268"/>
        <v/>
      </c>
      <c r="Y2131" s="41" t="str">
        <f>IF($B2131="", "", IF($B2131&gt;'Annual Report'!$AZ$41, 'Annual Report'!$BA$40, TEXT($B2131, "mmm yyyy")))</f>
        <v/>
      </c>
      <c r="AA2131" s="13" t="str">
        <f t="shared" si="269"/>
        <v/>
      </c>
      <c r="AC2131" s="13" t="str">
        <f t="shared" si="270"/>
        <v xml:space="preserve"> - </v>
      </c>
      <c r="AE2131" s="13" t="str">
        <f t="shared" si="271"/>
        <v/>
      </c>
    </row>
    <row r="2132" spans="1:31" x14ac:dyDescent="0.25">
      <c r="A2132" s="30"/>
      <c r="B2132" s="74"/>
      <c r="C2132" s="82"/>
      <c r="D2132" s="92"/>
      <c r="E2132" s="75"/>
      <c r="F2132" s="76"/>
      <c r="G2132" s="83"/>
      <c r="H2132" s="77"/>
      <c r="I2132" s="84"/>
      <c r="J2132" s="30"/>
      <c r="K2132" s="25" t="str">
        <f t="shared" si="264"/>
        <v/>
      </c>
      <c r="L2132" s="30"/>
      <c r="O2132" s="13" t="str">
        <f t="shared" si="265"/>
        <v/>
      </c>
      <c r="P2132" s="13">
        <f>SUM($E$11:$E2132)</f>
        <v>30</v>
      </c>
      <c r="T2132" s="22">
        <f t="shared" si="266"/>
        <v>0</v>
      </c>
      <c r="U2132" s="22">
        <f t="shared" si="267"/>
        <v>0</v>
      </c>
      <c r="W2132" s="13" t="str">
        <f t="shared" si="268"/>
        <v/>
      </c>
      <c r="Y2132" s="41" t="str">
        <f>IF($B2132="", "", IF($B2132&gt;'Annual Report'!$AZ$41, 'Annual Report'!$BA$40, TEXT($B2132, "mmm yyyy")))</f>
        <v/>
      </c>
      <c r="AA2132" s="13" t="str">
        <f t="shared" si="269"/>
        <v/>
      </c>
      <c r="AC2132" s="13" t="str">
        <f t="shared" si="270"/>
        <v xml:space="preserve"> - </v>
      </c>
      <c r="AE2132" s="13" t="str">
        <f t="shared" si="271"/>
        <v/>
      </c>
    </row>
    <row r="2133" spans="1:31" x14ac:dyDescent="0.25">
      <c r="A2133" s="30"/>
      <c r="B2133" s="74"/>
      <c r="C2133" s="82"/>
      <c r="D2133" s="92"/>
      <c r="E2133" s="75"/>
      <c r="F2133" s="76"/>
      <c r="G2133" s="83"/>
      <c r="H2133" s="77"/>
      <c r="I2133" s="84"/>
      <c r="J2133" s="30"/>
      <c r="K2133" s="25" t="str">
        <f t="shared" si="264"/>
        <v/>
      </c>
      <c r="L2133" s="30"/>
      <c r="O2133" s="13" t="str">
        <f t="shared" si="265"/>
        <v/>
      </c>
      <c r="P2133" s="13">
        <f>SUM($E$11:$E2133)</f>
        <v>30</v>
      </c>
      <c r="T2133" s="22">
        <f t="shared" si="266"/>
        <v>0</v>
      </c>
      <c r="U2133" s="22">
        <f t="shared" si="267"/>
        <v>0</v>
      </c>
      <c r="W2133" s="13" t="str">
        <f t="shared" si="268"/>
        <v/>
      </c>
      <c r="Y2133" s="41" t="str">
        <f>IF($B2133="", "", IF($B2133&gt;'Annual Report'!$AZ$41, 'Annual Report'!$BA$40, TEXT($B2133, "mmm yyyy")))</f>
        <v/>
      </c>
      <c r="AA2133" s="13" t="str">
        <f t="shared" si="269"/>
        <v/>
      </c>
      <c r="AC2133" s="13" t="str">
        <f t="shared" si="270"/>
        <v xml:space="preserve"> - </v>
      </c>
      <c r="AE2133" s="13" t="str">
        <f t="shared" si="271"/>
        <v/>
      </c>
    </row>
    <row r="2134" spans="1:31" x14ac:dyDescent="0.25">
      <c r="A2134" s="30"/>
      <c r="B2134" s="74"/>
      <c r="C2134" s="82"/>
      <c r="D2134" s="92"/>
      <c r="E2134" s="75"/>
      <c r="F2134" s="76"/>
      <c r="G2134" s="83"/>
      <c r="H2134" s="77"/>
      <c r="I2134" s="84"/>
      <c r="J2134" s="30"/>
      <c r="K2134" s="25" t="str">
        <f t="shared" si="264"/>
        <v/>
      </c>
      <c r="L2134" s="30"/>
      <c r="O2134" s="13" t="str">
        <f t="shared" si="265"/>
        <v/>
      </c>
      <c r="P2134" s="13">
        <f>SUM($E$11:$E2134)</f>
        <v>30</v>
      </c>
      <c r="T2134" s="22">
        <f t="shared" si="266"/>
        <v>0</v>
      </c>
      <c r="U2134" s="22">
        <f t="shared" si="267"/>
        <v>0</v>
      </c>
      <c r="W2134" s="13" t="str">
        <f t="shared" si="268"/>
        <v/>
      </c>
      <c r="Y2134" s="41" t="str">
        <f>IF($B2134="", "", IF($B2134&gt;'Annual Report'!$AZ$41, 'Annual Report'!$BA$40, TEXT($B2134, "mmm yyyy")))</f>
        <v/>
      </c>
      <c r="AA2134" s="13" t="str">
        <f t="shared" si="269"/>
        <v/>
      </c>
      <c r="AC2134" s="13" t="str">
        <f t="shared" si="270"/>
        <v xml:space="preserve"> - </v>
      </c>
      <c r="AE2134" s="13" t="str">
        <f t="shared" si="271"/>
        <v/>
      </c>
    </row>
    <row r="2135" spans="1:31" x14ac:dyDescent="0.25">
      <c r="A2135" s="30"/>
      <c r="B2135" s="74"/>
      <c r="C2135" s="82"/>
      <c r="D2135" s="92"/>
      <c r="E2135" s="75"/>
      <c r="F2135" s="76"/>
      <c r="G2135" s="83"/>
      <c r="H2135" s="77"/>
      <c r="I2135" s="84"/>
      <c r="J2135" s="30"/>
      <c r="K2135" s="25" t="str">
        <f t="shared" si="264"/>
        <v/>
      </c>
      <c r="L2135" s="30"/>
      <c r="O2135" s="13" t="str">
        <f t="shared" si="265"/>
        <v/>
      </c>
      <c r="P2135" s="13">
        <f>SUM($E$11:$E2135)</f>
        <v>30</v>
      </c>
      <c r="T2135" s="22">
        <f t="shared" si="266"/>
        <v>0</v>
      </c>
      <c r="U2135" s="22">
        <f t="shared" si="267"/>
        <v>0</v>
      </c>
      <c r="W2135" s="13" t="str">
        <f t="shared" si="268"/>
        <v/>
      </c>
      <c r="Y2135" s="41" t="str">
        <f>IF($B2135="", "", IF($B2135&gt;'Annual Report'!$AZ$41, 'Annual Report'!$BA$40, TEXT($B2135, "mmm yyyy")))</f>
        <v/>
      </c>
      <c r="AA2135" s="13" t="str">
        <f t="shared" si="269"/>
        <v/>
      </c>
      <c r="AC2135" s="13" t="str">
        <f t="shared" si="270"/>
        <v xml:space="preserve"> - </v>
      </c>
      <c r="AE2135" s="13" t="str">
        <f t="shared" si="271"/>
        <v/>
      </c>
    </row>
    <row r="2136" spans="1:31" x14ac:dyDescent="0.25">
      <c r="A2136" s="30"/>
      <c r="B2136" s="74"/>
      <c r="C2136" s="82"/>
      <c r="D2136" s="92"/>
      <c r="E2136" s="75"/>
      <c r="F2136" s="76"/>
      <c r="G2136" s="83"/>
      <c r="H2136" s="77"/>
      <c r="I2136" s="84"/>
      <c r="J2136" s="30"/>
      <c r="K2136" s="25" t="str">
        <f t="shared" si="264"/>
        <v/>
      </c>
      <c r="L2136" s="30"/>
      <c r="O2136" s="13" t="str">
        <f t="shared" si="265"/>
        <v/>
      </c>
      <c r="P2136" s="13">
        <f>SUM($E$11:$E2136)</f>
        <v>30</v>
      </c>
      <c r="T2136" s="22">
        <f t="shared" si="266"/>
        <v>0</v>
      </c>
      <c r="U2136" s="22">
        <f t="shared" si="267"/>
        <v>0</v>
      </c>
      <c r="W2136" s="13" t="str">
        <f t="shared" si="268"/>
        <v/>
      </c>
      <c r="Y2136" s="41" t="str">
        <f>IF($B2136="", "", IF($B2136&gt;'Annual Report'!$AZ$41, 'Annual Report'!$BA$40, TEXT($B2136, "mmm yyyy")))</f>
        <v/>
      </c>
      <c r="AA2136" s="13" t="str">
        <f t="shared" si="269"/>
        <v/>
      </c>
      <c r="AC2136" s="13" t="str">
        <f t="shared" si="270"/>
        <v xml:space="preserve"> - </v>
      </c>
      <c r="AE2136" s="13" t="str">
        <f t="shared" si="271"/>
        <v/>
      </c>
    </row>
    <row r="2137" spans="1:31" x14ac:dyDescent="0.25">
      <c r="A2137" s="30"/>
      <c r="B2137" s="74"/>
      <c r="C2137" s="82"/>
      <c r="D2137" s="92"/>
      <c r="E2137" s="75"/>
      <c r="F2137" s="76"/>
      <c r="G2137" s="83"/>
      <c r="H2137" s="77"/>
      <c r="I2137" s="84"/>
      <c r="J2137" s="30"/>
      <c r="K2137" s="25" t="str">
        <f t="shared" si="264"/>
        <v/>
      </c>
      <c r="L2137" s="30"/>
      <c r="O2137" s="13" t="str">
        <f t="shared" si="265"/>
        <v/>
      </c>
      <c r="P2137" s="13">
        <f>SUM($E$11:$E2137)</f>
        <v>30</v>
      </c>
      <c r="T2137" s="22">
        <f t="shared" si="266"/>
        <v>0</v>
      </c>
      <c r="U2137" s="22">
        <f t="shared" si="267"/>
        <v>0</v>
      </c>
      <c r="W2137" s="13" t="str">
        <f t="shared" si="268"/>
        <v/>
      </c>
      <c r="Y2137" s="41" t="str">
        <f>IF($B2137="", "", IF($B2137&gt;'Annual Report'!$AZ$41, 'Annual Report'!$BA$40, TEXT($B2137, "mmm yyyy")))</f>
        <v/>
      </c>
      <c r="AA2137" s="13" t="str">
        <f t="shared" si="269"/>
        <v/>
      </c>
      <c r="AC2137" s="13" t="str">
        <f t="shared" si="270"/>
        <v xml:space="preserve"> - </v>
      </c>
      <c r="AE2137" s="13" t="str">
        <f t="shared" si="271"/>
        <v/>
      </c>
    </row>
    <row r="2138" spans="1:31" x14ac:dyDescent="0.25">
      <c r="A2138" s="30"/>
      <c r="B2138" s="74"/>
      <c r="C2138" s="82"/>
      <c r="D2138" s="92"/>
      <c r="E2138" s="75"/>
      <c r="F2138" s="76"/>
      <c r="G2138" s="83"/>
      <c r="H2138" s="77"/>
      <c r="I2138" s="84"/>
      <c r="J2138" s="30"/>
      <c r="K2138" s="25" t="str">
        <f t="shared" si="264"/>
        <v/>
      </c>
      <c r="L2138" s="30"/>
      <c r="O2138" s="13" t="str">
        <f t="shared" si="265"/>
        <v/>
      </c>
      <c r="P2138" s="13">
        <f>SUM($E$11:$E2138)</f>
        <v>30</v>
      </c>
      <c r="T2138" s="22">
        <f t="shared" si="266"/>
        <v>0</v>
      </c>
      <c r="U2138" s="22">
        <f t="shared" si="267"/>
        <v>0</v>
      </c>
      <c r="W2138" s="13" t="str">
        <f t="shared" si="268"/>
        <v/>
      </c>
      <c r="Y2138" s="41" t="str">
        <f>IF($B2138="", "", IF($B2138&gt;'Annual Report'!$AZ$41, 'Annual Report'!$BA$40, TEXT($B2138, "mmm yyyy")))</f>
        <v/>
      </c>
      <c r="AA2138" s="13" t="str">
        <f t="shared" si="269"/>
        <v/>
      </c>
      <c r="AC2138" s="13" t="str">
        <f t="shared" si="270"/>
        <v xml:space="preserve"> - </v>
      </c>
      <c r="AE2138" s="13" t="str">
        <f t="shared" si="271"/>
        <v/>
      </c>
    </row>
    <row r="2139" spans="1:31" x14ac:dyDescent="0.25">
      <c r="A2139" s="30"/>
      <c r="B2139" s="74"/>
      <c r="C2139" s="82"/>
      <c r="D2139" s="92"/>
      <c r="E2139" s="75"/>
      <c r="F2139" s="76"/>
      <c r="G2139" s="83"/>
      <c r="H2139" s="77"/>
      <c r="I2139" s="84"/>
      <c r="J2139" s="30"/>
      <c r="K2139" s="25" t="str">
        <f t="shared" si="264"/>
        <v/>
      </c>
      <c r="L2139" s="30"/>
      <c r="O2139" s="13" t="str">
        <f t="shared" si="265"/>
        <v/>
      </c>
      <c r="P2139" s="13">
        <f>SUM($E$11:$E2139)</f>
        <v>30</v>
      </c>
      <c r="T2139" s="22">
        <f t="shared" si="266"/>
        <v>0</v>
      </c>
      <c r="U2139" s="22">
        <f t="shared" si="267"/>
        <v>0</v>
      </c>
      <c r="W2139" s="13" t="str">
        <f t="shared" si="268"/>
        <v/>
      </c>
      <c r="Y2139" s="41" t="str">
        <f>IF($B2139="", "", IF($B2139&gt;'Annual Report'!$AZ$41, 'Annual Report'!$BA$40, TEXT($B2139, "mmm yyyy")))</f>
        <v/>
      </c>
      <c r="AA2139" s="13" t="str">
        <f t="shared" si="269"/>
        <v/>
      </c>
      <c r="AC2139" s="13" t="str">
        <f t="shared" si="270"/>
        <v xml:space="preserve"> - </v>
      </c>
      <c r="AE2139" s="13" t="str">
        <f t="shared" si="271"/>
        <v/>
      </c>
    </row>
    <row r="2140" spans="1:31" x14ac:dyDescent="0.25">
      <c r="A2140" s="30"/>
      <c r="B2140" s="74"/>
      <c r="C2140" s="82"/>
      <c r="D2140" s="92"/>
      <c r="E2140" s="75"/>
      <c r="F2140" s="76"/>
      <c r="G2140" s="83"/>
      <c r="H2140" s="77"/>
      <c r="I2140" s="84"/>
      <c r="J2140" s="30"/>
      <c r="K2140" s="25" t="str">
        <f t="shared" si="264"/>
        <v/>
      </c>
      <c r="L2140" s="30"/>
      <c r="O2140" s="13" t="str">
        <f t="shared" si="265"/>
        <v/>
      </c>
      <c r="P2140" s="13">
        <f>SUM($E$11:$E2140)</f>
        <v>30</v>
      </c>
      <c r="T2140" s="22">
        <f t="shared" si="266"/>
        <v>0</v>
      </c>
      <c r="U2140" s="22">
        <f t="shared" si="267"/>
        <v>0</v>
      </c>
      <c r="W2140" s="13" t="str">
        <f t="shared" si="268"/>
        <v/>
      </c>
      <c r="Y2140" s="41" t="str">
        <f>IF($B2140="", "", IF($B2140&gt;'Annual Report'!$AZ$41, 'Annual Report'!$BA$40, TEXT($B2140, "mmm yyyy")))</f>
        <v/>
      </c>
      <c r="AA2140" s="13" t="str">
        <f t="shared" si="269"/>
        <v/>
      </c>
      <c r="AC2140" s="13" t="str">
        <f t="shared" si="270"/>
        <v xml:space="preserve"> - </v>
      </c>
      <c r="AE2140" s="13" t="str">
        <f t="shared" si="271"/>
        <v/>
      </c>
    </row>
    <row r="2141" spans="1:31" x14ac:dyDescent="0.25">
      <c r="A2141" s="30"/>
      <c r="B2141" s="74"/>
      <c r="C2141" s="82"/>
      <c r="D2141" s="92"/>
      <c r="E2141" s="75"/>
      <c r="F2141" s="76"/>
      <c r="G2141" s="83"/>
      <c r="H2141" s="77"/>
      <c r="I2141" s="84"/>
      <c r="J2141" s="30"/>
      <c r="K2141" s="25" t="str">
        <f t="shared" si="264"/>
        <v/>
      </c>
      <c r="L2141" s="30"/>
      <c r="O2141" s="13" t="str">
        <f t="shared" si="265"/>
        <v/>
      </c>
      <c r="P2141" s="13">
        <f>SUM($E$11:$E2141)</f>
        <v>30</v>
      </c>
      <c r="T2141" s="22">
        <f t="shared" si="266"/>
        <v>0</v>
      </c>
      <c r="U2141" s="22">
        <f t="shared" si="267"/>
        <v>0</v>
      </c>
      <c r="W2141" s="13" t="str">
        <f t="shared" si="268"/>
        <v/>
      </c>
      <c r="Y2141" s="41" t="str">
        <f>IF($B2141="", "", IF($B2141&gt;'Annual Report'!$AZ$41, 'Annual Report'!$BA$40, TEXT($B2141, "mmm yyyy")))</f>
        <v/>
      </c>
      <c r="AA2141" s="13" t="str">
        <f t="shared" si="269"/>
        <v/>
      </c>
      <c r="AC2141" s="13" t="str">
        <f t="shared" si="270"/>
        <v xml:space="preserve"> - </v>
      </c>
      <c r="AE2141" s="13" t="str">
        <f t="shared" si="271"/>
        <v/>
      </c>
    </row>
    <row r="2142" spans="1:31" x14ac:dyDescent="0.25">
      <c r="A2142" s="30"/>
      <c r="B2142" s="74"/>
      <c r="C2142" s="82"/>
      <c r="D2142" s="92"/>
      <c r="E2142" s="75"/>
      <c r="F2142" s="76"/>
      <c r="G2142" s="83"/>
      <c r="H2142" s="77"/>
      <c r="I2142" s="84"/>
      <c r="J2142" s="30"/>
      <c r="K2142" s="25" t="str">
        <f t="shared" si="264"/>
        <v/>
      </c>
      <c r="L2142" s="30"/>
      <c r="O2142" s="13" t="str">
        <f t="shared" si="265"/>
        <v/>
      </c>
      <c r="P2142" s="13">
        <f>SUM($E$11:$E2142)</f>
        <v>30</v>
      </c>
      <c r="T2142" s="22">
        <f t="shared" si="266"/>
        <v>0</v>
      </c>
      <c r="U2142" s="22">
        <f t="shared" si="267"/>
        <v>0</v>
      </c>
      <c r="W2142" s="13" t="str">
        <f t="shared" si="268"/>
        <v/>
      </c>
      <c r="Y2142" s="41" t="str">
        <f>IF($B2142="", "", IF($B2142&gt;'Annual Report'!$AZ$41, 'Annual Report'!$BA$40, TEXT($B2142, "mmm yyyy")))</f>
        <v/>
      </c>
      <c r="AA2142" s="13" t="str">
        <f t="shared" si="269"/>
        <v/>
      </c>
      <c r="AC2142" s="13" t="str">
        <f t="shared" si="270"/>
        <v xml:space="preserve"> - </v>
      </c>
      <c r="AE2142" s="13" t="str">
        <f t="shared" si="271"/>
        <v/>
      </c>
    </row>
    <row r="2143" spans="1:31" x14ac:dyDescent="0.25">
      <c r="A2143" s="30"/>
      <c r="B2143" s="74"/>
      <c r="C2143" s="82"/>
      <c r="D2143" s="92"/>
      <c r="E2143" s="75"/>
      <c r="F2143" s="76"/>
      <c r="G2143" s="83"/>
      <c r="H2143" s="77"/>
      <c r="I2143" s="84"/>
      <c r="J2143" s="30"/>
      <c r="K2143" s="25" t="str">
        <f t="shared" si="264"/>
        <v/>
      </c>
      <c r="L2143" s="30"/>
      <c r="O2143" s="13" t="str">
        <f t="shared" si="265"/>
        <v/>
      </c>
      <c r="P2143" s="13">
        <f>SUM($E$11:$E2143)</f>
        <v>30</v>
      </c>
      <c r="T2143" s="22">
        <f t="shared" si="266"/>
        <v>0</v>
      </c>
      <c r="U2143" s="22">
        <f t="shared" si="267"/>
        <v>0</v>
      </c>
      <c r="W2143" s="13" t="str">
        <f t="shared" si="268"/>
        <v/>
      </c>
      <c r="Y2143" s="41" t="str">
        <f>IF($B2143="", "", IF($B2143&gt;'Annual Report'!$AZ$41, 'Annual Report'!$BA$40, TEXT($B2143, "mmm yyyy")))</f>
        <v/>
      </c>
      <c r="AA2143" s="13" t="str">
        <f t="shared" si="269"/>
        <v/>
      </c>
      <c r="AC2143" s="13" t="str">
        <f t="shared" si="270"/>
        <v xml:space="preserve"> - </v>
      </c>
      <c r="AE2143" s="13" t="str">
        <f t="shared" si="271"/>
        <v/>
      </c>
    </row>
    <row r="2144" spans="1:31" x14ac:dyDescent="0.25">
      <c r="A2144" s="30"/>
      <c r="B2144" s="74"/>
      <c r="C2144" s="82"/>
      <c r="D2144" s="92"/>
      <c r="E2144" s="75"/>
      <c r="F2144" s="76"/>
      <c r="G2144" s="83"/>
      <c r="H2144" s="77"/>
      <c r="I2144" s="84"/>
      <c r="J2144" s="30"/>
      <c r="K2144" s="25" t="str">
        <f t="shared" si="264"/>
        <v/>
      </c>
      <c r="L2144" s="30"/>
      <c r="O2144" s="13" t="str">
        <f t="shared" si="265"/>
        <v/>
      </c>
      <c r="P2144" s="13">
        <f>SUM($E$11:$E2144)</f>
        <v>30</v>
      </c>
      <c r="T2144" s="22">
        <f t="shared" si="266"/>
        <v>0</v>
      </c>
      <c r="U2144" s="22">
        <f t="shared" si="267"/>
        <v>0</v>
      </c>
      <c r="W2144" s="13" t="str">
        <f t="shared" si="268"/>
        <v/>
      </c>
      <c r="Y2144" s="41" t="str">
        <f>IF($B2144="", "", IF($B2144&gt;'Annual Report'!$AZ$41, 'Annual Report'!$BA$40, TEXT($B2144, "mmm yyyy")))</f>
        <v/>
      </c>
      <c r="AA2144" s="13" t="str">
        <f t="shared" si="269"/>
        <v/>
      </c>
      <c r="AC2144" s="13" t="str">
        <f t="shared" si="270"/>
        <v xml:space="preserve"> - </v>
      </c>
      <c r="AE2144" s="13" t="str">
        <f t="shared" si="271"/>
        <v/>
      </c>
    </row>
    <row r="2145" spans="1:31" x14ac:dyDescent="0.25">
      <c r="A2145" s="30"/>
      <c r="B2145" s="74"/>
      <c r="C2145" s="82"/>
      <c r="D2145" s="92"/>
      <c r="E2145" s="75"/>
      <c r="F2145" s="76"/>
      <c r="G2145" s="83"/>
      <c r="H2145" s="77"/>
      <c r="I2145" s="84"/>
      <c r="J2145" s="30"/>
      <c r="K2145" s="25" t="str">
        <f t="shared" si="264"/>
        <v/>
      </c>
      <c r="L2145" s="30"/>
      <c r="O2145" s="13" t="str">
        <f t="shared" si="265"/>
        <v/>
      </c>
      <c r="P2145" s="13">
        <f>SUM($E$11:$E2145)</f>
        <v>30</v>
      </c>
      <c r="T2145" s="22">
        <f t="shared" si="266"/>
        <v>0</v>
      </c>
      <c r="U2145" s="22">
        <f t="shared" si="267"/>
        <v>0</v>
      </c>
      <c r="W2145" s="13" t="str">
        <f t="shared" si="268"/>
        <v/>
      </c>
      <c r="Y2145" s="41" t="str">
        <f>IF($B2145="", "", IF($B2145&gt;'Annual Report'!$AZ$41, 'Annual Report'!$BA$40, TEXT($B2145, "mmm yyyy")))</f>
        <v/>
      </c>
      <c r="AA2145" s="13" t="str">
        <f t="shared" si="269"/>
        <v/>
      </c>
      <c r="AC2145" s="13" t="str">
        <f t="shared" si="270"/>
        <v xml:space="preserve"> - </v>
      </c>
      <c r="AE2145" s="13" t="str">
        <f t="shared" si="271"/>
        <v/>
      </c>
    </row>
    <row r="2146" spans="1:31" x14ac:dyDescent="0.25">
      <c r="A2146" s="30"/>
      <c r="B2146" s="74"/>
      <c r="C2146" s="82"/>
      <c r="D2146" s="92"/>
      <c r="E2146" s="75"/>
      <c r="F2146" s="76"/>
      <c r="G2146" s="83"/>
      <c r="H2146" s="77"/>
      <c r="I2146" s="84"/>
      <c r="J2146" s="30"/>
      <c r="K2146" s="25" t="str">
        <f t="shared" si="264"/>
        <v/>
      </c>
      <c r="L2146" s="30"/>
      <c r="O2146" s="13" t="str">
        <f t="shared" si="265"/>
        <v/>
      </c>
      <c r="P2146" s="13">
        <f>SUM($E$11:$E2146)</f>
        <v>30</v>
      </c>
      <c r="T2146" s="22">
        <f t="shared" si="266"/>
        <v>0</v>
      </c>
      <c r="U2146" s="22">
        <f t="shared" si="267"/>
        <v>0</v>
      </c>
      <c r="W2146" s="13" t="str">
        <f t="shared" si="268"/>
        <v/>
      </c>
      <c r="Y2146" s="41" t="str">
        <f>IF($B2146="", "", IF($B2146&gt;'Annual Report'!$AZ$41, 'Annual Report'!$BA$40, TEXT($B2146, "mmm yyyy")))</f>
        <v/>
      </c>
      <c r="AA2146" s="13" t="str">
        <f t="shared" si="269"/>
        <v/>
      </c>
      <c r="AC2146" s="13" t="str">
        <f t="shared" si="270"/>
        <v xml:space="preserve"> - </v>
      </c>
      <c r="AE2146" s="13" t="str">
        <f t="shared" si="271"/>
        <v/>
      </c>
    </row>
    <row r="2147" spans="1:31" x14ac:dyDescent="0.25">
      <c r="A2147" s="30"/>
      <c r="B2147" s="74"/>
      <c r="C2147" s="82"/>
      <c r="D2147" s="92"/>
      <c r="E2147" s="75"/>
      <c r="F2147" s="76"/>
      <c r="G2147" s="83"/>
      <c r="H2147" s="77"/>
      <c r="I2147" s="84"/>
      <c r="J2147" s="30"/>
      <c r="K2147" s="25" t="str">
        <f t="shared" si="264"/>
        <v/>
      </c>
      <c r="L2147" s="30"/>
      <c r="O2147" s="13" t="str">
        <f t="shared" si="265"/>
        <v/>
      </c>
      <c r="P2147" s="13">
        <f>SUM($E$11:$E2147)</f>
        <v>30</v>
      </c>
      <c r="T2147" s="22">
        <f t="shared" si="266"/>
        <v>0</v>
      </c>
      <c r="U2147" s="22">
        <f t="shared" si="267"/>
        <v>0</v>
      </c>
      <c r="W2147" s="13" t="str">
        <f t="shared" si="268"/>
        <v/>
      </c>
      <c r="Y2147" s="41" t="str">
        <f>IF($B2147="", "", IF($B2147&gt;'Annual Report'!$AZ$41, 'Annual Report'!$BA$40, TEXT($B2147, "mmm yyyy")))</f>
        <v/>
      </c>
      <c r="AA2147" s="13" t="str">
        <f t="shared" si="269"/>
        <v/>
      </c>
      <c r="AC2147" s="13" t="str">
        <f t="shared" si="270"/>
        <v xml:space="preserve"> - </v>
      </c>
      <c r="AE2147" s="13" t="str">
        <f t="shared" si="271"/>
        <v/>
      </c>
    </row>
    <row r="2148" spans="1:31" x14ac:dyDescent="0.25">
      <c r="A2148" s="30"/>
      <c r="B2148" s="74"/>
      <c r="C2148" s="82"/>
      <c r="D2148" s="92"/>
      <c r="E2148" s="75"/>
      <c r="F2148" s="76"/>
      <c r="G2148" s="83"/>
      <c r="H2148" s="77"/>
      <c r="I2148" s="84"/>
      <c r="J2148" s="30"/>
      <c r="K2148" s="25" t="str">
        <f t="shared" si="264"/>
        <v/>
      </c>
      <c r="L2148" s="30"/>
      <c r="O2148" s="13" t="str">
        <f t="shared" si="265"/>
        <v/>
      </c>
      <c r="P2148" s="13">
        <f>SUM($E$11:$E2148)</f>
        <v>30</v>
      </c>
      <c r="T2148" s="22">
        <f t="shared" si="266"/>
        <v>0</v>
      </c>
      <c r="U2148" s="22">
        <f t="shared" si="267"/>
        <v>0</v>
      </c>
      <c r="W2148" s="13" t="str">
        <f t="shared" si="268"/>
        <v/>
      </c>
      <c r="Y2148" s="41" t="str">
        <f>IF($B2148="", "", IF($B2148&gt;'Annual Report'!$AZ$41, 'Annual Report'!$BA$40, TEXT($B2148, "mmm yyyy")))</f>
        <v/>
      </c>
      <c r="AA2148" s="13" t="str">
        <f t="shared" si="269"/>
        <v/>
      </c>
      <c r="AC2148" s="13" t="str">
        <f t="shared" si="270"/>
        <v xml:space="preserve"> - </v>
      </c>
      <c r="AE2148" s="13" t="str">
        <f t="shared" si="271"/>
        <v/>
      </c>
    </row>
    <row r="2149" spans="1:31" x14ac:dyDescent="0.25">
      <c r="A2149" s="30"/>
      <c r="B2149" s="74"/>
      <c r="C2149" s="82"/>
      <c r="D2149" s="92"/>
      <c r="E2149" s="75"/>
      <c r="F2149" s="76"/>
      <c r="G2149" s="83"/>
      <c r="H2149" s="77"/>
      <c r="I2149" s="84"/>
      <c r="J2149" s="30"/>
      <c r="K2149" s="25" t="str">
        <f t="shared" si="264"/>
        <v/>
      </c>
      <c r="L2149" s="30"/>
      <c r="O2149" s="13" t="str">
        <f t="shared" si="265"/>
        <v/>
      </c>
      <c r="P2149" s="13">
        <f>SUM($E$11:$E2149)</f>
        <v>30</v>
      </c>
      <c r="T2149" s="22">
        <f t="shared" si="266"/>
        <v>0</v>
      </c>
      <c r="U2149" s="22">
        <f t="shared" si="267"/>
        <v>0</v>
      </c>
      <c r="W2149" s="13" t="str">
        <f t="shared" si="268"/>
        <v/>
      </c>
      <c r="Y2149" s="41" t="str">
        <f>IF($B2149="", "", IF($B2149&gt;'Annual Report'!$AZ$41, 'Annual Report'!$BA$40, TEXT($B2149, "mmm yyyy")))</f>
        <v/>
      </c>
      <c r="AA2149" s="13" t="str">
        <f t="shared" si="269"/>
        <v/>
      </c>
      <c r="AC2149" s="13" t="str">
        <f t="shared" si="270"/>
        <v xml:space="preserve"> - </v>
      </c>
      <c r="AE2149" s="13" t="str">
        <f t="shared" si="271"/>
        <v/>
      </c>
    </row>
    <row r="2150" spans="1:31" x14ac:dyDescent="0.25">
      <c r="A2150" s="30"/>
      <c r="B2150" s="74"/>
      <c r="C2150" s="82"/>
      <c r="D2150" s="92"/>
      <c r="E2150" s="75"/>
      <c r="F2150" s="76"/>
      <c r="G2150" s="83"/>
      <c r="H2150" s="77"/>
      <c r="I2150" s="84"/>
      <c r="J2150" s="30"/>
      <c r="K2150" s="25" t="str">
        <f t="shared" si="264"/>
        <v/>
      </c>
      <c r="L2150" s="30"/>
      <c r="O2150" s="13" t="str">
        <f t="shared" si="265"/>
        <v/>
      </c>
      <c r="P2150" s="13">
        <f>SUM($E$11:$E2150)</f>
        <v>30</v>
      </c>
      <c r="T2150" s="22">
        <f t="shared" si="266"/>
        <v>0</v>
      </c>
      <c r="U2150" s="22">
        <f t="shared" si="267"/>
        <v>0</v>
      </c>
      <c r="W2150" s="13" t="str">
        <f t="shared" si="268"/>
        <v/>
      </c>
      <c r="Y2150" s="41" t="str">
        <f>IF($B2150="", "", IF($B2150&gt;'Annual Report'!$AZ$41, 'Annual Report'!$BA$40, TEXT($B2150, "mmm yyyy")))</f>
        <v/>
      </c>
      <c r="AA2150" s="13" t="str">
        <f t="shared" si="269"/>
        <v/>
      </c>
      <c r="AC2150" s="13" t="str">
        <f t="shared" si="270"/>
        <v xml:space="preserve"> - </v>
      </c>
      <c r="AE2150" s="13" t="str">
        <f t="shared" si="271"/>
        <v/>
      </c>
    </row>
    <row r="2151" spans="1:31" x14ac:dyDescent="0.25">
      <c r="A2151" s="30"/>
      <c r="B2151" s="74"/>
      <c r="C2151" s="82"/>
      <c r="D2151" s="92"/>
      <c r="E2151" s="75"/>
      <c r="F2151" s="76"/>
      <c r="G2151" s="83"/>
      <c r="H2151" s="77"/>
      <c r="I2151" s="84"/>
      <c r="J2151" s="30"/>
      <c r="K2151" s="25" t="str">
        <f t="shared" si="264"/>
        <v/>
      </c>
      <c r="L2151" s="30"/>
      <c r="O2151" s="13" t="str">
        <f t="shared" si="265"/>
        <v/>
      </c>
      <c r="P2151" s="13">
        <f>SUM($E$11:$E2151)</f>
        <v>30</v>
      </c>
      <c r="T2151" s="22">
        <f t="shared" si="266"/>
        <v>0</v>
      </c>
      <c r="U2151" s="22">
        <f t="shared" si="267"/>
        <v>0</v>
      </c>
      <c r="W2151" s="13" t="str">
        <f t="shared" si="268"/>
        <v/>
      </c>
      <c r="Y2151" s="41" t="str">
        <f>IF($B2151="", "", IF($B2151&gt;'Annual Report'!$AZ$41, 'Annual Report'!$BA$40, TEXT($B2151, "mmm yyyy")))</f>
        <v/>
      </c>
      <c r="AA2151" s="13" t="str">
        <f t="shared" si="269"/>
        <v/>
      </c>
      <c r="AC2151" s="13" t="str">
        <f t="shared" si="270"/>
        <v xml:space="preserve"> - </v>
      </c>
      <c r="AE2151" s="13" t="str">
        <f t="shared" si="271"/>
        <v/>
      </c>
    </row>
    <row r="2152" spans="1:31" x14ac:dyDescent="0.25">
      <c r="A2152" s="30"/>
      <c r="B2152" s="74"/>
      <c r="C2152" s="82"/>
      <c r="D2152" s="92"/>
      <c r="E2152" s="75"/>
      <c r="F2152" s="76"/>
      <c r="G2152" s="83"/>
      <c r="H2152" s="77"/>
      <c r="I2152" s="84"/>
      <c r="J2152" s="30"/>
      <c r="K2152" s="25" t="str">
        <f t="shared" si="264"/>
        <v/>
      </c>
      <c r="L2152" s="30"/>
      <c r="O2152" s="13" t="str">
        <f t="shared" si="265"/>
        <v/>
      </c>
      <c r="P2152" s="13">
        <f>SUM($E$11:$E2152)</f>
        <v>30</v>
      </c>
      <c r="T2152" s="22">
        <f t="shared" si="266"/>
        <v>0</v>
      </c>
      <c r="U2152" s="22">
        <f t="shared" si="267"/>
        <v>0</v>
      </c>
      <c r="W2152" s="13" t="str">
        <f t="shared" si="268"/>
        <v/>
      </c>
      <c r="Y2152" s="41" t="str">
        <f>IF($B2152="", "", IF($B2152&gt;'Annual Report'!$AZ$41, 'Annual Report'!$BA$40, TEXT($B2152, "mmm yyyy")))</f>
        <v/>
      </c>
      <c r="AA2152" s="13" t="str">
        <f t="shared" si="269"/>
        <v/>
      </c>
      <c r="AC2152" s="13" t="str">
        <f t="shared" si="270"/>
        <v xml:space="preserve"> - </v>
      </c>
      <c r="AE2152" s="13" t="str">
        <f t="shared" si="271"/>
        <v/>
      </c>
    </row>
    <row r="2153" spans="1:31" x14ac:dyDescent="0.25">
      <c r="A2153" s="30"/>
      <c r="B2153" s="74"/>
      <c r="C2153" s="82"/>
      <c r="D2153" s="92"/>
      <c r="E2153" s="75"/>
      <c r="F2153" s="76"/>
      <c r="G2153" s="83"/>
      <c r="H2153" s="77"/>
      <c r="I2153" s="84"/>
      <c r="J2153" s="30"/>
      <c r="K2153" s="25" t="str">
        <f t="shared" si="264"/>
        <v/>
      </c>
      <c r="L2153" s="30"/>
      <c r="O2153" s="13" t="str">
        <f t="shared" si="265"/>
        <v/>
      </c>
      <c r="P2153" s="13">
        <f>SUM($E$11:$E2153)</f>
        <v>30</v>
      </c>
      <c r="T2153" s="22">
        <f t="shared" si="266"/>
        <v>0</v>
      </c>
      <c r="U2153" s="22">
        <f t="shared" si="267"/>
        <v>0</v>
      </c>
      <c r="W2153" s="13" t="str">
        <f t="shared" si="268"/>
        <v/>
      </c>
      <c r="Y2153" s="41" t="str">
        <f>IF($B2153="", "", IF($B2153&gt;'Annual Report'!$AZ$41, 'Annual Report'!$BA$40, TEXT($B2153, "mmm yyyy")))</f>
        <v/>
      </c>
      <c r="AA2153" s="13" t="str">
        <f t="shared" si="269"/>
        <v/>
      </c>
      <c r="AC2153" s="13" t="str">
        <f t="shared" si="270"/>
        <v xml:space="preserve"> - </v>
      </c>
      <c r="AE2153" s="13" t="str">
        <f t="shared" si="271"/>
        <v/>
      </c>
    </row>
    <row r="2154" spans="1:31" x14ac:dyDescent="0.25">
      <c r="A2154" s="30"/>
      <c r="B2154" s="74"/>
      <c r="C2154" s="82"/>
      <c r="D2154" s="92"/>
      <c r="E2154" s="75"/>
      <c r="F2154" s="76"/>
      <c r="G2154" s="83"/>
      <c r="H2154" s="77"/>
      <c r="I2154" s="84"/>
      <c r="J2154" s="30"/>
      <c r="K2154" s="25" t="str">
        <f t="shared" si="264"/>
        <v/>
      </c>
      <c r="L2154" s="30"/>
      <c r="O2154" s="13" t="str">
        <f t="shared" si="265"/>
        <v/>
      </c>
      <c r="P2154" s="13">
        <f>SUM($E$11:$E2154)</f>
        <v>30</v>
      </c>
      <c r="T2154" s="22">
        <f t="shared" si="266"/>
        <v>0</v>
      </c>
      <c r="U2154" s="22">
        <f t="shared" si="267"/>
        <v>0</v>
      </c>
      <c r="W2154" s="13" t="str">
        <f t="shared" si="268"/>
        <v/>
      </c>
      <c r="Y2154" s="41" t="str">
        <f>IF($B2154="", "", IF($B2154&gt;'Annual Report'!$AZ$41, 'Annual Report'!$BA$40, TEXT($B2154, "mmm yyyy")))</f>
        <v/>
      </c>
      <c r="AA2154" s="13" t="str">
        <f t="shared" si="269"/>
        <v/>
      </c>
      <c r="AC2154" s="13" t="str">
        <f t="shared" si="270"/>
        <v xml:space="preserve"> - </v>
      </c>
      <c r="AE2154" s="13" t="str">
        <f t="shared" si="271"/>
        <v/>
      </c>
    </row>
    <row r="2155" spans="1:31" x14ac:dyDescent="0.25">
      <c r="A2155" s="30"/>
      <c r="B2155" s="74"/>
      <c r="C2155" s="82"/>
      <c r="D2155" s="92"/>
      <c r="E2155" s="75"/>
      <c r="F2155" s="76"/>
      <c r="G2155" s="83"/>
      <c r="H2155" s="77"/>
      <c r="I2155" s="84"/>
      <c r="J2155" s="30"/>
      <c r="K2155" s="25" t="str">
        <f t="shared" si="264"/>
        <v/>
      </c>
      <c r="L2155" s="30"/>
      <c r="O2155" s="13" t="str">
        <f t="shared" si="265"/>
        <v/>
      </c>
      <c r="P2155" s="13">
        <f>SUM($E$11:$E2155)</f>
        <v>30</v>
      </c>
      <c r="T2155" s="22">
        <f t="shared" si="266"/>
        <v>0</v>
      </c>
      <c r="U2155" s="22">
        <f t="shared" si="267"/>
        <v>0</v>
      </c>
      <c r="W2155" s="13" t="str">
        <f t="shared" si="268"/>
        <v/>
      </c>
      <c r="Y2155" s="41" t="str">
        <f>IF($B2155="", "", IF($B2155&gt;'Annual Report'!$AZ$41, 'Annual Report'!$BA$40, TEXT($B2155, "mmm yyyy")))</f>
        <v/>
      </c>
      <c r="AA2155" s="13" t="str">
        <f t="shared" si="269"/>
        <v/>
      </c>
      <c r="AC2155" s="13" t="str">
        <f t="shared" si="270"/>
        <v xml:space="preserve"> - </v>
      </c>
      <c r="AE2155" s="13" t="str">
        <f t="shared" si="271"/>
        <v/>
      </c>
    </row>
    <row r="2156" spans="1:31" x14ac:dyDescent="0.25">
      <c r="A2156" s="30"/>
      <c r="B2156" s="74"/>
      <c r="C2156" s="82"/>
      <c r="D2156" s="92"/>
      <c r="E2156" s="75"/>
      <c r="F2156" s="76"/>
      <c r="G2156" s="83"/>
      <c r="H2156" s="77"/>
      <c r="I2156" s="84"/>
      <c r="J2156" s="30"/>
      <c r="K2156" s="25" t="str">
        <f t="shared" si="264"/>
        <v/>
      </c>
      <c r="L2156" s="30"/>
      <c r="O2156" s="13" t="str">
        <f t="shared" si="265"/>
        <v/>
      </c>
      <c r="P2156" s="13">
        <f>SUM($E$11:$E2156)</f>
        <v>30</v>
      </c>
      <c r="T2156" s="22">
        <f t="shared" si="266"/>
        <v>0</v>
      </c>
      <c r="U2156" s="22">
        <f t="shared" si="267"/>
        <v>0</v>
      </c>
      <c r="W2156" s="13" t="str">
        <f t="shared" si="268"/>
        <v/>
      </c>
      <c r="Y2156" s="41" t="str">
        <f>IF($B2156="", "", IF($B2156&gt;'Annual Report'!$AZ$41, 'Annual Report'!$BA$40, TEXT($B2156, "mmm yyyy")))</f>
        <v/>
      </c>
      <c r="AA2156" s="13" t="str">
        <f t="shared" si="269"/>
        <v/>
      </c>
      <c r="AC2156" s="13" t="str">
        <f t="shared" si="270"/>
        <v xml:space="preserve"> - </v>
      </c>
      <c r="AE2156" s="13" t="str">
        <f t="shared" si="271"/>
        <v/>
      </c>
    </row>
    <row r="2157" spans="1:31" x14ac:dyDescent="0.25">
      <c r="A2157" s="30"/>
      <c r="B2157" s="74"/>
      <c r="C2157" s="82"/>
      <c r="D2157" s="92"/>
      <c r="E2157" s="75"/>
      <c r="F2157" s="76"/>
      <c r="G2157" s="83"/>
      <c r="H2157" s="77"/>
      <c r="I2157" s="84"/>
      <c r="J2157" s="30"/>
      <c r="K2157" s="25" t="str">
        <f t="shared" si="264"/>
        <v/>
      </c>
      <c r="L2157" s="30"/>
      <c r="O2157" s="13" t="str">
        <f t="shared" si="265"/>
        <v/>
      </c>
      <c r="P2157" s="13">
        <f>SUM($E$11:$E2157)</f>
        <v>30</v>
      </c>
      <c r="T2157" s="22">
        <f t="shared" si="266"/>
        <v>0</v>
      </c>
      <c r="U2157" s="22">
        <f t="shared" si="267"/>
        <v>0</v>
      </c>
      <c r="W2157" s="13" t="str">
        <f t="shared" si="268"/>
        <v/>
      </c>
      <c r="Y2157" s="41" t="str">
        <f>IF($B2157="", "", IF($B2157&gt;'Annual Report'!$AZ$41, 'Annual Report'!$BA$40, TEXT($B2157, "mmm yyyy")))</f>
        <v/>
      </c>
      <c r="AA2157" s="13" t="str">
        <f t="shared" si="269"/>
        <v/>
      </c>
      <c r="AC2157" s="13" t="str">
        <f t="shared" si="270"/>
        <v xml:space="preserve"> - </v>
      </c>
      <c r="AE2157" s="13" t="str">
        <f t="shared" si="271"/>
        <v/>
      </c>
    </row>
    <row r="2158" spans="1:31" x14ac:dyDescent="0.25">
      <c r="A2158" s="30"/>
      <c r="B2158" s="74"/>
      <c r="C2158" s="82"/>
      <c r="D2158" s="92"/>
      <c r="E2158" s="75"/>
      <c r="F2158" s="76"/>
      <c r="G2158" s="83"/>
      <c r="H2158" s="77"/>
      <c r="I2158" s="84"/>
      <c r="J2158" s="30"/>
      <c r="K2158" s="25" t="str">
        <f t="shared" si="264"/>
        <v/>
      </c>
      <c r="L2158" s="30"/>
      <c r="O2158" s="13" t="str">
        <f t="shared" si="265"/>
        <v/>
      </c>
      <c r="P2158" s="13">
        <f>SUM($E$11:$E2158)</f>
        <v>30</v>
      </c>
      <c r="T2158" s="22">
        <f t="shared" si="266"/>
        <v>0</v>
      </c>
      <c r="U2158" s="22">
        <f t="shared" si="267"/>
        <v>0</v>
      </c>
      <c r="W2158" s="13" t="str">
        <f t="shared" si="268"/>
        <v/>
      </c>
      <c r="Y2158" s="41" t="str">
        <f>IF($B2158="", "", IF($B2158&gt;'Annual Report'!$AZ$41, 'Annual Report'!$BA$40, TEXT($B2158, "mmm yyyy")))</f>
        <v/>
      </c>
      <c r="AA2158" s="13" t="str">
        <f t="shared" si="269"/>
        <v/>
      </c>
      <c r="AC2158" s="13" t="str">
        <f t="shared" si="270"/>
        <v xml:space="preserve"> - </v>
      </c>
      <c r="AE2158" s="13" t="str">
        <f t="shared" si="271"/>
        <v/>
      </c>
    </row>
    <row r="2159" spans="1:31" x14ac:dyDescent="0.25">
      <c r="A2159" s="30"/>
      <c r="B2159" s="74"/>
      <c r="C2159" s="82"/>
      <c r="D2159" s="92"/>
      <c r="E2159" s="75"/>
      <c r="F2159" s="76"/>
      <c r="G2159" s="83"/>
      <c r="H2159" s="77"/>
      <c r="I2159" s="84"/>
      <c r="J2159" s="30"/>
      <c r="K2159" s="25" t="str">
        <f t="shared" si="264"/>
        <v/>
      </c>
      <c r="L2159" s="30"/>
      <c r="O2159" s="13" t="str">
        <f t="shared" si="265"/>
        <v/>
      </c>
      <c r="P2159" s="13">
        <f>SUM($E$11:$E2159)</f>
        <v>30</v>
      </c>
      <c r="T2159" s="22">
        <f t="shared" si="266"/>
        <v>0</v>
      </c>
      <c r="U2159" s="22">
        <f t="shared" si="267"/>
        <v>0</v>
      </c>
      <c r="W2159" s="13" t="str">
        <f t="shared" si="268"/>
        <v/>
      </c>
      <c r="Y2159" s="41" t="str">
        <f>IF($B2159="", "", IF($B2159&gt;'Annual Report'!$AZ$41, 'Annual Report'!$BA$40, TEXT($B2159, "mmm yyyy")))</f>
        <v/>
      </c>
      <c r="AA2159" s="13" t="str">
        <f t="shared" si="269"/>
        <v/>
      </c>
      <c r="AC2159" s="13" t="str">
        <f t="shared" si="270"/>
        <v xml:space="preserve"> - </v>
      </c>
      <c r="AE2159" s="13" t="str">
        <f t="shared" si="271"/>
        <v/>
      </c>
    </row>
    <row r="2160" spans="1:31" x14ac:dyDescent="0.25">
      <c r="A2160" s="30"/>
      <c r="B2160" s="74"/>
      <c r="C2160" s="82"/>
      <c r="D2160" s="92"/>
      <c r="E2160" s="75"/>
      <c r="F2160" s="76"/>
      <c r="G2160" s="83"/>
      <c r="H2160" s="77"/>
      <c r="I2160" s="84"/>
      <c r="J2160" s="30"/>
      <c r="K2160" s="25" t="str">
        <f t="shared" si="264"/>
        <v/>
      </c>
      <c r="L2160" s="30"/>
      <c r="O2160" s="13" t="str">
        <f t="shared" si="265"/>
        <v/>
      </c>
      <c r="P2160" s="13">
        <f>SUM($E$11:$E2160)</f>
        <v>30</v>
      </c>
      <c r="T2160" s="22">
        <f t="shared" si="266"/>
        <v>0</v>
      </c>
      <c r="U2160" s="22">
        <f t="shared" si="267"/>
        <v>0</v>
      </c>
      <c r="W2160" s="13" t="str">
        <f t="shared" si="268"/>
        <v/>
      </c>
      <c r="Y2160" s="41" t="str">
        <f>IF($B2160="", "", IF($B2160&gt;'Annual Report'!$AZ$41, 'Annual Report'!$BA$40, TEXT($B2160, "mmm yyyy")))</f>
        <v/>
      </c>
      <c r="AA2160" s="13" t="str">
        <f t="shared" si="269"/>
        <v/>
      </c>
      <c r="AC2160" s="13" t="str">
        <f t="shared" si="270"/>
        <v xml:space="preserve"> - </v>
      </c>
      <c r="AE2160" s="13" t="str">
        <f t="shared" si="271"/>
        <v/>
      </c>
    </row>
    <row r="2161" spans="1:31" x14ac:dyDescent="0.25">
      <c r="A2161" s="30"/>
      <c r="B2161" s="74"/>
      <c r="C2161" s="82"/>
      <c r="D2161" s="92"/>
      <c r="E2161" s="75"/>
      <c r="F2161" s="76"/>
      <c r="G2161" s="83"/>
      <c r="H2161" s="77"/>
      <c r="I2161" s="84"/>
      <c r="J2161" s="30"/>
      <c r="K2161" s="25" t="str">
        <f t="shared" si="264"/>
        <v/>
      </c>
      <c r="L2161" s="30"/>
      <c r="O2161" s="13" t="str">
        <f t="shared" si="265"/>
        <v/>
      </c>
      <c r="P2161" s="13">
        <f>SUM($E$11:$E2161)</f>
        <v>30</v>
      </c>
      <c r="T2161" s="22">
        <f t="shared" si="266"/>
        <v>0</v>
      </c>
      <c r="U2161" s="22">
        <f t="shared" si="267"/>
        <v>0</v>
      </c>
      <c r="W2161" s="13" t="str">
        <f t="shared" si="268"/>
        <v/>
      </c>
      <c r="Y2161" s="41" t="str">
        <f>IF($B2161="", "", IF($B2161&gt;'Annual Report'!$AZ$41, 'Annual Report'!$BA$40, TEXT($B2161, "mmm yyyy")))</f>
        <v/>
      </c>
      <c r="AA2161" s="13" t="str">
        <f t="shared" si="269"/>
        <v/>
      </c>
      <c r="AC2161" s="13" t="str">
        <f t="shared" si="270"/>
        <v xml:space="preserve"> - </v>
      </c>
      <c r="AE2161" s="13" t="str">
        <f t="shared" si="271"/>
        <v/>
      </c>
    </row>
    <row r="2162" spans="1:31" x14ac:dyDescent="0.25">
      <c r="A2162" s="30"/>
      <c r="B2162" s="74"/>
      <c r="C2162" s="82"/>
      <c r="D2162" s="92"/>
      <c r="E2162" s="75"/>
      <c r="F2162" s="76"/>
      <c r="G2162" s="83"/>
      <c r="H2162" s="77"/>
      <c r="I2162" s="84"/>
      <c r="J2162" s="30"/>
      <c r="K2162" s="25" t="str">
        <f t="shared" si="264"/>
        <v/>
      </c>
      <c r="L2162" s="30"/>
      <c r="O2162" s="13" t="str">
        <f t="shared" si="265"/>
        <v/>
      </c>
      <c r="P2162" s="13">
        <f>SUM($E$11:$E2162)</f>
        <v>30</v>
      </c>
      <c r="T2162" s="22">
        <f t="shared" si="266"/>
        <v>0</v>
      </c>
      <c r="U2162" s="22">
        <f t="shared" si="267"/>
        <v>0</v>
      </c>
      <c r="W2162" s="13" t="str">
        <f t="shared" si="268"/>
        <v/>
      </c>
      <c r="Y2162" s="41" t="str">
        <f>IF($B2162="", "", IF($B2162&gt;'Annual Report'!$AZ$41, 'Annual Report'!$BA$40, TEXT($B2162, "mmm yyyy")))</f>
        <v/>
      </c>
      <c r="AA2162" s="13" t="str">
        <f t="shared" si="269"/>
        <v/>
      </c>
      <c r="AC2162" s="13" t="str">
        <f t="shared" si="270"/>
        <v xml:space="preserve"> - </v>
      </c>
      <c r="AE2162" s="13" t="str">
        <f t="shared" si="271"/>
        <v/>
      </c>
    </row>
    <row r="2163" spans="1:31" x14ac:dyDescent="0.25">
      <c r="A2163" s="30"/>
      <c r="B2163" s="74"/>
      <c r="C2163" s="82"/>
      <c r="D2163" s="92"/>
      <c r="E2163" s="75"/>
      <c r="F2163" s="76"/>
      <c r="G2163" s="83"/>
      <c r="H2163" s="77"/>
      <c r="I2163" s="84"/>
      <c r="J2163" s="30"/>
      <c r="K2163" s="25" t="str">
        <f t="shared" si="264"/>
        <v/>
      </c>
      <c r="L2163" s="30"/>
      <c r="O2163" s="13" t="str">
        <f t="shared" si="265"/>
        <v/>
      </c>
      <c r="P2163" s="13">
        <f>SUM($E$11:$E2163)</f>
        <v>30</v>
      </c>
      <c r="T2163" s="22">
        <f t="shared" si="266"/>
        <v>0</v>
      </c>
      <c r="U2163" s="22">
        <f t="shared" si="267"/>
        <v>0</v>
      </c>
      <c r="W2163" s="13" t="str">
        <f t="shared" si="268"/>
        <v/>
      </c>
      <c r="Y2163" s="41" t="str">
        <f>IF($B2163="", "", IF($B2163&gt;'Annual Report'!$AZ$41, 'Annual Report'!$BA$40, TEXT($B2163, "mmm yyyy")))</f>
        <v/>
      </c>
      <c r="AA2163" s="13" t="str">
        <f t="shared" si="269"/>
        <v/>
      </c>
      <c r="AC2163" s="13" t="str">
        <f t="shared" si="270"/>
        <v xml:space="preserve"> - </v>
      </c>
      <c r="AE2163" s="13" t="str">
        <f t="shared" si="271"/>
        <v/>
      </c>
    </row>
    <row r="2164" spans="1:31" x14ac:dyDescent="0.25">
      <c r="A2164" s="30"/>
      <c r="B2164" s="74"/>
      <c r="C2164" s="82"/>
      <c r="D2164" s="92"/>
      <c r="E2164" s="75"/>
      <c r="F2164" s="76"/>
      <c r="G2164" s="83"/>
      <c r="H2164" s="77"/>
      <c r="I2164" s="84"/>
      <c r="J2164" s="30"/>
      <c r="K2164" s="25" t="str">
        <f t="shared" si="264"/>
        <v/>
      </c>
      <c r="L2164" s="30"/>
      <c r="O2164" s="13" t="str">
        <f t="shared" si="265"/>
        <v/>
      </c>
      <c r="P2164" s="13">
        <f>SUM($E$11:$E2164)</f>
        <v>30</v>
      </c>
      <c r="T2164" s="22">
        <f t="shared" si="266"/>
        <v>0</v>
      </c>
      <c r="U2164" s="22">
        <f t="shared" si="267"/>
        <v>0</v>
      </c>
      <c r="W2164" s="13" t="str">
        <f t="shared" si="268"/>
        <v/>
      </c>
      <c r="Y2164" s="41" t="str">
        <f>IF($B2164="", "", IF($B2164&gt;'Annual Report'!$AZ$41, 'Annual Report'!$BA$40, TEXT($B2164, "mmm yyyy")))</f>
        <v/>
      </c>
      <c r="AA2164" s="13" t="str">
        <f t="shared" si="269"/>
        <v/>
      </c>
      <c r="AC2164" s="13" t="str">
        <f t="shared" si="270"/>
        <v xml:space="preserve"> - </v>
      </c>
      <c r="AE2164" s="13" t="str">
        <f t="shared" si="271"/>
        <v/>
      </c>
    </row>
    <row r="2165" spans="1:31" x14ac:dyDescent="0.25">
      <c r="A2165" s="30"/>
      <c r="B2165" s="74"/>
      <c r="C2165" s="82"/>
      <c r="D2165" s="92"/>
      <c r="E2165" s="75"/>
      <c r="F2165" s="76"/>
      <c r="G2165" s="83"/>
      <c r="H2165" s="77"/>
      <c r="I2165" s="84"/>
      <c r="J2165" s="30"/>
      <c r="K2165" s="25" t="str">
        <f t="shared" si="264"/>
        <v/>
      </c>
      <c r="L2165" s="30"/>
      <c r="O2165" s="13" t="str">
        <f t="shared" si="265"/>
        <v/>
      </c>
      <c r="P2165" s="13">
        <f>SUM($E$11:$E2165)</f>
        <v>30</v>
      </c>
      <c r="T2165" s="22">
        <f t="shared" si="266"/>
        <v>0</v>
      </c>
      <c r="U2165" s="22">
        <f t="shared" si="267"/>
        <v>0</v>
      </c>
      <c r="W2165" s="13" t="str">
        <f t="shared" si="268"/>
        <v/>
      </c>
      <c r="Y2165" s="41" t="str">
        <f>IF($B2165="", "", IF($B2165&gt;'Annual Report'!$AZ$41, 'Annual Report'!$BA$40, TEXT($B2165, "mmm yyyy")))</f>
        <v/>
      </c>
      <c r="AA2165" s="13" t="str">
        <f t="shared" si="269"/>
        <v/>
      </c>
      <c r="AC2165" s="13" t="str">
        <f t="shared" si="270"/>
        <v xml:space="preserve"> - </v>
      </c>
      <c r="AE2165" s="13" t="str">
        <f t="shared" si="271"/>
        <v/>
      </c>
    </row>
    <row r="2166" spans="1:31" x14ac:dyDescent="0.25">
      <c r="A2166" s="30"/>
      <c r="B2166" s="74"/>
      <c r="C2166" s="82"/>
      <c r="D2166" s="92"/>
      <c r="E2166" s="75"/>
      <c r="F2166" s="76"/>
      <c r="G2166" s="83"/>
      <c r="H2166" s="77"/>
      <c r="I2166" s="84"/>
      <c r="J2166" s="30"/>
      <c r="K2166" s="25" t="str">
        <f t="shared" si="264"/>
        <v/>
      </c>
      <c r="L2166" s="30"/>
      <c r="O2166" s="13" t="str">
        <f t="shared" si="265"/>
        <v/>
      </c>
      <c r="P2166" s="13">
        <f>SUM($E$11:$E2166)</f>
        <v>30</v>
      </c>
      <c r="T2166" s="22">
        <f t="shared" si="266"/>
        <v>0</v>
      </c>
      <c r="U2166" s="22">
        <f t="shared" si="267"/>
        <v>0</v>
      </c>
      <c r="W2166" s="13" t="str">
        <f t="shared" si="268"/>
        <v/>
      </c>
      <c r="Y2166" s="41" t="str">
        <f>IF($B2166="", "", IF($B2166&gt;'Annual Report'!$AZ$41, 'Annual Report'!$BA$40, TEXT($B2166, "mmm yyyy")))</f>
        <v/>
      </c>
      <c r="AA2166" s="13" t="str">
        <f t="shared" si="269"/>
        <v/>
      </c>
      <c r="AC2166" s="13" t="str">
        <f t="shared" si="270"/>
        <v xml:space="preserve"> - </v>
      </c>
      <c r="AE2166" s="13" t="str">
        <f t="shared" si="271"/>
        <v/>
      </c>
    </row>
    <row r="2167" spans="1:31" x14ac:dyDescent="0.25">
      <c r="A2167" s="30"/>
      <c r="B2167" s="74"/>
      <c r="C2167" s="82"/>
      <c r="D2167" s="92"/>
      <c r="E2167" s="75"/>
      <c r="F2167" s="76"/>
      <c r="G2167" s="83"/>
      <c r="H2167" s="77"/>
      <c r="I2167" s="84"/>
      <c r="J2167" s="30"/>
      <c r="K2167" s="25" t="str">
        <f t="shared" si="264"/>
        <v/>
      </c>
      <c r="L2167" s="30"/>
      <c r="O2167" s="13" t="str">
        <f t="shared" si="265"/>
        <v/>
      </c>
      <c r="P2167" s="13">
        <f>SUM($E$11:$E2167)</f>
        <v>30</v>
      </c>
      <c r="T2167" s="22">
        <f t="shared" si="266"/>
        <v>0</v>
      </c>
      <c r="U2167" s="22">
        <f t="shared" si="267"/>
        <v>0</v>
      </c>
      <c r="W2167" s="13" t="str">
        <f t="shared" si="268"/>
        <v/>
      </c>
      <c r="Y2167" s="41" t="str">
        <f>IF($B2167="", "", IF($B2167&gt;'Annual Report'!$AZ$41, 'Annual Report'!$BA$40, TEXT($B2167, "mmm yyyy")))</f>
        <v/>
      </c>
      <c r="AA2167" s="13" t="str">
        <f t="shared" si="269"/>
        <v/>
      </c>
      <c r="AC2167" s="13" t="str">
        <f t="shared" si="270"/>
        <v xml:space="preserve"> - </v>
      </c>
      <c r="AE2167" s="13" t="str">
        <f t="shared" si="271"/>
        <v/>
      </c>
    </row>
    <row r="2168" spans="1:31" x14ac:dyDescent="0.25">
      <c r="A2168" s="30"/>
      <c r="B2168" s="74"/>
      <c r="C2168" s="82"/>
      <c r="D2168" s="92"/>
      <c r="E2168" s="75"/>
      <c r="F2168" s="76"/>
      <c r="G2168" s="83"/>
      <c r="H2168" s="77"/>
      <c r="I2168" s="84"/>
      <c r="J2168" s="30"/>
      <c r="K2168" s="25" t="str">
        <f t="shared" si="264"/>
        <v/>
      </c>
      <c r="L2168" s="30"/>
      <c r="O2168" s="13" t="str">
        <f t="shared" si="265"/>
        <v/>
      </c>
      <c r="P2168" s="13">
        <f>SUM($E$11:$E2168)</f>
        <v>30</v>
      </c>
      <c r="T2168" s="22">
        <f t="shared" si="266"/>
        <v>0</v>
      </c>
      <c r="U2168" s="22">
        <f t="shared" si="267"/>
        <v>0</v>
      </c>
      <c r="W2168" s="13" t="str">
        <f t="shared" si="268"/>
        <v/>
      </c>
      <c r="Y2168" s="41" t="str">
        <f>IF($B2168="", "", IF($B2168&gt;'Annual Report'!$AZ$41, 'Annual Report'!$BA$40, TEXT($B2168, "mmm yyyy")))</f>
        <v/>
      </c>
      <c r="AA2168" s="13" t="str">
        <f t="shared" si="269"/>
        <v/>
      </c>
      <c r="AC2168" s="13" t="str">
        <f t="shared" si="270"/>
        <v xml:space="preserve"> - </v>
      </c>
      <c r="AE2168" s="13" t="str">
        <f t="shared" si="271"/>
        <v/>
      </c>
    </row>
    <row r="2169" spans="1:31" x14ac:dyDescent="0.25">
      <c r="A2169" s="30"/>
      <c r="B2169" s="74"/>
      <c r="C2169" s="82"/>
      <c r="D2169" s="92"/>
      <c r="E2169" s="75"/>
      <c r="F2169" s="76"/>
      <c r="G2169" s="83"/>
      <c r="H2169" s="77"/>
      <c r="I2169" s="84"/>
      <c r="J2169" s="30"/>
      <c r="K2169" s="25" t="str">
        <f t="shared" si="264"/>
        <v/>
      </c>
      <c r="L2169" s="30"/>
      <c r="O2169" s="13" t="str">
        <f t="shared" si="265"/>
        <v/>
      </c>
      <c r="P2169" s="13">
        <f>SUM($E$11:$E2169)</f>
        <v>30</v>
      </c>
      <c r="T2169" s="22">
        <f t="shared" si="266"/>
        <v>0</v>
      </c>
      <c r="U2169" s="22">
        <f t="shared" si="267"/>
        <v>0</v>
      </c>
      <c r="W2169" s="13" t="str">
        <f t="shared" si="268"/>
        <v/>
      </c>
      <c r="Y2169" s="41" t="str">
        <f>IF($B2169="", "", IF($B2169&gt;'Annual Report'!$AZ$41, 'Annual Report'!$BA$40, TEXT($B2169, "mmm yyyy")))</f>
        <v/>
      </c>
      <c r="AA2169" s="13" t="str">
        <f t="shared" si="269"/>
        <v/>
      </c>
      <c r="AC2169" s="13" t="str">
        <f t="shared" si="270"/>
        <v xml:space="preserve"> - </v>
      </c>
      <c r="AE2169" s="13" t="str">
        <f t="shared" si="271"/>
        <v/>
      </c>
    </row>
    <row r="2170" spans="1:31" x14ac:dyDescent="0.25">
      <c r="A2170" s="30"/>
      <c r="B2170" s="74"/>
      <c r="C2170" s="82"/>
      <c r="D2170" s="92"/>
      <c r="E2170" s="75"/>
      <c r="F2170" s="76"/>
      <c r="G2170" s="83"/>
      <c r="H2170" s="77"/>
      <c r="I2170" s="84"/>
      <c r="J2170" s="30"/>
      <c r="K2170" s="25" t="str">
        <f t="shared" si="264"/>
        <v/>
      </c>
      <c r="L2170" s="30"/>
      <c r="O2170" s="13" t="str">
        <f t="shared" si="265"/>
        <v/>
      </c>
      <c r="P2170" s="13">
        <f>SUM($E$11:$E2170)</f>
        <v>30</v>
      </c>
      <c r="T2170" s="22">
        <f t="shared" si="266"/>
        <v>0</v>
      </c>
      <c r="U2170" s="22">
        <f t="shared" si="267"/>
        <v>0</v>
      </c>
      <c r="W2170" s="13" t="str">
        <f t="shared" si="268"/>
        <v/>
      </c>
      <c r="Y2170" s="41" t="str">
        <f>IF($B2170="", "", IF($B2170&gt;'Annual Report'!$AZ$41, 'Annual Report'!$BA$40, TEXT($B2170, "mmm yyyy")))</f>
        <v/>
      </c>
      <c r="AA2170" s="13" t="str">
        <f t="shared" si="269"/>
        <v/>
      </c>
      <c r="AC2170" s="13" t="str">
        <f t="shared" si="270"/>
        <v xml:space="preserve"> - </v>
      </c>
      <c r="AE2170" s="13" t="str">
        <f t="shared" si="271"/>
        <v/>
      </c>
    </row>
    <row r="2171" spans="1:31" x14ac:dyDescent="0.25">
      <c r="A2171" s="30"/>
      <c r="B2171" s="74"/>
      <c r="C2171" s="82"/>
      <c r="D2171" s="92"/>
      <c r="E2171" s="75"/>
      <c r="F2171" s="76"/>
      <c r="G2171" s="83"/>
      <c r="H2171" s="77"/>
      <c r="I2171" s="84"/>
      <c r="J2171" s="30"/>
      <c r="K2171" s="25" t="str">
        <f t="shared" si="264"/>
        <v/>
      </c>
      <c r="L2171" s="30"/>
      <c r="O2171" s="13" t="str">
        <f t="shared" si="265"/>
        <v/>
      </c>
      <c r="P2171" s="13">
        <f>SUM($E$11:$E2171)</f>
        <v>30</v>
      </c>
      <c r="T2171" s="22">
        <f t="shared" si="266"/>
        <v>0</v>
      </c>
      <c r="U2171" s="22">
        <f t="shared" si="267"/>
        <v>0</v>
      </c>
      <c r="W2171" s="13" t="str">
        <f t="shared" si="268"/>
        <v/>
      </c>
      <c r="Y2171" s="41" t="str">
        <f>IF($B2171="", "", IF($B2171&gt;'Annual Report'!$AZ$41, 'Annual Report'!$BA$40, TEXT($B2171, "mmm yyyy")))</f>
        <v/>
      </c>
      <c r="AA2171" s="13" t="str">
        <f t="shared" si="269"/>
        <v/>
      </c>
      <c r="AC2171" s="13" t="str">
        <f t="shared" si="270"/>
        <v xml:space="preserve"> - </v>
      </c>
      <c r="AE2171" s="13" t="str">
        <f t="shared" si="271"/>
        <v/>
      </c>
    </row>
    <row r="2172" spans="1:31" x14ac:dyDescent="0.25">
      <c r="A2172" s="30"/>
      <c r="B2172" s="74"/>
      <c r="C2172" s="82"/>
      <c r="D2172" s="92"/>
      <c r="E2172" s="75"/>
      <c r="F2172" s="76"/>
      <c r="G2172" s="83"/>
      <c r="H2172" s="77"/>
      <c r="I2172" s="84"/>
      <c r="J2172" s="30"/>
      <c r="K2172" s="25" t="str">
        <f t="shared" si="264"/>
        <v/>
      </c>
      <c r="L2172" s="30"/>
      <c r="O2172" s="13" t="str">
        <f t="shared" si="265"/>
        <v/>
      </c>
      <c r="P2172" s="13">
        <f>SUM($E$11:$E2172)</f>
        <v>30</v>
      </c>
      <c r="T2172" s="22">
        <f t="shared" si="266"/>
        <v>0</v>
      </c>
      <c r="U2172" s="22">
        <f t="shared" si="267"/>
        <v>0</v>
      </c>
      <c r="W2172" s="13" t="str">
        <f t="shared" si="268"/>
        <v/>
      </c>
      <c r="Y2172" s="41" t="str">
        <f>IF($B2172="", "", IF($B2172&gt;'Annual Report'!$AZ$41, 'Annual Report'!$BA$40, TEXT($B2172, "mmm yyyy")))</f>
        <v/>
      </c>
      <c r="AA2172" s="13" t="str">
        <f t="shared" si="269"/>
        <v/>
      </c>
      <c r="AC2172" s="13" t="str">
        <f t="shared" si="270"/>
        <v xml:space="preserve"> - </v>
      </c>
      <c r="AE2172" s="13" t="str">
        <f t="shared" si="271"/>
        <v/>
      </c>
    </row>
    <row r="2173" spans="1:31" x14ac:dyDescent="0.25">
      <c r="A2173" s="30"/>
      <c r="B2173" s="74"/>
      <c r="C2173" s="82"/>
      <c r="D2173" s="92"/>
      <c r="E2173" s="75"/>
      <c r="F2173" s="76"/>
      <c r="G2173" s="83"/>
      <c r="H2173" s="77"/>
      <c r="I2173" s="84"/>
      <c r="J2173" s="30"/>
      <c r="K2173" s="25" t="str">
        <f t="shared" si="264"/>
        <v/>
      </c>
      <c r="L2173" s="30"/>
      <c r="O2173" s="13" t="str">
        <f t="shared" si="265"/>
        <v/>
      </c>
      <c r="P2173" s="13">
        <f>SUM($E$11:$E2173)</f>
        <v>30</v>
      </c>
      <c r="T2173" s="22">
        <f t="shared" si="266"/>
        <v>0</v>
      </c>
      <c r="U2173" s="22">
        <f t="shared" si="267"/>
        <v>0</v>
      </c>
      <c r="W2173" s="13" t="str">
        <f t="shared" si="268"/>
        <v/>
      </c>
      <c r="Y2173" s="41" t="str">
        <f>IF($B2173="", "", IF($B2173&gt;'Annual Report'!$AZ$41, 'Annual Report'!$BA$40, TEXT($B2173, "mmm yyyy")))</f>
        <v/>
      </c>
      <c r="AA2173" s="13" t="str">
        <f t="shared" si="269"/>
        <v/>
      </c>
      <c r="AC2173" s="13" t="str">
        <f t="shared" si="270"/>
        <v xml:space="preserve"> - </v>
      </c>
      <c r="AE2173" s="13" t="str">
        <f t="shared" si="271"/>
        <v/>
      </c>
    </row>
    <row r="2174" spans="1:31" x14ac:dyDescent="0.25">
      <c r="A2174" s="30"/>
      <c r="B2174" s="74"/>
      <c r="C2174" s="82"/>
      <c r="D2174" s="92"/>
      <c r="E2174" s="75"/>
      <c r="F2174" s="76"/>
      <c r="G2174" s="83"/>
      <c r="H2174" s="77"/>
      <c r="I2174" s="84"/>
      <c r="J2174" s="30"/>
      <c r="K2174" s="25" t="str">
        <f t="shared" si="264"/>
        <v/>
      </c>
      <c r="L2174" s="30"/>
      <c r="O2174" s="13" t="str">
        <f t="shared" si="265"/>
        <v/>
      </c>
      <c r="P2174" s="13">
        <f>SUM($E$11:$E2174)</f>
        <v>30</v>
      </c>
      <c r="T2174" s="22">
        <f t="shared" si="266"/>
        <v>0</v>
      </c>
      <c r="U2174" s="22">
        <f t="shared" si="267"/>
        <v>0</v>
      </c>
      <c r="W2174" s="13" t="str">
        <f t="shared" si="268"/>
        <v/>
      </c>
      <c r="Y2174" s="41" t="str">
        <f>IF($B2174="", "", IF($B2174&gt;'Annual Report'!$AZ$41, 'Annual Report'!$BA$40, TEXT($B2174, "mmm yyyy")))</f>
        <v/>
      </c>
      <c r="AA2174" s="13" t="str">
        <f t="shared" si="269"/>
        <v/>
      </c>
      <c r="AC2174" s="13" t="str">
        <f t="shared" si="270"/>
        <v xml:space="preserve"> - </v>
      </c>
      <c r="AE2174" s="13" t="str">
        <f t="shared" si="271"/>
        <v/>
      </c>
    </row>
    <row r="2175" spans="1:31" x14ac:dyDescent="0.25">
      <c r="A2175" s="30"/>
      <c r="B2175" s="74"/>
      <c r="C2175" s="82"/>
      <c r="D2175" s="92"/>
      <c r="E2175" s="75"/>
      <c r="F2175" s="76"/>
      <c r="G2175" s="83"/>
      <c r="H2175" s="77"/>
      <c r="I2175" s="84"/>
      <c r="J2175" s="30"/>
      <c r="K2175" s="25" t="str">
        <f t="shared" si="264"/>
        <v/>
      </c>
      <c r="L2175" s="30"/>
      <c r="O2175" s="13" t="str">
        <f t="shared" si="265"/>
        <v/>
      </c>
      <c r="P2175" s="13">
        <f>SUM($E$11:$E2175)</f>
        <v>30</v>
      </c>
      <c r="T2175" s="22">
        <f t="shared" si="266"/>
        <v>0</v>
      </c>
      <c r="U2175" s="22">
        <f t="shared" si="267"/>
        <v>0</v>
      </c>
      <c r="W2175" s="13" t="str">
        <f t="shared" si="268"/>
        <v/>
      </c>
      <c r="Y2175" s="41" t="str">
        <f>IF($B2175="", "", IF($B2175&gt;'Annual Report'!$AZ$41, 'Annual Report'!$BA$40, TEXT($B2175, "mmm yyyy")))</f>
        <v/>
      </c>
      <c r="AA2175" s="13" t="str">
        <f t="shared" si="269"/>
        <v/>
      </c>
      <c r="AC2175" s="13" t="str">
        <f t="shared" si="270"/>
        <v xml:space="preserve"> - </v>
      </c>
      <c r="AE2175" s="13" t="str">
        <f t="shared" si="271"/>
        <v/>
      </c>
    </row>
    <row r="2176" spans="1:31" x14ac:dyDescent="0.25">
      <c r="A2176" s="30"/>
      <c r="B2176" s="74"/>
      <c r="C2176" s="82"/>
      <c r="D2176" s="92"/>
      <c r="E2176" s="75"/>
      <c r="F2176" s="76"/>
      <c r="G2176" s="83"/>
      <c r="H2176" s="77"/>
      <c r="I2176" s="84"/>
      <c r="J2176" s="30"/>
      <c r="K2176" s="25" t="str">
        <f t="shared" si="264"/>
        <v/>
      </c>
      <c r="L2176" s="30"/>
      <c r="O2176" s="13" t="str">
        <f t="shared" si="265"/>
        <v/>
      </c>
      <c r="P2176" s="13">
        <f>SUM($E$11:$E2176)</f>
        <v>30</v>
      </c>
      <c r="T2176" s="22">
        <f t="shared" si="266"/>
        <v>0</v>
      </c>
      <c r="U2176" s="22">
        <f t="shared" si="267"/>
        <v>0</v>
      </c>
      <c r="W2176" s="13" t="str">
        <f t="shared" si="268"/>
        <v/>
      </c>
      <c r="Y2176" s="41" t="str">
        <f>IF($B2176="", "", IF($B2176&gt;'Annual Report'!$AZ$41, 'Annual Report'!$BA$40, TEXT($B2176, "mmm yyyy")))</f>
        <v/>
      </c>
      <c r="AA2176" s="13" t="str">
        <f t="shared" si="269"/>
        <v/>
      </c>
      <c r="AC2176" s="13" t="str">
        <f t="shared" si="270"/>
        <v xml:space="preserve"> - </v>
      </c>
      <c r="AE2176" s="13" t="str">
        <f t="shared" si="271"/>
        <v/>
      </c>
    </row>
    <row r="2177" spans="1:31" x14ac:dyDescent="0.25">
      <c r="A2177" s="30"/>
      <c r="B2177" s="74"/>
      <c r="C2177" s="82"/>
      <c r="D2177" s="92"/>
      <c r="E2177" s="75"/>
      <c r="F2177" s="76"/>
      <c r="G2177" s="83"/>
      <c r="H2177" s="77"/>
      <c r="I2177" s="84"/>
      <c r="J2177" s="30"/>
      <c r="K2177" s="25" t="str">
        <f t="shared" si="264"/>
        <v/>
      </c>
      <c r="L2177" s="30"/>
      <c r="O2177" s="13" t="str">
        <f t="shared" si="265"/>
        <v/>
      </c>
      <c r="P2177" s="13">
        <f>SUM($E$11:$E2177)</f>
        <v>30</v>
      </c>
      <c r="T2177" s="22">
        <f t="shared" si="266"/>
        <v>0</v>
      </c>
      <c r="U2177" s="22">
        <f t="shared" si="267"/>
        <v>0</v>
      </c>
      <c r="W2177" s="13" t="str">
        <f t="shared" si="268"/>
        <v/>
      </c>
      <c r="Y2177" s="41" t="str">
        <f>IF($B2177="", "", IF($B2177&gt;'Annual Report'!$AZ$41, 'Annual Report'!$BA$40, TEXT($B2177, "mmm yyyy")))</f>
        <v/>
      </c>
      <c r="AA2177" s="13" t="str">
        <f t="shared" si="269"/>
        <v/>
      </c>
      <c r="AC2177" s="13" t="str">
        <f t="shared" si="270"/>
        <v xml:space="preserve"> - </v>
      </c>
      <c r="AE2177" s="13" t="str">
        <f t="shared" si="271"/>
        <v/>
      </c>
    </row>
    <row r="2178" spans="1:31" x14ac:dyDescent="0.25">
      <c r="A2178" s="30"/>
      <c r="B2178" s="74"/>
      <c r="C2178" s="82"/>
      <c r="D2178" s="92"/>
      <c r="E2178" s="75"/>
      <c r="F2178" s="76"/>
      <c r="G2178" s="83"/>
      <c r="H2178" s="77"/>
      <c r="I2178" s="84"/>
      <c r="J2178" s="30"/>
      <c r="K2178" s="25" t="str">
        <f t="shared" si="264"/>
        <v/>
      </c>
      <c r="L2178" s="30"/>
      <c r="O2178" s="13" t="str">
        <f t="shared" si="265"/>
        <v/>
      </c>
      <c r="P2178" s="13">
        <f>SUM($E$11:$E2178)</f>
        <v>30</v>
      </c>
      <c r="T2178" s="22">
        <f t="shared" si="266"/>
        <v>0</v>
      </c>
      <c r="U2178" s="22">
        <f t="shared" si="267"/>
        <v>0</v>
      </c>
      <c r="W2178" s="13" t="str">
        <f t="shared" si="268"/>
        <v/>
      </c>
      <c r="Y2178" s="41" t="str">
        <f>IF($B2178="", "", IF($B2178&gt;'Annual Report'!$AZ$41, 'Annual Report'!$BA$40, TEXT($B2178, "mmm yyyy")))</f>
        <v/>
      </c>
      <c r="AA2178" s="13" t="str">
        <f t="shared" si="269"/>
        <v/>
      </c>
      <c r="AC2178" s="13" t="str">
        <f t="shared" si="270"/>
        <v xml:space="preserve"> - </v>
      </c>
      <c r="AE2178" s="13" t="str">
        <f t="shared" si="271"/>
        <v/>
      </c>
    </row>
    <row r="2179" spans="1:31" x14ac:dyDescent="0.25">
      <c r="A2179" s="30"/>
      <c r="B2179" s="74"/>
      <c r="C2179" s="82"/>
      <c r="D2179" s="92"/>
      <c r="E2179" s="75"/>
      <c r="F2179" s="76"/>
      <c r="G2179" s="83"/>
      <c r="H2179" s="77"/>
      <c r="I2179" s="84"/>
      <c r="J2179" s="30"/>
      <c r="K2179" s="25" t="str">
        <f t="shared" si="264"/>
        <v/>
      </c>
      <c r="L2179" s="30"/>
      <c r="O2179" s="13" t="str">
        <f t="shared" si="265"/>
        <v/>
      </c>
      <c r="P2179" s="13">
        <f>SUM($E$11:$E2179)</f>
        <v>30</v>
      </c>
      <c r="T2179" s="22">
        <f t="shared" si="266"/>
        <v>0</v>
      </c>
      <c r="U2179" s="22">
        <f t="shared" si="267"/>
        <v>0</v>
      </c>
      <c r="W2179" s="13" t="str">
        <f t="shared" si="268"/>
        <v/>
      </c>
      <c r="Y2179" s="41" t="str">
        <f>IF($B2179="", "", IF($B2179&gt;'Annual Report'!$AZ$41, 'Annual Report'!$BA$40, TEXT($B2179, "mmm yyyy")))</f>
        <v/>
      </c>
      <c r="AA2179" s="13" t="str">
        <f t="shared" si="269"/>
        <v/>
      </c>
      <c r="AC2179" s="13" t="str">
        <f t="shared" si="270"/>
        <v xml:space="preserve"> - </v>
      </c>
      <c r="AE2179" s="13" t="str">
        <f t="shared" si="271"/>
        <v/>
      </c>
    </row>
    <row r="2180" spans="1:31" x14ac:dyDescent="0.25">
      <c r="A2180" s="30"/>
      <c r="B2180" s="74"/>
      <c r="C2180" s="82"/>
      <c r="D2180" s="92"/>
      <c r="E2180" s="75"/>
      <c r="F2180" s="76"/>
      <c r="G2180" s="83"/>
      <c r="H2180" s="77"/>
      <c r="I2180" s="84"/>
      <c r="J2180" s="30"/>
      <c r="K2180" s="25" t="str">
        <f t="shared" si="264"/>
        <v/>
      </c>
      <c r="L2180" s="30"/>
      <c r="O2180" s="13" t="str">
        <f t="shared" si="265"/>
        <v/>
      </c>
      <c r="P2180" s="13">
        <f>SUM($E$11:$E2180)</f>
        <v>30</v>
      </c>
      <c r="T2180" s="22">
        <f t="shared" si="266"/>
        <v>0</v>
      </c>
      <c r="U2180" s="22">
        <f t="shared" si="267"/>
        <v>0</v>
      </c>
      <c r="W2180" s="13" t="str">
        <f t="shared" si="268"/>
        <v/>
      </c>
      <c r="Y2180" s="41" t="str">
        <f>IF($B2180="", "", IF($B2180&gt;'Annual Report'!$AZ$41, 'Annual Report'!$BA$40, TEXT($B2180, "mmm yyyy")))</f>
        <v/>
      </c>
      <c r="AA2180" s="13" t="str">
        <f t="shared" si="269"/>
        <v/>
      </c>
      <c r="AC2180" s="13" t="str">
        <f t="shared" si="270"/>
        <v xml:space="preserve"> - </v>
      </c>
      <c r="AE2180" s="13" t="str">
        <f t="shared" si="271"/>
        <v/>
      </c>
    </row>
    <row r="2181" spans="1:31" x14ac:dyDescent="0.25">
      <c r="A2181" s="30"/>
      <c r="B2181" s="74"/>
      <c r="C2181" s="82"/>
      <c r="D2181" s="92"/>
      <c r="E2181" s="75"/>
      <c r="F2181" s="76"/>
      <c r="G2181" s="83"/>
      <c r="H2181" s="77"/>
      <c r="I2181" s="84"/>
      <c r="J2181" s="30"/>
      <c r="K2181" s="25" t="str">
        <f t="shared" si="264"/>
        <v/>
      </c>
      <c r="L2181" s="30"/>
      <c r="O2181" s="13" t="str">
        <f t="shared" si="265"/>
        <v/>
      </c>
      <c r="P2181" s="13">
        <f>SUM($E$11:$E2181)</f>
        <v>30</v>
      </c>
      <c r="T2181" s="22">
        <f t="shared" si="266"/>
        <v>0</v>
      </c>
      <c r="U2181" s="22">
        <f t="shared" si="267"/>
        <v>0</v>
      </c>
      <c r="W2181" s="13" t="str">
        <f t="shared" si="268"/>
        <v/>
      </c>
      <c r="Y2181" s="41" t="str">
        <f>IF($B2181="", "", IF($B2181&gt;'Annual Report'!$AZ$41, 'Annual Report'!$BA$40, TEXT($B2181, "mmm yyyy")))</f>
        <v/>
      </c>
      <c r="AA2181" s="13" t="str">
        <f t="shared" si="269"/>
        <v/>
      </c>
      <c r="AC2181" s="13" t="str">
        <f t="shared" si="270"/>
        <v xml:space="preserve"> - </v>
      </c>
      <c r="AE2181" s="13" t="str">
        <f t="shared" si="271"/>
        <v/>
      </c>
    </row>
    <row r="2182" spans="1:31" x14ac:dyDescent="0.25">
      <c r="A2182" s="30"/>
      <c r="B2182" s="74"/>
      <c r="C2182" s="82"/>
      <c r="D2182" s="92"/>
      <c r="E2182" s="75"/>
      <c r="F2182" s="76"/>
      <c r="G2182" s="83"/>
      <c r="H2182" s="77"/>
      <c r="I2182" s="84"/>
      <c r="J2182" s="30"/>
      <c r="K2182" s="25" t="str">
        <f t="shared" si="264"/>
        <v/>
      </c>
      <c r="L2182" s="30"/>
      <c r="O2182" s="13" t="str">
        <f t="shared" si="265"/>
        <v/>
      </c>
      <c r="P2182" s="13">
        <f>SUM($E$11:$E2182)</f>
        <v>30</v>
      </c>
      <c r="T2182" s="22">
        <f t="shared" si="266"/>
        <v>0</v>
      </c>
      <c r="U2182" s="22">
        <f t="shared" si="267"/>
        <v>0</v>
      </c>
      <c r="W2182" s="13" t="str">
        <f t="shared" si="268"/>
        <v/>
      </c>
      <c r="Y2182" s="41" t="str">
        <f>IF($B2182="", "", IF($B2182&gt;'Annual Report'!$AZ$41, 'Annual Report'!$BA$40, TEXT($B2182, "mmm yyyy")))</f>
        <v/>
      </c>
      <c r="AA2182" s="13" t="str">
        <f t="shared" si="269"/>
        <v/>
      </c>
      <c r="AC2182" s="13" t="str">
        <f t="shared" si="270"/>
        <v xml:space="preserve"> - </v>
      </c>
      <c r="AE2182" s="13" t="str">
        <f t="shared" si="271"/>
        <v/>
      </c>
    </row>
    <row r="2183" spans="1:31" x14ac:dyDescent="0.25">
      <c r="A2183" s="30"/>
      <c r="B2183" s="74"/>
      <c r="C2183" s="82"/>
      <c r="D2183" s="92"/>
      <c r="E2183" s="75"/>
      <c r="F2183" s="76"/>
      <c r="G2183" s="83"/>
      <c r="H2183" s="77"/>
      <c r="I2183" s="84"/>
      <c r="J2183" s="30"/>
      <c r="K2183" s="25" t="str">
        <f t="shared" si="264"/>
        <v/>
      </c>
      <c r="L2183" s="30"/>
      <c r="O2183" s="13" t="str">
        <f t="shared" si="265"/>
        <v/>
      </c>
      <c r="P2183" s="13">
        <f>SUM($E$11:$E2183)</f>
        <v>30</v>
      </c>
      <c r="T2183" s="22">
        <f t="shared" si="266"/>
        <v>0</v>
      </c>
      <c r="U2183" s="22">
        <f t="shared" si="267"/>
        <v>0</v>
      </c>
      <c r="W2183" s="13" t="str">
        <f t="shared" si="268"/>
        <v/>
      </c>
      <c r="Y2183" s="41" t="str">
        <f>IF($B2183="", "", IF($B2183&gt;'Annual Report'!$AZ$41, 'Annual Report'!$BA$40, TEXT($B2183, "mmm yyyy")))</f>
        <v/>
      </c>
      <c r="AA2183" s="13" t="str">
        <f t="shared" si="269"/>
        <v/>
      </c>
      <c r="AC2183" s="13" t="str">
        <f t="shared" si="270"/>
        <v xml:space="preserve"> - </v>
      </c>
      <c r="AE2183" s="13" t="str">
        <f t="shared" si="271"/>
        <v/>
      </c>
    </row>
    <row r="2184" spans="1:31" x14ac:dyDescent="0.25">
      <c r="A2184" s="30"/>
      <c r="B2184" s="74"/>
      <c r="C2184" s="82"/>
      <c r="D2184" s="92"/>
      <c r="E2184" s="75"/>
      <c r="F2184" s="76"/>
      <c r="G2184" s="83"/>
      <c r="H2184" s="77"/>
      <c r="I2184" s="84"/>
      <c r="J2184" s="30"/>
      <c r="K2184" s="25" t="str">
        <f t="shared" si="264"/>
        <v/>
      </c>
      <c r="L2184" s="30"/>
      <c r="O2184" s="13" t="str">
        <f t="shared" si="265"/>
        <v/>
      </c>
      <c r="P2184" s="13">
        <f>SUM($E$11:$E2184)</f>
        <v>30</v>
      </c>
      <c r="T2184" s="22">
        <f t="shared" si="266"/>
        <v>0</v>
      </c>
      <c r="U2184" s="22">
        <f t="shared" si="267"/>
        <v>0</v>
      </c>
      <c r="W2184" s="13" t="str">
        <f t="shared" si="268"/>
        <v/>
      </c>
      <c r="Y2184" s="41" t="str">
        <f>IF($B2184="", "", IF($B2184&gt;'Annual Report'!$AZ$41, 'Annual Report'!$BA$40, TEXT($B2184, "mmm yyyy")))</f>
        <v/>
      </c>
      <c r="AA2184" s="13" t="str">
        <f t="shared" si="269"/>
        <v/>
      </c>
      <c r="AC2184" s="13" t="str">
        <f t="shared" si="270"/>
        <v xml:space="preserve"> - </v>
      </c>
      <c r="AE2184" s="13" t="str">
        <f t="shared" si="271"/>
        <v/>
      </c>
    </row>
    <row r="2185" spans="1:31" x14ac:dyDescent="0.25">
      <c r="A2185" s="30"/>
      <c r="B2185" s="74"/>
      <c r="C2185" s="82"/>
      <c r="D2185" s="92"/>
      <c r="E2185" s="75"/>
      <c r="F2185" s="76"/>
      <c r="G2185" s="83"/>
      <c r="H2185" s="77"/>
      <c r="I2185" s="84"/>
      <c r="J2185" s="30"/>
      <c r="K2185" s="25" t="str">
        <f t="shared" si="264"/>
        <v/>
      </c>
      <c r="L2185" s="30"/>
      <c r="O2185" s="13" t="str">
        <f t="shared" si="265"/>
        <v/>
      </c>
      <c r="P2185" s="13">
        <f>SUM($E$11:$E2185)</f>
        <v>30</v>
      </c>
      <c r="T2185" s="22">
        <f t="shared" si="266"/>
        <v>0</v>
      </c>
      <c r="U2185" s="22">
        <f t="shared" si="267"/>
        <v>0</v>
      </c>
      <c r="W2185" s="13" t="str">
        <f t="shared" si="268"/>
        <v/>
      </c>
      <c r="Y2185" s="41" t="str">
        <f>IF($B2185="", "", IF($B2185&gt;'Annual Report'!$AZ$41, 'Annual Report'!$BA$40, TEXT($B2185, "mmm yyyy")))</f>
        <v/>
      </c>
      <c r="AA2185" s="13" t="str">
        <f t="shared" si="269"/>
        <v/>
      </c>
      <c r="AC2185" s="13" t="str">
        <f t="shared" si="270"/>
        <v xml:space="preserve"> - </v>
      </c>
      <c r="AE2185" s="13" t="str">
        <f t="shared" si="271"/>
        <v/>
      </c>
    </row>
    <row r="2186" spans="1:31" x14ac:dyDescent="0.25">
      <c r="A2186" s="30"/>
      <c r="B2186" s="74"/>
      <c r="C2186" s="82"/>
      <c r="D2186" s="92"/>
      <c r="E2186" s="75"/>
      <c r="F2186" s="76"/>
      <c r="G2186" s="83"/>
      <c r="H2186" s="77"/>
      <c r="I2186" s="84"/>
      <c r="J2186" s="30"/>
      <c r="K2186" s="25" t="str">
        <f t="shared" si="264"/>
        <v/>
      </c>
      <c r="L2186" s="30"/>
      <c r="O2186" s="13" t="str">
        <f t="shared" si="265"/>
        <v/>
      </c>
      <c r="P2186" s="13">
        <f>SUM($E$11:$E2186)</f>
        <v>30</v>
      </c>
      <c r="T2186" s="22">
        <f t="shared" si="266"/>
        <v>0</v>
      </c>
      <c r="U2186" s="22">
        <f t="shared" si="267"/>
        <v>0</v>
      </c>
      <c r="W2186" s="13" t="str">
        <f t="shared" si="268"/>
        <v/>
      </c>
      <c r="Y2186" s="41" t="str">
        <f>IF($B2186="", "", IF($B2186&gt;'Annual Report'!$AZ$41, 'Annual Report'!$BA$40, TEXT($B2186, "mmm yyyy")))</f>
        <v/>
      </c>
      <c r="AA2186" s="13" t="str">
        <f t="shared" si="269"/>
        <v/>
      </c>
      <c r="AC2186" s="13" t="str">
        <f t="shared" si="270"/>
        <v xml:space="preserve"> - </v>
      </c>
      <c r="AE2186" s="13" t="str">
        <f t="shared" si="271"/>
        <v/>
      </c>
    </row>
    <row r="2187" spans="1:31" x14ac:dyDescent="0.25">
      <c r="A2187" s="30"/>
      <c r="B2187" s="74"/>
      <c r="C2187" s="82"/>
      <c r="D2187" s="92"/>
      <c r="E2187" s="75"/>
      <c r="F2187" s="76"/>
      <c r="G2187" s="83"/>
      <c r="H2187" s="77"/>
      <c r="I2187" s="84"/>
      <c r="J2187" s="30"/>
      <c r="K2187" s="25" t="str">
        <f t="shared" si="264"/>
        <v/>
      </c>
      <c r="L2187" s="30"/>
      <c r="O2187" s="13" t="str">
        <f t="shared" si="265"/>
        <v/>
      </c>
      <c r="P2187" s="13">
        <f>SUM($E$11:$E2187)</f>
        <v>30</v>
      </c>
      <c r="T2187" s="22">
        <f t="shared" si="266"/>
        <v>0</v>
      </c>
      <c r="U2187" s="22">
        <f t="shared" si="267"/>
        <v>0</v>
      </c>
      <c r="W2187" s="13" t="str">
        <f t="shared" si="268"/>
        <v/>
      </c>
      <c r="Y2187" s="41" t="str">
        <f>IF($B2187="", "", IF($B2187&gt;'Annual Report'!$AZ$41, 'Annual Report'!$BA$40, TEXT($B2187, "mmm yyyy")))</f>
        <v/>
      </c>
      <c r="AA2187" s="13" t="str">
        <f t="shared" si="269"/>
        <v/>
      </c>
      <c r="AC2187" s="13" t="str">
        <f t="shared" si="270"/>
        <v xml:space="preserve"> - </v>
      </c>
      <c r="AE2187" s="13" t="str">
        <f t="shared" si="271"/>
        <v/>
      </c>
    </row>
    <row r="2188" spans="1:31" x14ac:dyDescent="0.25">
      <c r="A2188" s="30"/>
      <c r="B2188" s="74"/>
      <c r="C2188" s="82"/>
      <c r="D2188" s="92"/>
      <c r="E2188" s="75"/>
      <c r="F2188" s="76"/>
      <c r="G2188" s="83"/>
      <c r="H2188" s="77"/>
      <c r="I2188" s="84"/>
      <c r="J2188" s="30"/>
      <c r="K2188" s="25" t="str">
        <f t="shared" ref="K2188:K2251" si="272">IF($B2188="", "", $G2188+$H2188-$F2188-$U2188-$T2188)</f>
        <v/>
      </c>
      <c r="L2188" s="30"/>
      <c r="O2188" s="13" t="str">
        <f t="shared" ref="O2188:O2251" si="273">IF($B2188="", "", IF(OR($B2188&lt;$R$3, $B2188&gt;$R$4), "X", ""))</f>
        <v/>
      </c>
      <c r="P2188" s="13">
        <f>SUM($E$11:$E2188)</f>
        <v>30</v>
      </c>
      <c r="T2188" s="22">
        <f t="shared" ref="T2188:T2251" si="274">ROUND($D2188*$P$4*24, 2)</f>
        <v>0</v>
      </c>
      <c r="U2188" s="22">
        <f t="shared" ref="U2188:U2251" si="275">ROUND(IF(AND($P2188&gt;$O$6, $P2187&lt;$O$6), (($P2188-$O$6)*$P$7)+(($O$6-$P2187)*$P$6), IF($P2187&gt;$O$6, $E2188*$P$7, $E2188*$P$6)), 2)</f>
        <v>0</v>
      </c>
      <c r="W2188" s="13" t="str">
        <f t="shared" ref="W2188:W2251" si="276">IF($I2188="", "", IF(COUNTIF($R$11:$R$20, $I2188)&gt;0, "", "X"))</f>
        <v/>
      </c>
      <c r="Y2188" s="41" t="str">
        <f>IF($B2188="", "", IF($B2188&gt;'Annual Report'!$AZ$41, 'Annual Report'!$BA$40, TEXT($B2188, "mmm yyyy")))</f>
        <v/>
      </c>
      <c r="AA2188" s="13" t="str">
        <f t="shared" ref="AA2188:AA2251" si="277">IF(AND(NOT($F2188=""), $I2188=""), "X", "")</f>
        <v/>
      </c>
      <c r="AC2188" s="13" t="str">
        <f t="shared" ref="AC2188:AC2251" si="278">_xlfn.CONCAT(Y2188, " - ", $I2188)</f>
        <v xml:space="preserve"> - </v>
      </c>
      <c r="AE2188" s="13" t="str">
        <f t="shared" ref="AE2188:AE2251" si="279">IF($AA2188="", "", $Y2188)</f>
        <v/>
      </c>
    </row>
    <row r="2189" spans="1:31" x14ac:dyDescent="0.25">
      <c r="A2189" s="30"/>
      <c r="B2189" s="74"/>
      <c r="C2189" s="82"/>
      <c r="D2189" s="92"/>
      <c r="E2189" s="75"/>
      <c r="F2189" s="76"/>
      <c r="G2189" s="83"/>
      <c r="H2189" s="77"/>
      <c r="I2189" s="84"/>
      <c r="J2189" s="30"/>
      <c r="K2189" s="25" t="str">
        <f t="shared" si="272"/>
        <v/>
      </c>
      <c r="L2189" s="30"/>
      <c r="O2189" s="13" t="str">
        <f t="shared" si="273"/>
        <v/>
      </c>
      <c r="P2189" s="13">
        <f>SUM($E$11:$E2189)</f>
        <v>30</v>
      </c>
      <c r="T2189" s="22">
        <f t="shared" si="274"/>
        <v>0</v>
      </c>
      <c r="U2189" s="22">
        <f t="shared" si="275"/>
        <v>0</v>
      </c>
      <c r="W2189" s="13" t="str">
        <f t="shared" si="276"/>
        <v/>
      </c>
      <c r="Y2189" s="41" t="str">
        <f>IF($B2189="", "", IF($B2189&gt;'Annual Report'!$AZ$41, 'Annual Report'!$BA$40, TEXT($B2189, "mmm yyyy")))</f>
        <v/>
      </c>
      <c r="AA2189" s="13" t="str">
        <f t="shared" si="277"/>
        <v/>
      </c>
      <c r="AC2189" s="13" t="str">
        <f t="shared" si="278"/>
        <v xml:space="preserve"> - </v>
      </c>
      <c r="AE2189" s="13" t="str">
        <f t="shared" si="279"/>
        <v/>
      </c>
    </row>
    <row r="2190" spans="1:31" x14ac:dyDescent="0.25">
      <c r="A2190" s="30"/>
      <c r="B2190" s="74"/>
      <c r="C2190" s="82"/>
      <c r="D2190" s="92"/>
      <c r="E2190" s="75"/>
      <c r="F2190" s="76"/>
      <c r="G2190" s="83"/>
      <c r="H2190" s="77"/>
      <c r="I2190" s="84"/>
      <c r="J2190" s="30"/>
      <c r="K2190" s="25" t="str">
        <f t="shared" si="272"/>
        <v/>
      </c>
      <c r="L2190" s="30"/>
      <c r="O2190" s="13" t="str">
        <f t="shared" si="273"/>
        <v/>
      </c>
      <c r="P2190" s="13">
        <f>SUM($E$11:$E2190)</f>
        <v>30</v>
      </c>
      <c r="T2190" s="22">
        <f t="shared" si="274"/>
        <v>0</v>
      </c>
      <c r="U2190" s="22">
        <f t="shared" si="275"/>
        <v>0</v>
      </c>
      <c r="W2190" s="13" t="str">
        <f t="shared" si="276"/>
        <v/>
      </c>
      <c r="Y2190" s="41" t="str">
        <f>IF($B2190="", "", IF($B2190&gt;'Annual Report'!$AZ$41, 'Annual Report'!$BA$40, TEXT($B2190, "mmm yyyy")))</f>
        <v/>
      </c>
      <c r="AA2190" s="13" t="str">
        <f t="shared" si="277"/>
        <v/>
      </c>
      <c r="AC2190" s="13" t="str">
        <f t="shared" si="278"/>
        <v xml:space="preserve"> - </v>
      </c>
      <c r="AE2190" s="13" t="str">
        <f t="shared" si="279"/>
        <v/>
      </c>
    </row>
    <row r="2191" spans="1:31" x14ac:dyDescent="0.25">
      <c r="A2191" s="30"/>
      <c r="B2191" s="74"/>
      <c r="C2191" s="82"/>
      <c r="D2191" s="92"/>
      <c r="E2191" s="75"/>
      <c r="F2191" s="76"/>
      <c r="G2191" s="83"/>
      <c r="H2191" s="77"/>
      <c r="I2191" s="84"/>
      <c r="J2191" s="30"/>
      <c r="K2191" s="25" t="str">
        <f t="shared" si="272"/>
        <v/>
      </c>
      <c r="L2191" s="30"/>
      <c r="O2191" s="13" t="str">
        <f t="shared" si="273"/>
        <v/>
      </c>
      <c r="P2191" s="13">
        <f>SUM($E$11:$E2191)</f>
        <v>30</v>
      </c>
      <c r="T2191" s="22">
        <f t="shared" si="274"/>
        <v>0</v>
      </c>
      <c r="U2191" s="22">
        <f t="shared" si="275"/>
        <v>0</v>
      </c>
      <c r="W2191" s="13" t="str">
        <f t="shared" si="276"/>
        <v/>
      </c>
      <c r="Y2191" s="41" t="str">
        <f>IF($B2191="", "", IF($B2191&gt;'Annual Report'!$AZ$41, 'Annual Report'!$BA$40, TEXT($B2191, "mmm yyyy")))</f>
        <v/>
      </c>
      <c r="AA2191" s="13" t="str">
        <f t="shared" si="277"/>
        <v/>
      </c>
      <c r="AC2191" s="13" t="str">
        <f t="shared" si="278"/>
        <v xml:space="preserve"> - </v>
      </c>
      <c r="AE2191" s="13" t="str">
        <f t="shared" si="279"/>
        <v/>
      </c>
    </row>
    <row r="2192" spans="1:31" x14ac:dyDescent="0.25">
      <c r="A2192" s="30"/>
      <c r="B2192" s="74"/>
      <c r="C2192" s="82"/>
      <c r="D2192" s="92"/>
      <c r="E2192" s="75"/>
      <c r="F2192" s="76"/>
      <c r="G2192" s="83"/>
      <c r="H2192" s="77"/>
      <c r="I2192" s="84"/>
      <c r="J2192" s="30"/>
      <c r="K2192" s="25" t="str">
        <f t="shared" si="272"/>
        <v/>
      </c>
      <c r="L2192" s="30"/>
      <c r="O2192" s="13" t="str">
        <f t="shared" si="273"/>
        <v/>
      </c>
      <c r="P2192" s="13">
        <f>SUM($E$11:$E2192)</f>
        <v>30</v>
      </c>
      <c r="T2192" s="22">
        <f t="shared" si="274"/>
        <v>0</v>
      </c>
      <c r="U2192" s="22">
        <f t="shared" si="275"/>
        <v>0</v>
      </c>
      <c r="W2192" s="13" t="str">
        <f t="shared" si="276"/>
        <v/>
      </c>
      <c r="Y2192" s="41" t="str">
        <f>IF($B2192="", "", IF($B2192&gt;'Annual Report'!$AZ$41, 'Annual Report'!$BA$40, TEXT($B2192, "mmm yyyy")))</f>
        <v/>
      </c>
      <c r="AA2192" s="13" t="str">
        <f t="shared" si="277"/>
        <v/>
      </c>
      <c r="AC2192" s="13" t="str">
        <f t="shared" si="278"/>
        <v xml:space="preserve"> - </v>
      </c>
      <c r="AE2192" s="13" t="str">
        <f t="shared" si="279"/>
        <v/>
      </c>
    </row>
    <row r="2193" spans="1:31" x14ac:dyDescent="0.25">
      <c r="A2193" s="30"/>
      <c r="B2193" s="74"/>
      <c r="C2193" s="82"/>
      <c r="D2193" s="92"/>
      <c r="E2193" s="75"/>
      <c r="F2193" s="76"/>
      <c r="G2193" s="83"/>
      <c r="H2193" s="77"/>
      <c r="I2193" s="84"/>
      <c r="J2193" s="30"/>
      <c r="K2193" s="25" t="str">
        <f t="shared" si="272"/>
        <v/>
      </c>
      <c r="L2193" s="30"/>
      <c r="O2193" s="13" t="str">
        <f t="shared" si="273"/>
        <v/>
      </c>
      <c r="P2193" s="13">
        <f>SUM($E$11:$E2193)</f>
        <v>30</v>
      </c>
      <c r="T2193" s="22">
        <f t="shared" si="274"/>
        <v>0</v>
      </c>
      <c r="U2193" s="22">
        <f t="shared" si="275"/>
        <v>0</v>
      </c>
      <c r="W2193" s="13" t="str">
        <f t="shared" si="276"/>
        <v/>
      </c>
      <c r="Y2193" s="41" t="str">
        <f>IF($B2193="", "", IF($B2193&gt;'Annual Report'!$AZ$41, 'Annual Report'!$BA$40, TEXT($B2193, "mmm yyyy")))</f>
        <v/>
      </c>
      <c r="AA2193" s="13" t="str">
        <f t="shared" si="277"/>
        <v/>
      </c>
      <c r="AC2193" s="13" t="str">
        <f t="shared" si="278"/>
        <v xml:space="preserve"> - </v>
      </c>
      <c r="AE2193" s="13" t="str">
        <f t="shared" si="279"/>
        <v/>
      </c>
    </row>
    <row r="2194" spans="1:31" x14ac:dyDescent="0.25">
      <c r="A2194" s="30"/>
      <c r="B2194" s="74"/>
      <c r="C2194" s="82"/>
      <c r="D2194" s="92"/>
      <c r="E2194" s="75"/>
      <c r="F2194" s="76"/>
      <c r="G2194" s="83"/>
      <c r="H2194" s="77"/>
      <c r="I2194" s="84"/>
      <c r="J2194" s="30"/>
      <c r="K2194" s="25" t="str">
        <f t="shared" si="272"/>
        <v/>
      </c>
      <c r="L2194" s="30"/>
      <c r="O2194" s="13" t="str">
        <f t="shared" si="273"/>
        <v/>
      </c>
      <c r="P2194" s="13">
        <f>SUM($E$11:$E2194)</f>
        <v>30</v>
      </c>
      <c r="T2194" s="22">
        <f t="shared" si="274"/>
        <v>0</v>
      </c>
      <c r="U2194" s="22">
        <f t="shared" si="275"/>
        <v>0</v>
      </c>
      <c r="W2194" s="13" t="str">
        <f t="shared" si="276"/>
        <v/>
      </c>
      <c r="Y2194" s="41" t="str">
        <f>IF($B2194="", "", IF($B2194&gt;'Annual Report'!$AZ$41, 'Annual Report'!$BA$40, TEXT($B2194, "mmm yyyy")))</f>
        <v/>
      </c>
      <c r="AA2194" s="13" t="str">
        <f t="shared" si="277"/>
        <v/>
      </c>
      <c r="AC2194" s="13" t="str">
        <f t="shared" si="278"/>
        <v xml:space="preserve"> - </v>
      </c>
      <c r="AE2194" s="13" t="str">
        <f t="shared" si="279"/>
        <v/>
      </c>
    </row>
    <row r="2195" spans="1:31" x14ac:dyDescent="0.25">
      <c r="A2195" s="30"/>
      <c r="B2195" s="74"/>
      <c r="C2195" s="82"/>
      <c r="D2195" s="92"/>
      <c r="E2195" s="75"/>
      <c r="F2195" s="76"/>
      <c r="G2195" s="83"/>
      <c r="H2195" s="77"/>
      <c r="I2195" s="84"/>
      <c r="J2195" s="30"/>
      <c r="K2195" s="25" t="str">
        <f t="shared" si="272"/>
        <v/>
      </c>
      <c r="L2195" s="30"/>
      <c r="O2195" s="13" t="str">
        <f t="shared" si="273"/>
        <v/>
      </c>
      <c r="P2195" s="13">
        <f>SUM($E$11:$E2195)</f>
        <v>30</v>
      </c>
      <c r="T2195" s="22">
        <f t="shared" si="274"/>
        <v>0</v>
      </c>
      <c r="U2195" s="22">
        <f t="shared" si="275"/>
        <v>0</v>
      </c>
      <c r="W2195" s="13" t="str">
        <f t="shared" si="276"/>
        <v/>
      </c>
      <c r="Y2195" s="41" t="str">
        <f>IF($B2195="", "", IF($B2195&gt;'Annual Report'!$AZ$41, 'Annual Report'!$BA$40, TEXT($B2195, "mmm yyyy")))</f>
        <v/>
      </c>
      <c r="AA2195" s="13" t="str">
        <f t="shared" si="277"/>
        <v/>
      </c>
      <c r="AC2195" s="13" t="str">
        <f t="shared" si="278"/>
        <v xml:space="preserve"> - </v>
      </c>
      <c r="AE2195" s="13" t="str">
        <f t="shared" si="279"/>
        <v/>
      </c>
    </row>
    <row r="2196" spans="1:31" x14ac:dyDescent="0.25">
      <c r="A2196" s="30"/>
      <c r="B2196" s="74"/>
      <c r="C2196" s="82"/>
      <c r="D2196" s="92"/>
      <c r="E2196" s="75"/>
      <c r="F2196" s="76"/>
      <c r="G2196" s="83"/>
      <c r="H2196" s="77"/>
      <c r="I2196" s="84"/>
      <c r="J2196" s="30"/>
      <c r="K2196" s="25" t="str">
        <f t="shared" si="272"/>
        <v/>
      </c>
      <c r="L2196" s="30"/>
      <c r="O2196" s="13" t="str">
        <f t="shared" si="273"/>
        <v/>
      </c>
      <c r="P2196" s="13">
        <f>SUM($E$11:$E2196)</f>
        <v>30</v>
      </c>
      <c r="T2196" s="22">
        <f t="shared" si="274"/>
        <v>0</v>
      </c>
      <c r="U2196" s="22">
        <f t="shared" si="275"/>
        <v>0</v>
      </c>
      <c r="W2196" s="13" t="str">
        <f t="shared" si="276"/>
        <v/>
      </c>
      <c r="Y2196" s="41" t="str">
        <f>IF($B2196="", "", IF($B2196&gt;'Annual Report'!$AZ$41, 'Annual Report'!$BA$40, TEXT($B2196, "mmm yyyy")))</f>
        <v/>
      </c>
      <c r="AA2196" s="13" t="str">
        <f t="shared" si="277"/>
        <v/>
      </c>
      <c r="AC2196" s="13" t="str">
        <f t="shared" si="278"/>
        <v xml:space="preserve"> - </v>
      </c>
      <c r="AE2196" s="13" t="str">
        <f t="shared" si="279"/>
        <v/>
      </c>
    </row>
    <row r="2197" spans="1:31" x14ac:dyDescent="0.25">
      <c r="A2197" s="30"/>
      <c r="B2197" s="74"/>
      <c r="C2197" s="82"/>
      <c r="D2197" s="92"/>
      <c r="E2197" s="75"/>
      <c r="F2197" s="76"/>
      <c r="G2197" s="83"/>
      <c r="H2197" s="77"/>
      <c r="I2197" s="84"/>
      <c r="J2197" s="30"/>
      <c r="K2197" s="25" t="str">
        <f t="shared" si="272"/>
        <v/>
      </c>
      <c r="L2197" s="30"/>
      <c r="O2197" s="13" t="str">
        <f t="shared" si="273"/>
        <v/>
      </c>
      <c r="P2197" s="13">
        <f>SUM($E$11:$E2197)</f>
        <v>30</v>
      </c>
      <c r="T2197" s="22">
        <f t="shared" si="274"/>
        <v>0</v>
      </c>
      <c r="U2197" s="22">
        <f t="shared" si="275"/>
        <v>0</v>
      </c>
      <c r="W2197" s="13" t="str">
        <f t="shared" si="276"/>
        <v/>
      </c>
      <c r="Y2197" s="41" t="str">
        <f>IF($B2197="", "", IF($B2197&gt;'Annual Report'!$AZ$41, 'Annual Report'!$BA$40, TEXT($B2197, "mmm yyyy")))</f>
        <v/>
      </c>
      <c r="AA2197" s="13" t="str">
        <f t="shared" si="277"/>
        <v/>
      </c>
      <c r="AC2197" s="13" t="str">
        <f t="shared" si="278"/>
        <v xml:space="preserve"> - </v>
      </c>
      <c r="AE2197" s="13" t="str">
        <f t="shared" si="279"/>
        <v/>
      </c>
    </row>
    <row r="2198" spans="1:31" x14ac:dyDescent="0.25">
      <c r="A2198" s="30"/>
      <c r="B2198" s="74"/>
      <c r="C2198" s="82"/>
      <c r="D2198" s="92"/>
      <c r="E2198" s="75"/>
      <c r="F2198" s="76"/>
      <c r="G2198" s="83"/>
      <c r="H2198" s="77"/>
      <c r="I2198" s="84"/>
      <c r="J2198" s="30"/>
      <c r="K2198" s="25" t="str">
        <f t="shared" si="272"/>
        <v/>
      </c>
      <c r="L2198" s="30"/>
      <c r="O2198" s="13" t="str">
        <f t="shared" si="273"/>
        <v/>
      </c>
      <c r="P2198" s="13">
        <f>SUM($E$11:$E2198)</f>
        <v>30</v>
      </c>
      <c r="T2198" s="22">
        <f t="shared" si="274"/>
        <v>0</v>
      </c>
      <c r="U2198" s="22">
        <f t="shared" si="275"/>
        <v>0</v>
      </c>
      <c r="W2198" s="13" t="str">
        <f t="shared" si="276"/>
        <v/>
      </c>
      <c r="Y2198" s="41" t="str">
        <f>IF($B2198="", "", IF($B2198&gt;'Annual Report'!$AZ$41, 'Annual Report'!$BA$40, TEXT($B2198, "mmm yyyy")))</f>
        <v/>
      </c>
      <c r="AA2198" s="13" t="str">
        <f t="shared" si="277"/>
        <v/>
      </c>
      <c r="AC2198" s="13" t="str">
        <f t="shared" si="278"/>
        <v xml:space="preserve"> - </v>
      </c>
      <c r="AE2198" s="13" t="str">
        <f t="shared" si="279"/>
        <v/>
      </c>
    </row>
    <row r="2199" spans="1:31" x14ac:dyDescent="0.25">
      <c r="A2199" s="30"/>
      <c r="B2199" s="74"/>
      <c r="C2199" s="82"/>
      <c r="D2199" s="92"/>
      <c r="E2199" s="75"/>
      <c r="F2199" s="76"/>
      <c r="G2199" s="83"/>
      <c r="H2199" s="77"/>
      <c r="I2199" s="84"/>
      <c r="J2199" s="30"/>
      <c r="K2199" s="25" t="str">
        <f t="shared" si="272"/>
        <v/>
      </c>
      <c r="L2199" s="30"/>
      <c r="O2199" s="13" t="str">
        <f t="shared" si="273"/>
        <v/>
      </c>
      <c r="P2199" s="13">
        <f>SUM($E$11:$E2199)</f>
        <v>30</v>
      </c>
      <c r="T2199" s="22">
        <f t="shared" si="274"/>
        <v>0</v>
      </c>
      <c r="U2199" s="22">
        <f t="shared" si="275"/>
        <v>0</v>
      </c>
      <c r="W2199" s="13" t="str">
        <f t="shared" si="276"/>
        <v/>
      </c>
      <c r="Y2199" s="41" t="str">
        <f>IF($B2199="", "", IF($B2199&gt;'Annual Report'!$AZ$41, 'Annual Report'!$BA$40, TEXT($B2199, "mmm yyyy")))</f>
        <v/>
      </c>
      <c r="AA2199" s="13" t="str">
        <f t="shared" si="277"/>
        <v/>
      </c>
      <c r="AC2199" s="13" t="str">
        <f t="shared" si="278"/>
        <v xml:space="preserve"> - </v>
      </c>
      <c r="AE2199" s="13" t="str">
        <f t="shared" si="279"/>
        <v/>
      </c>
    </row>
    <row r="2200" spans="1:31" x14ac:dyDescent="0.25">
      <c r="A2200" s="30"/>
      <c r="B2200" s="74"/>
      <c r="C2200" s="82"/>
      <c r="D2200" s="92"/>
      <c r="E2200" s="75"/>
      <c r="F2200" s="76"/>
      <c r="G2200" s="83"/>
      <c r="H2200" s="77"/>
      <c r="I2200" s="84"/>
      <c r="J2200" s="30"/>
      <c r="K2200" s="25" t="str">
        <f t="shared" si="272"/>
        <v/>
      </c>
      <c r="L2200" s="30"/>
      <c r="O2200" s="13" t="str">
        <f t="shared" si="273"/>
        <v/>
      </c>
      <c r="P2200" s="13">
        <f>SUM($E$11:$E2200)</f>
        <v>30</v>
      </c>
      <c r="T2200" s="22">
        <f t="shared" si="274"/>
        <v>0</v>
      </c>
      <c r="U2200" s="22">
        <f t="shared" si="275"/>
        <v>0</v>
      </c>
      <c r="W2200" s="13" t="str">
        <f t="shared" si="276"/>
        <v/>
      </c>
      <c r="Y2200" s="41" t="str">
        <f>IF($B2200="", "", IF($B2200&gt;'Annual Report'!$AZ$41, 'Annual Report'!$BA$40, TEXT($B2200, "mmm yyyy")))</f>
        <v/>
      </c>
      <c r="AA2200" s="13" t="str">
        <f t="shared" si="277"/>
        <v/>
      </c>
      <c r="AC2200" s="13" t="str">
        <f t="shared" si="278"/>
        <v xml:space="preserve"> - </v>
      </c>
      <c r="AE2200" s="13" t="str">
        <f t="shared" si="279"/>
        <v/>
      </c>
    </row>
    <row r="2201" spans="1:31" x14ac:dyDescent="0.25">
      <c r="A2201" s="30"/>
      <c r="B2201" s="74"/>
      <c r="C2201" s="82"/>
      <c r="D2201" s="92"/>
      <c r="E2201" s="75"/>
      <c r="F2201" s="76"/>
      <c r="G2201" s="83"/>
      <c r="H2201" s="77"/>
      <c r="I2201" s="84"/>
      <c r="J2201" s="30"/>
      <c r="K2201" s="25" t="str">
        <f t="shared" si="272"/>
        <v/>
      </c>
      <c r="L2201" s="30"/>
      <c r="O2201" s="13" t="str">
        <f t="shared" si="273"/>
        <v/>
      </c>
      <c r="P2201" s="13">
        <f>SUM($E$11:$E2201)</f>
        <v>30</v>
      </c>
      <c r="T2201" s="22">
        <f t="shared" si="274"/>
        <v>0</v>
      </c>
      <c r="U2201" s="22">
        <f t="shared" si="275"/>
        <v>0</v>
      </c>
      <c r="W2201" s="13" t="str">
        <f t="shared" si="276"/>
        <v/>
      </c>
      <c r="Y2201" s="41" t="str">
        <f>IF($B2201="", "", IF($B2201&gt;'Annual Report'!$AZ$41, 'Annual Report'!$BA$40, TEXT($B2201, "mmm yyyy")))</f>
        <v/>
      </c>
      <c r="AA2201" s="13" t="str">
        <f t="shared" si="277"/>
        <v/>
      </c>
      <c r="AC2201" s="13" t="str">
        <f t="shared" si="278"/>
        <v xml:space="preserve"> - </v>
      </c>
      <c r="AE2201" s="13" t="str">
        <f t="shared" si="279"/>
        <v/>
      </c>
    </row>
    <row r="2202" spans="1:31" x14ac:dyDescent="0.25">
      <c r="A2202" s="30"/>
      <c r="B2202" s="74"/>
      <c r="C2202" s="82"/>
      <c r="D2202" s="92"/>
      <c r="E2202" s="75"/>
      <c r="F2202" s="76"/>
      <c r="G2202" s="83"/>
      <c r="H2202" s="77"/>
      <c r="I2202" s="84"/>
      <c r="J2202" s="30"/>
      <c r="K2202" s="25" t="str">
        <f t="shared" si="272"/>
        <v/>
      </c>
      <c r="L2202" s="30"/>
      <c r="O2202" s="13" t="str">
        <f t="shared" si="273"/>
        <v/>
      </c>
      <c r="P2202" s="13">
        <f>SUM($E$11:$E2202)</f>
        <v>30</v>
      </c>
      <c r="T2202" s="22">
        <f t="shared" si="274"/>
        <v>0</v>
      </c>
      <c r="U2202" s="22">
        <f t="shared" si="275"/>
        <v>0</v>
      </c>
      <c r="W2202" s="13" t="str">
        <f t="shared" si="276"/>
        <v/>
      </c>
      <c r="Y2202" s="41" t="str">
        <f>IF($B2202="", "", IF($B2202&gt;'Annual Report'!$AZ$41, 'Annual Report'!$BA$40, TEXT($B2202, "mmm yyyy")))</f>
        <v/>
      </c>
      <c r="AA2202" s="13" t="str">
        <f t="shared" si="277"/>
        <v/>
      </c>
      <c r="AC2202" s="13" t="str">
        <f t="shared" si="278"/>
        <v xml:space="preserve"> - </v>
      </c>
      <c r="AE2202" s="13" t="str">
        <f t="shared" si="279"/>
        <v/>
      </c>
    </row>
    <row r="2203" spans="1:31" x14ac:dyDescent="0.25">
      <c r="A2203" s="30"/>
      <c r="B2203" s="74"/>
      <c r="C2203" s="82"/>
      <c r="D2203" s="92"/>
      <c r="E2203" s="75"/>
      <c r="F2203" s="76"/>
      <c r="G2203" s="83"/>
      <c r="H2203" s="77"/>
      <c r="I2203" s="84"/>
      <c r="J2203" s="30"/>
      <c r="K2203" s="25" t="str">
        <f t="shared" si="272"/>
        <v/>
      </c>
      <c r="L2203" s="30"/>
      <c r="O2203" s="13" t="str">
        <f t="shared" si="273"/>
        <v/>
      </c>
      <c r="P2203" s="13">
        <f>SUM($E$11:$E2203)</f>
        <v>30</v>
      </c>
      <c r="T2203" s="22">
        <f t="shared" si="274"/>
        <v>0</v>
      </c>
      <c r="U2203" s="22">
        <f t="shared" si="275"/>
        <v>0</v>
      </c>
      <c r="W2203" s="13" t="str">
        <f t="shared" si="276"/>
        <v/>
      </c>
      <c r="Y2203" s="41" t="str">
        <f>IF($B2203="", "", IF($B2203&gt;'Annual Report'!$AZ$41, 'Annual Report'!$BA$40, TEXT($B2203, "mmm yyyy")))</f>
        <v/>
      </c>
      <c r="AA2203" s="13" t="str">
        <f t="shared" si="277"/>
        <v/>
      </c>
      <c r="AC2203" s="13" t="str">
        <f t="shared" si="278"/>
        <v xml:space="preserve"> - </v>
      </c>
      <c r="AE2203" s="13" t="str">
        <f t="shared" si="279"/>
        <v/>
      </c>
    </row>
    <row r="2204" spans="1:31" x14ac:dyDescent="0.25">
      <c r="A2204" s="30"/>
      <c r="B2204" s="74"/>
      <c r="C2204" s="82"/>
      <c r="D2204" s="92"/>
      <c r="E2204" s="75"/>
      <c r="F2204" s="76"/>
      <c r="G2204" s="83"/>
      <c r="H2204" s="77"/>
      <c r="I2204" s="84"/>
      <c r="J2204" s="30"/>
      <c r="K2204" s="25" t="str">
        <f t="shared" si="272"/>
        <v/>
      </c>
      <c r="L2204" s="30"/>
      <c r="O2204" s="13" t="str">
        <f t="shared" si="273"/>
        <v/>
      </c>
      <c r="P2204" s="13">
        <f>SUM($E$11:$E2204)</f>
        <v>30</v>
      </c>
      <c r="T2204" s="22">
        <f t="shared" si="274"/>
        <v>0</v>
      </c>
      <c r="U2204" s="22">
        <f t="shared" si="275"/>
        <v>0</v>
      </c>
      <c r="W2204" s="13" t="str">
        <f t="shared" si="276"/>
        <v/>
      </c>
      <c r="Y2204" s="41" t="str">
        <f>IF($B2204="", "", IF($B2204&gt;'Annual Report'!$AZ$41, 'Annual Report'!$BA$40, TEXT($B2204, "mmm yyyy")))</f>
        <v/>
      </c>
      <c r="AA2204" s="13" t="str">
        <f t="shared" si="277"/>
        <v/>
      </c>
      <c r="AC2204" s="13" t="str">
        <f t="shared" si="278"/>
        <v xml:space="preserve"> - </v>
      </c>
      <c r="AE2204" s="13" t="str">
        <f t="shared" si="279"/>
        <v/>
      </c>
    </row>
    <row r="2205" spans="1:31" x14ac:dyDescent="0.25">
      <c r="A2205" s="30"/>
      <c r="B2205" s="74"/>
      <c r="C2205" s="82"/>
      <c r="D2205" s="92"/>
      <c r="E2205" s="75"/>
      <c r="F2205" s="76"/>
      <c r="G2205" s="83"/>
      <c r="H2205" s="77"/>
      <c r="I2205" s="84"/>
      <c r="J2205" s="30"/>
      <c r="K2205" s="25" t="str">
        <f t="shared" si="272"/>
        <v/>
      </c>
      <c r="L2205" s="30"/>
      <c r="O2205" s="13" t="str">
        <f t="shared" si="273"/>
        <v/>
      </c>
      <c r="P2205" s="13">
        <f>SUM($E$11:$E2205)</f>
        <v>30</v>
      </c>
      <c r="T2205" s="22">
        <f t="shared" si="274"/>
        <v>0</v>
      </c>
      <c r="U2205" s="22">
        <f t="shared" si="275"/>
        <v>0</v>
      </c>
      <c r="W2205" s="13" t="str">
        <f t="shared" si="276"/>
        <v/>
      </c>
      <c r="Y2205" s="41" t="str">
        <f>IF($B2205="", "", IF($B2205&gt;'Annual Report'!$AZ$41, 'Annual Report'!$BA$40, TEXT($B2205, "mmm yyyy")))</f>
        <v/>
      </c>
      <c r="AA2205" s="13" t="str">
        <f t="shared" si="277"/>
        <v/>
      </c>
      <c r="AC2205" s="13" t="str">
        <f t="shared" si="278"/>
        <v xml:space="preserve"> - </v>
      </c>
      <c r="AE2205" s="13" t="str">
        <f t="shared" si="279"/>
        <v/>
      </c>
    </row>
    <row r="2206" spans="1:31" x14ac:dyDescent="0.25">
      <c r="A2206" s="30"/>
      <c r="B2206" s="74"/>
      <c r="C2206" s="82"/>
      <c r="D2206" s="92"/>
      <c r="E2206" s="75"/>
      <c r="F2206" s="76"/>
      <c r="G2206" s="83"/>
      <c r="H2206" s="77"/>
      <c r="I2206" s="84"/>
      <c r="J2206" s="30"/>
      <c r="K2206" s="25" t="str">
        <f t="shared" si="272"/>
        <v/>
      </c>
      <c r="L2206" s="30"/>
      <c r="O2206" s="13" t="str">
        <f t="shared" si="273"/>
        <v/>
      </c>
      <c r="P2206" s="13">
        <f>SUM($E$11:$E2206)</f>
        <v>30</v>
      </c>
      <c r="T2206" s="22">
        <f t="shared" si="274"/>
        <v>0</v>
      </c>
      <c r="U2206" s="22">
        <f t="shared" si="275"/>
        <v>0</v>
      </c>
      <c r="W2206" s="13" t="str">
        <f t="shared" si="276"/>
        <v/>
      </c>
      <c r="Y2206" s="41" t="str">
        <f>IF($B2206="", "", IF($B2206&gt;'Annual Report'!$AZ$41, 'Annual Report'!$BA$40, TEXT($B2206, "mmm yyyy")))</f>
        <v/>
      </c>
      <c r="AA2206" s="13" t="str">
        <f t="shared" si="277"/>
        <v/>
      </c>
      <c r="AC2206" s="13" t="str">
        <f t="shared" si="278"/>
        <v xml:space="preserve"> - </v>
      </c>
      <c r="AE2206" s="13" t="str">
        <f t="shared" si="279"/>
        <v/>
      </c>
    </row>
    <row r="2207" spans="1:31" x14ac:dyDescent="0.25">
      <c r="A2207" s="30"/>
      <c r="B2207" s="74"/>
      <c r="C2207" s="82"/>
      <c r="D2207" s="92"/>
      <c r="E2207" s="75"/>
      <c r="F2207" s="76"/>
      <c r="G2207" s="83"/>
      <c r="H2207" s="77"/>
      <c r="I2207" s="84"/>
      <c r="J2207" s="30"/>
      <c r="K2207" s="25" t="str">
        <f t="shared" si="272"/>
        <v/>
      </c>
      <c r="L2207" s="30"/>
      <c r="O2207" s="13" t="str">
        <f t="shared" si="273"/>
        <v/>
      </c>
      <c r="P2207" s="13">
        <f>SUM($E$11:$E2207)</f>
        <v>30</v>
      </c>
      <c r="T2207" s="22">
        <f t="shared" si="274"/>
        <v>0</v>
      </c>
      <c r="U2207" s="22">
        <f t="shared" si="275"/>
        <v>0</v>
      </c>
      <c r="W2207" s="13" t="str">
        <f t="shared" si="276"/>
        <v/>
      </c>
      <c r="Y2207" s="41" t="str">
        <f>IF($B2207="", "", IF($B2207&gt;'Annual Report'!$AZ$41, 'Annual Report'!$BA$40, TEXT($B2207, "mmm yyyy")))</f>
        <v/>
      </c>
      <c r="AA2207" s="13" t="str">
        <f t="shared" si="277"/>
        <v/>
      </c>
      <c r="AC2207" s="13" t="str">
        <f t="shared" si="278"/>
        <v xml:space="preserve"> - </v>
      </c>
      <c r="AE2207" s="13" t="str">
        <f t="shared" si="279"/>
        <v/>
      </c>
    </row>
    <row r="2208" spans="1:31" x14ac:dyDescent="0.25">
      <c r="A2208" s="30"/>
      <c r="B2208" s="74"/>
      <c r="C2208" s="82"/>
      <c r="D2208" s="92"/>
      <c r="E2208" s="75"/>
      <c r="F2208" s="76"/>
      <c r="G2208" s="83"/>
      <c r="H2208" s="77"/>
      <c r="I2208" s="84"/>
      <c r="J2208" s="30"/>
      <c r="K2208" s="25" t="str">
        <f t="shared" si="272"/>
        <v/>
      </c>
      <c r="L2208" s="30"/>
      <c r="O2208" s="13" t="str">
        <f t="shared" si="273"/>
        <v/>
      </c>
      <c r="P2208" s="13">
        <f>SUM($E$11:$E2208)</f>
        <v>30</v>
      </c>
      <c r="T2208" s="22">
        <f t="shared" si="274"/>
        <v>0</v>
      </c>
      <c r="U2208" s="22">
        <f t="shared" si="275"/>
        <v>0</v>
      </c>
      <c r="W2208" s="13" t="str">
        <f t="shared" si="276"/>
        <v/>
      </c>
      <c r="Y2208" s="41" t="str">
        <f>IF($B2208="", "", IF($B2208&gt;'Annual Report'!$AZ$41, 'Annual Report'!$BA$40, TEXT($B2208, "mmm yyyy")))</f>
        <v/>
      </c>
      <c r="AA2208" s="13" t="str">
        <f t="shared" si="277"/>
        <v/>
      </c>
      <c r="AC2208" s="13" t="str">
        <f t="shared" si="278"/>
        <v xml:space="preserve"> - </v>
      </c>
      <c r="AE2208" s="13" t="str">
        <f t="shared" si="279"/>
        <v/>
      </c>
    </row>
    <row r="2209" spans="1:31" x14ac:dyDescent="0.25">
      <c r="A2209" s="30"/>
      <c r="B2209" s="74"/>
      <c r="C2209" s="82"/>
      <c r="D2209" s="92"/>
      <c r="E2209" s="75"/>
      <c r="F2209" s="76"/>
      <c r="G2209" s="83"/>
      <c r="H2209" s="77"/>
      <c r="I2209" s="84"/>
      <c r="J2209" s="30"/>
      <c r="K2209" s="25" t="str">
        <f t="shared" si="272"/>
        <v/>
      </c>
      <c r="L2209" s="30"/>
      <c r="O2209" s="13" t="str">
        <f t="shared" si="273"/>
        <v/>
      </c>
      <c r="P2209" s="13">
        <f>SUM($E$11:$E2209)</f>
        <v>30</v>
      </c>
      <c r="T2209" s="22">
        <f t="shared" si="274"/>
        <v>0</v>
      </c>
      <c r="U2209" s="22">
        <f t="shared" si="275"/>
        <v>0</v>
      </c>
      <c r="W2209" s="13" t="str">
        <f t="shared" si="276"/>
        <v/>
      </c>
      <c r="Y2209" s="41" t="str">
        <f>IF($B2209="", "", IF($B2209&gt;'Annual Report'!$AZ$41, 'Annual Report'!$BA$40, TEXT($B2209, "mmm yyyy")))</f>
        <v/>
      </c>
      <c r="AA2209" s="13" t="str">
        <f t="shared" si="277"/>
        <v/>
      </c>
      <c r="AC2209" s="13" t="str">
        <f t="shared" si="278"/>
        <v xml:space="preserve"> - </v>
      </c>
      <c r="AE2209" s="13" t="str">
        <f t="shared" si="279"/>
        <v/>
      </c>
    </row>
    <row r="2210" spans="1:31" x14ac:dyDescent="0.25">
      <c r="A2210" s="30"/>
      <c r="B2210" s="74"/>
      <c r="C2210" s="82"/>
      <c r="D2210" s="92"/>
      <c r="E2210" s="75"/>
      <c r="F2210" s="76"/>
      <c r="G2210" s="83"/>
      <c r="H2210" s="77"/>
      <c r="I2210" s="84"/>
      <c r="J2210" s="30"/>
      <c r="K2210" s="25" t="str">
        <f t="shared" si="272"/>
        <v/>
      </c>
      <c r="L2210" s="30"/>
      <c r="O2210" s="13" t="str">
        <f t="shared" si="273"/>
        <v/>
      </c>
      <c r="P2210" s="13">
        <f>SUM($E$11:$E2210)</f>
        <v>30</v>
      </c>
      <c r="T2210" s="22">
        <f t="shared" si="274"/>
        <v>0</v>
      </c>
      <c r="U2210" s="22">
        <f t="shared" si="275"/>
        <v>0</v>
      </c>
      <c r="W2210" s="13" t="str">
        <f t="shared" si="276"/>
        <v/>
      </c>
      <c r="Y2210" s="41" t="str">
        <f>IF($B2210="", "", IF($B2210&gt;'Annual Report'!$AZ$41, 'Annual Report'!$BA$40, TEXT($B2210, "mmm yyyy")))</f>
        <v/>
      </c>
      <c r="AA2210" s="13" t="str">
        <f t="shared" si="277"/>
        <v/>
      </c>
      <c r="AC2210" s="13" t="str">
        <f t="shared" si="278"/>
        <v xml:space="preserve"> - </v>
      </c>
      <c r="AE2210" s="13" t="str">
        <f t="shared" si="279"/>
        <v/>
      </c>
    </row>
    <row r="2211" spans="1:31" x14ac:dyDescent="0.25">
      <c r="A2211" s="30"/>
      <c r="B2211" s="74"/>
      <c r="C2211" s="82"/>
      <c r="D2211" s="92"/>
      <c r="E2211" s="75"/>
      <c r="F2211" s="76"/>
      <c r="G2211" s="83"/>
      <c r="H2211" s="77"/>
      <c r="I2211" s="84"/>
      <c r="J2211" s="30"/>
      <c r="K2211" s="25" t="str">
        <f t="shared" si="272"/>
        <v/>
      </c>
      <c r="L2211" s="30"/>
      <c r="O2211" s="13" t="str">
        <f t="shared" si="273"/>
        <v/>
      </c>
      <c r="P2211" s="13">
        <f>SUM($E$11:$E2211)</f>
        <v>30</v>
      </c>
      <c r="T2211" s="22">
        <f t="shared" si="274"/>
        <v>0</v>
      </c>
      <c r="U2211" s="22">
        <f t="shared" si="275"/>
        <v>0</v>
      </c>
      <c r="W2211" s="13" t="str">
        <f t="shared" si="276"/>
        <v/>
      </c>
      <c r="Y2211" s="41" t="str">
        <f>IF($B2211="", "", IF($B2211&gt;'Annual Report'!$AZ$41, 'Annual Report'!$BA$40, TEXT($B2211, "mmm yyyy")))</f>
        <v/>
      </c>
      <c r="AA2211" s="13" t="str">
        <f t="shared" si="277"/>
        <v/>
      </c>
      <c r="AC2211" s="13" t="str">
        <f t="shared" si="278"/>
        <v xml:space="preserve"> - </v>
      </c>
      <c r="AE2211" s="13" t="str">
        <f t="shared" si="279"/>
        <v/>
      </c>
    </row>
    <row r="2212" spans="1:31" x14ac:dyDescent="0.25">
      <c r="A2212" s="30"/>
      <c r="B2212" s="74"/>
      <c r="C2212" s="82"/>
      <c r="D2212" s="92"/>
      <c r="E2212" s="75"/>
      <c r="F2212" s="76"/>
      <c r="G2212" s="83"/>
      <c r="H2212" s="77"/>
      <c r="I2212" s="84"/>
      <c r="J2212" s="30"/>
      <c r="K2212" s="25" t="str">
        <f t="shared" si="272"/>
        <v/>
      </c>
      <c r="L2212" s="30"/>
      <c r="O2212" s="13" t="str">
        <f t="shared" si="273"/>
        <v/>
      </c>
      <c r="P2212" s="13">
        <f>SUM($E$11:$E2212)</f>
        <v>30</v>
      </c>
      <c r="T2212" s="22">
        <f t="shared" si="274"/>
        <v>0</v>
      </c>
      <c r="U2212" s="22">
        <f t="shared" si="275"/>
        <v>0</v>
      </c>
      <c r="W2212" s="13" t="str">
        <f t="shared" si="276"/>
        <v/>
      </c>
      <c r="Y2212" s="41" t="str">
        <f>IF($B2212="", "", IF($B2212&gt;'Annual Report'!$AZ$41, 'Annual Report'!$BA$40, TEXT($B2212, "mmm yyyy")))</f>
        <v/>
      </c>
      <c r="AA2212" s="13" t="str">
        <f t="shared" si="277"/>
        <v/>
      </c>
      <c r="AC2212" s="13" t="str">
        <f t="shared" si="278"/>
        <v xml:space="preserve"> - </v>
      </c>
      <c r="AE2212" s="13" t="str">
        <f t="shared" si="279"/>
        <v/>
      </c>
    </row>
    <row r="2213" spans="1:31" x14ac:dyDescent="0.25">
      <c r="A2213" s="30"/>
      <c r="B2213" s="74"/>
      <c r="C2213" s="82"/>
      <c r="D2213" s="92"/>
      <c r="E2213" s="75"/>
      <c r="F2213" s="76"/>
      <c r="G2213" s="83"/>
      <c r="H2213" s="77"/>
      <c r="I2213" s="84"/>
      <c r="J2213" s="30"/>
      <c r="K2213" s="25" t="str">
        <f t="shared" si="272"/>
        <v/>
      </c>
      <c r="L2213" s="30"/>
      <c r="O2213" s="13" t="str">
        <f t="shared" si="273"/>
        <v/>
      </c>
      <c r="P2213" s="13">
        <f>SUM($E$11:$E2213)</f>
        <v>30</v>
      </c>
      <c r="T2213" s="22">
        <f t="shared" si="274"/>
        <v>0</v>
      </c>
      <c r="U2213" s="22">
        <f t="shared" si="275"/>
        <v>0</v>
      </c>
      <c r="W2213" s="13" t="str">
        <f t="shared" si="276"/>
        <v/>
      </c>
      <c r="Y2213" s="41" t="str">
        <f>IF($B2213="", "", IF($B2213&gt;'Annual Report'!$AZ$41, 'Annual Report'!$BA$40, TEXT($B2213, "mmm yyyy")))</f>
        <v/>
      </c>
      <c r="AA2213" s="13" t="str">
        <f t="shared" si="277"/>
        <v/>
      </c>
      <c r="AC2213" s="13" t="str">
        <f t="shared" si="278"/>
        <v xml:space="preserve"> - </v>
      </c>
      <c r="AE2213" s="13" t="str">
        <f t="shared" si="279"/>
        <v/>
      </c>
    </row>
    <row r="2214" spans="1:31" x14ac:dyDescent="0.25">
      <c r="A2214" s="30"/>
      <c r="B2214" s="74"/>
      <c r="C2214" s="82"/>
      <c r="D2214" s="92"/>
      <c r="E2214" s="75"/>
      <c r="F2214" s="76"/>
      <c r="G2214" s="83"/>
      <c r="H2214" s="77"/>
      <c r="I2214" s="84"/>
      <c r="J2214" s="30"/>
      <c r="K2214" s="25" t="str">
        <f t="shared" si="272"/>
        <v/>
      </c>
      <c r="L2214" s="30"/>
      <c r="O2214" s="13" t="str">
        <f t="shared" si="273"/>
        <v/>
      </c>
      <c r="P2214" s="13">
        <f>SUM($E$11:$E2214)</f>
        <v>30</v>
      </c>
      <c r="T2214" s="22">
        <f t="shared" si="274"/>
        <v>0</v>
      </c>
      <c r="U2214" s="22">
        <f t="shared" si="275"/>
        <v>0</v>
      </c>
      <c r="W2214" s="13" t="str">
        <f t="shared" si="276"/>
        <v/>
      </c>
      <c r="Y2214" s="41" t="str">
        <f>IF($B2214="", "", IF($B2214&gt;'Annual Report'!$AZ$41, 'Annual Report'!$BA$40, TEXT($B2214, "mmm yyyy")))</f>
        <v/>
      </c>
      <c r="AA2214" s="13" t="str">
        <f t="shared" si="277"/>
        <v/>
      </c>
      <c r="AC2214" s="13" t="str">
        <f t="shared" si="278"/>
        <v xml:space="preserve"> - </v>
      </c>
      <c r="AE2214" s="13" t="str">
        <f t="shared" si="279"/>
        <v/>
      </c>
    </row>
    <row r="2215" spans="1:31" x14ac:dyDescent="0.25">
      <c r="A2215" s="30"/>
      <c r="B2215" s="74"/>
      <c r="C2215" s="82"/>
      <c r="D2215" s="92"/>
      <c r="E2215" s="75"/>
      <c r="F2215" s="76"/>
      <c r="G2215" s="83"/>
      <c r="H2215" s="77"/>
      <c r="I2215" s="84"/>
      <c r="J2215" s="30"/>
      <c r="K2215" s="25" t="str">
        <f t="shared" si="272"/>
        <v/>
      </c>
      <c r="L2215" s="30"/>
      <c r="O2215" s="13" t="str">
        <f t="shared" si="273"/>
        <v/>
      </c>
      <c r="P2215" s="13">
        <f>SUM($E$11:$E2215)</f>
        <v>30</v>
      </c>
      <c r="T2215" s="22">
        <f t="shared" si="274"/>
        <v>0</v>
      </c>
      <c r="U2215" s="22">
        <f t="shared" si="275"/>
        <v>0</v>
      </c>
      <c r="W2215" s="13" t="str">
        <f t="shared" si="276"/>
        <v/>
      </c>
      <c r="Y2215" s="41" t="str">
        <f>IF($B2215="", "", IF($B2215&gt;'Annual Report'!$AZ$41, 'Annual Report'!$BA$40, TEXT($B2215, "mmm yyyy")))</f>
        <v/>
      </c>
      <c r="AA2215" s="13" t="str">
        <f t="shared" si="277"/>
        <v/>
      </c>
      <c r="AC2215" s="13" t="str">
        <f t="shared" si="278"/>
        <v xml:space="preserve"> - </v>
      </c>
      <c r="AE2215" s="13" t="str">
        <f t="shared" si="279"/>
        <v/>
      </c>
    </row>
    <row r="2216" spans="1:31" x14ac:dyDescent="0.25">
      <c r="A2216" s="30"/>
      <c r="B2216" s="74"/>
      <c r="C2216" s="82"/>
      <c r="D2216" s="92"/>
      <c r="E2216" s="75"/>
      <c r="F2216" s="76"/>
      <c r="G2216" s="83"/>
      <c r="H2216" s="77"/>
      <c r="I2216" s="84"/>
      <c r="J2216" s="30"/>
      <c r="K2216" s="25" t="str">
        <f t="shared" si="272"/>
        <v/>
      </c>
      <c r="L2216" s="30"/>
      <c r="O2216" s="13" t="str">
        <f t="shared" si="273"/>
        <v/>
      </c>
      <c r="P2216" s="13">
        <f>SUM($E$11:$E2216)</f>
        <v>30</v>
      </c>
      <c r="T2216" s="22">
        <f t="shared" si="274"/>
        <v>0</v>
      </c>
      <c r="U2216" s="22">
        <f t="shared" si="275"/>
        <v>0</v>
      </c>
      <c r="W2216" s="13" t="str">
        <f t="shared" si="276"/>
        <v/>
      </c>
      <c r="Y2216" s="41" t="str">
        <f>IF($B2216="", "", IF($B2216&gt;'Annual Report'!$AZ$41, 'Annual Report'!$BA$40, TEXT($B2216, "mmm yyyy")))</f>
        <v/>
      </c>
      <c r="AA2216" s="13" t="str">
        <f t="shared" si="277"/>
        <v/>
      </c>
      <c r="AC2216" s="13" t="str">
        <f t="shared" si="278"/>
        <v xml:space="preserve"> - </v>
      </c>
      <c r="AE2216" s="13" t="str">
        <f t="shared" si="279"/>
        <v/>
      </c>
    </row>
    <row r="2217" spans="1:31" x14ac:dyDescent="0.25">
      <c r="A2217" s="30"/>
      <c r="B2217" s="74"/>
      <c r="C2217" s="82"/>
      <c r="D2217" s="92"/>
      <c r="E2217" s="75"/>
      <c r="F2217" s="76"/>
      <c r="G2217" s="83"/>
      <c r="H2217" s="77"/>
      <c r="I2217" s="84"/>
      <c r="J2217" s="30"/>
      <c r="K2217" s="25" t="str">
        <f t="shared" si="272"/>
        <v/>
      </c>
      <c r="L2217" s="30"/>
      <c r="O2217" s="13" t="str">
        <f t="shared" si="273"/>
        <v/>
      </c>
      <c r="P2217" s="13">
        <f>SUM($E$11:$E2217)</f>
        <v>30</v>
      </c>
      <c r="T2217" s="22">
        <f t="shared" si="274"/>
        <v>0</v>
      </c>
      <c r="U2217" s="22">
        <f t="shared" si="275"/>
        <v>0</v>
      </c>
      <c r="W2217" s="13" t="str">
        <f t="shared" si="276"/>
        <v/>
      </c>
      <c r="Y2217" s="41" t="str">
        <f>IF($B2217="", "", IF($B2217&gt;'Annual Report'!$AZ$41, 'Annual Report'!$BA$40, TEXT($B2217, "mmm yyyy")))</f>
        <v/>
      </c>
      <c r="AA2217" s="13" t="str">
        <f t="shared" si="277"/>
        <v/>
      </c>
      <c r="AC2217" s="13" t="str">
        <f t="shared" si="278"/>
        <v xml:space="preserve"> - </v>
      </c>
      <c r="AE2217" s="13" t="str">
        <f t="shared" si="279"/>
        <v/>
      </c>
    </row>
    <row r="2218" spans="1:31" x14ac:dyDescent="0.25">
      <c r="A2218" s="30"/>
      <c r="B2218" s="74"/>
      <c r="C2218" s="82"/>
      <c r="D2218" s="92"/>
      <c r="E2218" s="75"/>
      <c r="F2218" s="76"/>
      <c r="G2218" s="83"/>
      <c r="H2218" s="77"/>
      <c r="I2218" s="84"/>
      <c r="J2218" s="30"/>
      <c r="K2218" s="25" t="str">
        <f t="shared" si="272"/>
        <v/>
      </c>
      <c r="L2218" s="30"/>
      <c r="O2218" s="13" t="str">
        <f t="shared" si="273"/>
        <v/>
      </c>
      <c r="P2218" s="13">
        <f>SUM($E$11:$E2218)</f>
        <v>30</v>
      </c>
      <c r="T2218" s="22">
        <f t="shared" si="274"/>
        <v>0</v>
      </c>
      <c r="U2218" s="22">
        <f t="shared" si="275"/>
        <v>0</v>
      </c>
      <c r="W2218" s="13" t="str">
        <f t="shared" si="276"/>
        <v/>
      </c>
      <c r="Y2218" s="41" t="str">
        <f>IF($B2218="", "", IF($B2218&gt;'Annual Report'!$AZ$41, 'Annual Report'!$BA$40, TEXT($B2218, "mmm yyyy")))</f>
        <v/>
      </c>
      <c r="AA2218" s="13" t="str">
        <f t="shared" si="277"/>
        <v/>
      </c>
      <c r="AC2218" s="13" t="str">
        <f t="shared" si="278"/>
        <v xml:space="preserve"> - </v>
      </c>
      <c r="AE2218" s="13" t="str">
        <f t="shared" si="279"/>
        <v/>
      </c>
    </row>
    <row r="2219" spans="1:31" x14ac:dyDescent="0.25">
      <c r="A2219" s="30"/>
      <c r="B2219" s="74"/>
      <c r="C2219" s="82"/>
      <c r="D2219" s="92"/>
      <c r="E2219" s="75"/>
      <c r="F2219" s="76"/>
      <c r="G2219" s="83"/>
      <c r="H2219" s="77"/>
      <c r="I2219" s="84"/>
      <c r="J2219" s="30"/>
      <c r="K2219" s="25" t="str">
        <f t="shared" si="272"/>
        <v/>
      </c>
      <c r="L2219" s="30"/>
      <c r="O2219" s="13" t="str">
        <f t="shared" si="273"/>
        <v/>
      </c>
      <c r="P2219" s="13">
        <f>SUM($E$11:$E2219)</f>
        <v>30</v>
      </c>
      <c r="T2219" s="22">
        <f t="shared" si="274"/>
        <v>0</v>
      </c>
      <c r="U2219" s="22">
        <f t="shared" si="275"/>
        <v>0</v>
      </c>
      <c r="W2219" s="13" t="str">
        <f t="shared" si="276"/>
        <v/>
      </c>
      <c r="Y2219" s="41" t="str">
        <f>IF($B2219="", "", IF($B2219&gt;'Annual Report'!$AZ$41, 'Annual Report'!$BA$40, TEXT($B2219, "mmm yyyy")))</f>
        <v/>
      </c>
      <c r="AA2219" s="13" t="str">
        <f t="shared" si="277"/>
        <v/>
      </c>
      <c r="AC2219" s="13" t="str">
        <f t="shared" si="278"/>
        <v xml:space="preserve"> - </v>
      </c>
      <c r="AE2219" s="13" t="str">
        <f t="shared" si="279"/>
        <v/>
      </c>
    </row>
    <row r="2220" spans="1:31" x14ac:dyDescent="0.25">
      <c r="A2220" s="30"/>
      <c r="B2220" s="74"/>
      <c r="C2220" s="82"/>
      <c r="D2220" s="92"/>
      <c r="E2220" s="75"/>
      <c r="F2220" s="76"/>
      <c r="G2220" s="83"/>
      <c r="H2220" s="77"/>
      <c r="I2220" s="84"/>
      <c r="J2220" s="30"/>
      <c r="K2220" s="25" t="str">
        <f t="shared" si="272"/>
        <v/>
      </c>
      <c r="L2220" s="30"/>
      <c r="O2220" s="13" t="str">
        <f t="shared" si="273"/>
        <v/>
      </c>
      <c r="P2220" s="13">
        <f>SUM($E$11:$E2220)</f>
        <v>30</v>
      </c>
      <c r="T2220" s="22">
        <f t="shared" si="274"/>
        <v>0</v>
      </c>
      <c r="U2220" s="22">
        <f t="shared" si="275"/>
        <v>0</v>
      </c>
      <c r="W2220" s="13" t="str">
        <f t="shared" si="276"/>
        <v/>
      </c>
      <c r="Y2220" s="41" t="str">
        <f>IF($B2220="", "", IF($B2220&gt;'Annual Report'!$AZ$41, 'Annual Report'!$BA$40, TEXT($B2220, "mmm yyyy")))</f>
        <v/>
      </c>
      <c r="AA2220" s="13" t="str">
        <f t="shared" si="277"/>
        <v/>
      </c>
      <c r="AC2220" s="13" t="str">
        <f t="shared" si="278"/>
        <v xml:space="preserve"> - </v>
      </c>
      <c r="AE2220" s="13" t="str">
        <f t="shared" si="279"/>
        <v/>
      </c>
    </row>
    <row r="2221" spans="1:31" x14ac:dyDescent="0.25">
      <c r="A2221" s="30"/>
      <c r="B2221" s="74"/>
      <c r="C2221" s="82"/>
      <c r="D2221" s="92"/>
      <c r="E2221" s="75"/>
      <c r="F2221" s="76"/>
      <c r="G2221" s="83"/>
      <c r="H2221" s="77"/>
      <c r="I2221" s="84"/>
      <c r="J2221" s="30"/>
      <c r="K2221" s="25" t="str">
        <f t="shared" si="272"/>
        <v/>
      </c>
      <c r="L2221" s="30"/>
      <c r="O2221" s="13" t="str">
        <f t="shared" si="273"/>
        <v/>
      </c>
      <c r="P2221" s="13">
        <f>SUM($E$11:$E2221)</f>
        <v>30</v>
      </c>
      <c r="T2221" s="22">
        <f t="shared" si="274"/>
        <v>0</v>
      </c>
      <c r="U2221" s="22">
        <f t="shared" si="275"/>
        <v>0</v>
      </c>
      <c r="W2221" s="13" t="str">
        <f t="shared" si="276"/>
        <v/>
      </c>
      <c r="Y2221" s="41" t="str">
        <f>IF($B2221="", "", IF($B2221&gt;'Annual Report'!$AZ$41, 'Annual Report'!$BA$40, TEXT($B2221, "mmm yyyy")))</f>
        <v/>
      </c>
      <c r="AA2221" s="13" t="str">
        <f t="shared" si="277"/>
        <v/>
      </c>
      <c r="AC2221" s="13" t="str">
        <f t="shared" si="278"/>
        <v xml:space="preserve"> - </v>
      </c>
      <c r="AE2221" s="13" t="str">
        <f t="shared" si="279"/>
        <v/>
      </c>
    </row>
    <row r="2222" spans="1:31" x14ac:dyDescent="0.25">
      <c r="A2222" s="30"/>
      <c r="B2222" s="74"/>
      <c r="C2222" s="82"/>
      <c r="D2222" s="92"/>
      <c r="E2222" s="75"/>
      <c r="F2222" s="76"/>
      <c r="G2222" s="83"/>
      <c r="H2222" s="77"/>
      <c r="I2222" s="84"/>
      <c r="J2222" s="30"/>
      <c r="K2222" s="25" t="str">
        <f t="shared" si="272"/>
        <v/>
      </c>
      <c r="L2222" s="30"/>
      <c r="O2222" s="13" t="str">
        <f t="shared" si="273"/>
        <v/>
      </c>
      <c r="P2222" s="13">
        <f>SUM($E$11:$E2222)</f>
        <v>30</v>
      </c>
      <c r="T2222" s="22">
        <f t="shared" si="274"/>
        <v>0</v>
      </c>
      <c r="U2222" s="22">
        <f t="shared" si="275"/>
        <v>0</v>
      </c>
      <c r="W2222" s="13" t="str">
        <f t="shared" si="276"/>
        <v/>
      </c>
      <c r="Y2222" s="41" t="str">
        <f>IF($B2222="", "", IF($B2222&gt;'Annual Report'!$AZ$41, 'Annual Report'!$BA$40, TEXT($B2222, "mmm yyyy")))</f>
        <v/>
      </c>
      <c r="AA2222" s="13" t="str">
        <f t="shared" si="277"/>
        <v/>
      </c>
      <c r="AC2222" s="13" t="str">
        <f t="shared" si="278"/>
        <v xml:space="preserve"> - </v>
      </c>
      <c r="AE2222" s="13" t="str">
        <f t="shared" si="279"/>
        <v/>
      </c>
    </row>
    <row r="2223" spans="1:31" x14ac:dyDescent="0.25">
      <c r="A2223" s="30"/>
      <c r="B2223" s="74"/>
      <c r="C2223" s="82"/>
      <c r="D2223" s="92"/>
      <c r="E2223" s="75"/>
      <c r="F2223" s="76"/>
      <c r="G2223" s="83"/>
      <c r="H2223" s="77"/>
      <c r="I2223" s="84"/>
      <c r="J2223" s="30"/>
      <c r="K2223" s="25" t="str">
        <f t="shared" si="272"/>
        <v/>
      </c>
      <c r="L2223" s="30"/>
      <c r="O2223" s="13" t="str">
        <f t="shared" si="273"/>
        <v/>
      </c>
      <c r="P2223" s="13">
        <f>SUM($E$11:$E2223)</f>
        <v>30</v>
      </c>
      <c r="T2223" s="22">
        <f t="shared" si="274"/>
        <v>0</v>
      </c>
      <c r="U2223" s="22">
        <f t="shared" si="275"/>
        <v>0</v>
      </c>
      <c r="W2223" s="13" t="str">
        <f t="shared" si="276"/>
        <v/>
      </c>
      <c r="Y2223" s="41" t="str">
        <f>IF($B2223="", "", IF($B2223&gt;'Annual Report'!$AZ$41, 'Annual Report'!$BA$40, TEXT($B2223, "mmm yyyy")))</f>
        <v/>
      </c>
      <c r="AA2223" s="13" t="str">
        <f t="shared" si="277"/>
        <v/>
      </c>
      <c r="AC2223" s="13" t="str">
        <f t="shared" si="278"/>
        <v xml:space="preserve"> - </v>
      </c>
      <c r="AE2223" s="13" t="str">
        <f t="shared" si="279"/>
        <v/>
      </c>
    </row>
    <row r="2224" spans="1:31" x14ac:dyDescent="0.25">
      <c r="A2224" s="30"/>
      <c r="B2224" s="74"/>
      <c r="C2224" s="82"/>
      <c r="D2224" s="92"/>
      <c r="E2224" s="75"/>
      <c r="F2224" s="76"/>
      <c r="G2224" s="83"/>
      <c r="H2224" s="77"/>
      <c r="I2224" s="84"/>
      <c r="J2224" s="30"/>
      <c r="K2224" s="25" t="str">
        <f t="shared" si="272"/>
        <v/>
      </c>
      <c r="L2224" s="30"/>
      <c r="O2224" s="13" t="str">
        <f t="shared" si="273"/>
        <v/>
      </c>
      <c r="P2224" s="13">
        <f>SUM($E$11:$E2224)</f>
        <v>30</v>
      </c>
      <c r="T2224" s="22">
        <f t="shared" si="274"/>
        <v>0</v>
      </c>
      <c r="U2224" s="22">
        <f t="shared" si="275"/>
        <v>0</v>
      </c>
      <c r="W2224" s="13" t="str">
        <f t="shared" si="276"/>
        <v/>
      </c>
      <c r="Y2224" s="41" t="str">
        <f>IF($B2224="", "", IF($B2224&gt;'Annual Report'!$AZ$41, 'Annual Report'!$BA$40, TEXT($B2224, "mmm yyyy")))</f>
        <v/>
      </c>
      <c r="AA2224" s="13" t="str">
        <f t="shared" si="277"/>
        <v/>
      </c>
      <c r="AC2224" s="13" t="str">
        <f t="shared" si="278"/>
        <v xml:space="preserve"> - </v>
      </c>
      <c r="AE2224" s="13" t="str">
        <f t="shared" si="279"/>
        <v/>
      </c>
    </row>
    <row r="2225" spans="1:31" x14ac:dyDescent="0.25">
      <c r="A2225" s="30"/>
      <c r="B2225" s="74"/>
      <c r="C2225" s="82"/>
      <c r="D2225" s="92"/>
      <c r="E2225" s="75"/>
      <c r="F2225" s="76"/>
      <c r="G2225" s="83"/>
      <c r="H2225" s="77"/>
      <c r="I2225" s="84"/>
      <c r="J2225" s="30"/>
      <c r="K2225" s="25" t="str">
        <f t="shared" si="272"/>
        <v/>
      </c>
      <c r="L2225" s="30"/>
      <c r="O2225" s="13" t="str">
        <f t="shared" si="273"/>
        <v/>
      </c>
      <c r="P2225" s="13">
        <f>SUM($E$11:$E2225)</f>
        <v>30</v>
      </c>
      <c r="T2225" s="22">
        <f t="shared" si="274"/>
        <v>0</v>
      </c>
      <c r="U2225" s="22">
        <f t="shared" si="275"/>
        <v>0</v>
      </c>
      <c r="W2225" s="13" t="str">
        <f t="shared" si="276"/>
        <v/>
      </c>
      <c r="Y2225" s="41" t="str">
        <f>IF($B2225="", "", IF($B2225&gt;'Annual Report'!$AZ$41, 'Annual Report'!$BA$40, TEXT($B2225, "mmm yyyy")))</f>
        <v/>
      </c>
      <c r="AA2225" s="13" t="str">
        <f t="shared" si="277"/>
        <v/>
      </c>
      <c r="AC2225" s="13" t="str">
        <f t="shared" si="278"/>
        <v xml:space="preserve"> - </v>
      </c>
      <c r="AE2225" s="13" t="str">
        <f t="shared" si="279"/>
        <v/>
      </c>
    </row>
    <row r="2226" spans="1:31" x14ac:dyDescent="0.25">
      <c r="A2226" s="30"/>
      <c r="B2226" s="74"/>
      <c r="C2226" s="82"/>
      <c r="D2226" s="92"/>
      <c r="E2226" s="75"/>
      <c r="F2226" s="76"/>
      <c r="G2226" s="83"/>
      <c r="H2226" s="77"/>
      <c r="I2226" s="84"/>
      <c r="J2226" s="30"/>
      <c r="K2226" s="25" t="str">
        <f t="shared" si="272"/>
        <v/>
      </c>
      <c r="L2226" s="30"/>
      <c r="O2226" s="13" t="str">
        <f t="shared" si="273"/>
        <v/>
      </c>
      <c r="P2226" s="13">
        <f>SUM($E$11:$E2226)</f>
        <v>30</v>
      </c>
      <c r="T2226" s="22">
        <f t="shared" si="274"/>
        <v>0</v>
      </c>
      <c r="U2226" s="22">
        <f t="shared" si="275"/>
        <v>0</v>
      </c>
      <c r="W2226" s="13" t="str">
        <f t="shared" si="276"/>
        <v/>
      </c>
      <c r="Y2226" s="41" t="str">
        <f>IF($B2226="", "", IF($B2226&gt;'Annual Report'!$AZ$41, 'Annual Report'!$BA$40, TEXT($B2226, "mmm yyyy")))</f>
        <v/>
      </c>
      <c r="AA2226" s="13" t="str">
        <f t="shared" si="277"/>
        <v/>
      </c>
      <c r="AC2226" s="13" t="str">
        <f t="shared" si="278"/>
        <v xml:space="preserve"> - </v>
      </c>
      <c r="AE2226" s="13" t="str">
        <f t="shared" si="279"/>
        <v/>
      </c>
    </row>
    <row r="2227" spans="1:31" x14ac:dyDescent="0.25">
      <c r="A2227" s="30"/>
      <c r="B2227" s="74"/>
      <c r="C2227" s="82"/>
      <c r="D2227" s="92"/>
      <c r="E2227" s="75"/>
      <c r="F2227" s="76"/>
      <c r="G2227" s="83"/>
      <c r="H2227" s="77"/>
      <c r="I2227" s="84"/>
      <c r="J2227" s="30"/>
      <c r="K2227" s="25" t="str">
        <f t="shared" si="272"/>
        <v/>
      </c>
      <c r="L2227" s="30"/>
      <c r="O2227" s="13" t="str">
        <f t="shared" si="273"/>
        <v/>
      </c>
      <c r="P2227" s="13">
        <f>SUM($E$11:$E2227)</f>
        <v>30</v>
      </c>
      <c r="T2227" s="22">
        <f t="shared" si="274"/>
        <v>0</v>
      </c>
      <c r="U2227" s="22">
        <f t="shared" si="275"/>
        <v>0</v>
      </c>
      <c r="W2227" s="13" t="str">
        <f t="shared" si="276"/>
        <v/>
      </c>
      <c r="Y2227" s="41" t="str">
        <f>IF($B2227="", "", IF($B2227&gt;'Annual Report'!$AZ$41, 'Annual Report'!$BA$40, TEXT($B2227, "mmm yyyy")))</f>
        <v/>
      </c>
      <c r="AA2227" s="13" t="str">
        <f t="shared" si="277"/>
        <v/>
      </c>
      <c r="AC2227" s="13" t="str">
        <f t="shared" si="278"/>
        <v xml:space="preserve"> - </v>
      </c>
      <c r="AE2227" s="13" t="str">
        <f t="shared" si="279"/>
        <v/>
      </c>
    </row>
    <row r="2228" spans="1:31" x14ac:dyDescent="0.25">
      <c r="A2228" s="30"/>
      <c r="B2228" s="74"/>
      <c r="C2228" s="82"/>
      <c r="D2228" s="92"/>
      <c r="E2228" s="75"/>
      <c r="F2228" s="76"/>
      <c r="G2228" s="83"/>
      <c r="H2228" s="77"/>
      <c r="I2228" s="84"/>
      <c r="J2228" s="30"/>
      <c r="K2228" s="25" t="str">
        <f t="shared" si="272"/>
        <v/>
      </c>
      <c r="L2228" s="30"/>
      <c r="O2228" s="13" t="str">
        <f t="shared" si="273"/>
        <v/>
      </c>
      <c r="P2228" s="13">
        <f>SUM($E$11:$E2228)</f>
        <v>30</v>
      </c>
      <c r="T2228" s="22">
        <f t="shared" si="274"/>
        <v>0</v>
      </c>
      <c r="U2228" s="22">
        <f t="shared" si="275"/>
        <v>0</v>
      </c>
      <c r="W2228" s="13" t="str">
        <f t="shared" si="276"/>
        <v/>
      </c>
      <c r="Y2228" s="41" t="str">
        <f>IF($B2228="", "", IF($B2228&gt;'Annual Report'!$AZ$41, 'Annual Report'!$BA$40, TEXT($B2228, "mmm yyyy")))</f>
        <v/>
      </c>
      <c r="AA2228" s="13" t="str">
        <f t="shared" si="277"/>
        <v/>
      </c>
      <c r="AC2228" s="13" t="str">
        <f t="shared" si="278"/>
        <v xml:space="preserve"> - </v>
      </c>
      <c r="AE2228" s="13" t="str">
        <f t="shared" si="279"/>
        <v/>
      </c>
    </row>
    <row r="2229" spans="1:31" x14ac:dyDescent="0.25">
      <c r="A2229" s="30"/>
      <c r="B2229" s="74"/>
      <c r="C2229" s="82"/>
      <c r="D2229" s="92"/>
      <c r="E2229" s="75"/>
      <c r="F2229" s="76"/>
      <c r="G2229" s="83"/>
      <c r="H2229" s="77"/>
      <c r="I2229" s="84"/>
      <c r="J2229" s="30"/>
      <c r="K2229" s="25" t="str">
        <f t="shared" si="272"/>
        <v/>
      </c>
      <c r="L2229" s="30"/>
      <c r="O2229" s="13" t="str">
        <f t="shared" si="273"/>
        <v/>
      </c>
      <c r="P2229" s="13">
        <f>SUM($E$11:$E2229)</f>
        <v>30</v>
      </c>
      <c r="T2229" s="22">
        <f t="shared" si="274"/>
        <v>0</v>
      </c>
      <c r="U2229" s="22">
        <f t="shared" si="275"/>
        <v>0</v>
      </c>
      <c r="W2229" s="13" t="str">
        <f t="shared" si="276"/>
        <v/>
      </c>
      <c r="Y2229" s="41" t="str">
        <f>IF($B2229="", "", IF($B2229&gt;'Annual Report'!$AZ$41, 'Annual Report'!$BA$40, TEXT($B2229, "mmm yyyy")))</f>
        <v/>
      </c>
      <c r="AA2229" s="13" t="str">
        <f t="shared" si="277"/>
        <v/>
      </c>
      <c r="AC2229" s="13" t="str">
        <f t="shared" si="278"/>
        <v xml:space="preserve"> - </v>
      </c>
      <c r="AE2229" s="13" t="str">
        <f t="shared" si="279"/>
        <v/>
      </c>
    </row>
    <row r="2230" spans="1:31" x14ac:dyDescent="0.25">
      <c r="A2230" s="30"/>
      <c r="B2230" s="74"/>
      <c r="C2230" s="82"/>
      <c r="D2230" s="92"/>
      <c r="E2230" s="75"/>
      <c r="F2230" s="76"/>
      <c r="G2230" s="83"/>
      <c r="H2230" s="77"/>
      <c r="I2230" s="84"/>
      <c r="J2230" s="30"/>
      <c r="K2230" s="25" t="str">
        <f t="shared" si="272"/>
        <v/>
      </c>
      <c r="L2230" s="30"/>
      <c r="O2230" s="13" t="str">
        <f t="shared" si="273"/>
        <v/>
      </c>
      <c r="P2230" s="13">
        <f>SUM($E$11:$E2230)</f>
        <v>30</v>
      </c>
      <c r="T2230" s="22">
        <f t="shared" si="274"/>
        <v>0</v>
      </c>
      <c r="U2230" s="22">
        <f t="shared" si="275"/>
        <v>0</v>
      </c>
      <c r="W2230" s="13" t="str">
        <f t="shared" si="276"/>
        <v/>
      </c>
      <c r="Y2230" s="41" t="str">
        <f>IF($B2230="", "", IF($B2230&gt;'Annual Report'!$AZ$41, 'Annual Report'!$BA$40, TEXT($B2230, "mmm yyyy")))</f>
        <v/>
      </c>
      <c r="AA2230" s="13" t="str">
        <f t="shared" si="277"/>
        <v/>
      </c>
      <c r="AC2230" s="13" t="str">
        <f t="shared" si="278"/>
        <v xml:space="preserve"> - </v>
      </c>
      <c r="AE2230" s="13" t="str">
        <f t="shared" si="279"/>
        <v/>
      </c>
    </row>
    <row r="2231" spans="1:31" x14ac:dyDescent="0.25">
      <c r="A2231" s="30"/>
      <c r="B2231" s="74"/>
      <c r="C2231" s="82"/>
      <c r="D2231" s="92"/>
      <c r="E2231" s="75"/>
      <c r="F2231" s="76"/>
      <c r="G2231" s="83"/>
      <c r="H2231" s="77"/>
      <c r="I2231" s="84"/>
      <c r="J2231" s="30"/>
      <c r="K2231" s="25" t="str">
        <f t="shared" si="272"/>
        <v/>
      </c>
      <c r="L2231" s="30"/>
      <c r="O2231" s="13" t="str">
        <f t="shared" si="273"/>
        <v/>
      </c>
      <c r="P2231" s="13">
        <f>SUM($E$11:$E2231)</f>
        <v>30</v>
      </c>
      <c r="T2231" s="22">
        <f t="shared" si="274"/>
        <v>0</v>
      </c>
      <c r="U2231" s="22">
        <f t="shared" si="275"/>
        <v>0</v>
      </c>
      <c r="W2231" s="13" t="str">
        <f t="shared" si="276"/>
        <v/>
      </c>
      <c r="Y2231" s="41" t="str">
        <f>IF($B2231="", "", IF($B2231&gt;'Annual Report'!$AZ$41, 'Annual Report'!$BA$40, TEXT($B2231, "mmm yyyy")))</f>
        <v/>
      </c>
      <c r="AA2231" s="13" t="str">
        <f t="shared" si="277"/>
        <v/>
      </c>
      <c r="AC2231" s="13" t="str">
        <f t="shared" si="278"/>
        <v xml:space="preserve"> - </v>
      </c>
      <c r="AE2231" s="13" t="str">
        <f t="shared" si="279"/>
        <v/>
      </c>
    </row>
    <row r="2232" spans="1:31" x14ac:dyDescent="0.25">
      <c r="A2232" s="30"/>
      <c r="B2232" s="74"/>
      <c r="C2232" s="82"/>
      <c r="D2232" s="92"/>
      <c r="E2232" s="75"/>
      <c r="F2232" s="76"/>
      <c r="G2232" s="83"/>
      <c r="H2232" s="77"/>
      <c r="I2232" s="84"/>
      <c r="J2232" s="30"/>
      <c r="K2232" s="25" t="str">
        <f t="shared" si="272"/>
        <v/>
      </c>
      <c r="L2232" s="30"/>
      <c r="O2232" s="13" t="str">
        <f t="shared" si="273"/>
        <v/>
      </c>
      <c r="P2232" s="13">
        <f>SUM($E$11:$E2232)</f>
        <v>30</v>
      </c>
      <c r="T2232" s="22">
        <f t="shared" si="274"/>
        <v>0</v>
      </c>
      <c r="U2232" s="22">
        <f t="shared" si="275"/>
        <v>0</v>
      </c>
      <c r="W2232" s="13" t="str">
        <f t="shared" si="276"/>
        <v/>
      </c>
      <c r="Y2232" s="41" t="str">
        <f>IF($B2232="", "", IF($B2232&gt;'Annual Report'!$AZ$41, 'Annual Report'!$BA$40, TEXT($B2232, "mmm yyyy")))</f>
        <v/>
      </c>
      <c r="AA2232" s="13" t="str">
        <f t="shared" si="277"/>
        <v/>
      </c>
      <c r="AC2232" s="13" t="str">
        <f t="shared" si="278"/>
        <v xml:space="preserve"> - </v>
      </c>
      <c r="AE2232" s="13" t="str">
        <f t="shared" si="279"/>
        <v/>
      </c>
    </row>
    <row r="2233" spans="1:31" x14ac:dyDescent="0.25">
      <c r="A2233" s="30"/>
      <c r="B2233" s="74"/>
      <c r="C2233" s="82"/>
      <c r="D2233" s="92"/>
      <c r="E2233" s="75"/>
      <c r="F2233" s="76"/>
      <c r="G2233" s="83"/>
      <c r="H2233" s="77"/>
      <c r="I2233" s="84"/>
      <c r="J2233" s="30"/>
      <c r="K2233" s="25" t="str">
        <f t="shared" si="272"/>
        <v/>
      </c>
      <c r="L2233" s="30"/>
      <c r="O2233" s="13" t="str">
        <f t="shared" si="273"/>
        <v/>
      </c>
      <c r="P2233" s="13">
        <f>SUM($E$11:$E2233)</f>
        <v>30</v>
      </c>
      <c r="T2233" s="22">
        <f t="shared" si="274"/>
        <v>0</v>
      </c>
      <c r="U2233" s="22">
        <f t="shared" si="275"/>
        <v>0</v>
      </c>
      <c r="W2233" s="13" t="str">
        <f t="shared" si="276"/>
        <v/>
      </c>
      <c r="Y2233" s="41" t="str">
        <f>IF($B2233="", "", IF($B2233&gt;'Annual Report'!$AZ$41, 'Annual Report'!$BA$40, TEXT($B2233, "mmm yyyy")))</f>
        <v/>
      </c>
      <c r="AA2233" s="13" t="str">
        <f t="shared" si="277"/>
        <v/>
      </c>
      <c r="AC2233" s="13" t="str">
        <f t="shared" si="278"/>
        <v xml:space="preserve"> - </v>
      </c>
      <c r="AE2233" s="13" t="str">
        <f t="shared" si="279"/>
        <v/>
      </c>
    </row>
    <row r="2234" spans="1:31" x14ac:dyDescent="0.25">
      <c r="A2234" s="30"/>
      <c r="B2234" s="74"/>
      <c r="C2234" s="82"/>
      <c r="D2234" s="92"/>
      <c r="E2234" s="75"/>
      <c r="F2234" s="76"/>
      <c r="G2234" s="83"/>
      <c r="H2234" s="77"/>
      <c r="I2234" s="84"/>
      <c r="J2234" s="30"/>
      <c r="K2234" s="25" t="str">
        <f t="shared" si="272"/>
        <v/>
      </c>
      <c r="L2234" s="30"/>
      <c r="O2234" s="13" t="str">
        <f t="shared" si="273"/>
        <v/>
      </c>
      <c r="P2234" s="13">
        <f>SUM($E$11:$E2234)</f>
        <v>30</v>
      </c>
      <c r="T2234" s="22">
        <f t="shared" si="274"/>
        <v>0</v>
      </c>
      <c r="U2234" s="22">
        <f t="shared" si="275"/>
        <v>0</v>
      </c>
      <c r="W2234" s="13" t="str">
        <f t="shared" si="276"/>
        <v/>
      </c>
      <c r="Y2234" s="41" t="str">
        <f>IF($B2234="", "", IF($B2234&gt;'Annual Report'!$AZ$41, 'Annual Report'!$BA$40, TEXT($B2234, "mmm yyyy")))</f>
        <v/>
      </c>
      <c r="AA2234" s="13" t="str">
        <f t="shared" si="277"/>
        <v/>
      </c>
      <c r="AC2234" s="13" t="str">
        <f t="shared" si="278"/>
        <v xml:space="preserve"> - </v>
      </c>
      <c r="AE2234" s="13" t="str">
        <f t="shared" si="279"/>
        <v/>
      </c>
    </row>
    <row r="2235" spans="1:31" x14ac:dyDescent="0.25">
      <c r="A2235" s="30"/>
      <c r="B2235" s="74"/>
      <c r="C2235" s="82"/>
      <c r="D2235" s="92"/>
      <c r="E2235" s="75"/>
      <c r="F2235" s="76"/>
      <c r="G2235" s="83"/>
      <c r="H2235" s="77"/>
      <c r="I2235" s="84"/>
      <c r="J2235" s="30"/>
      <c r="K2235" s="25" t="str">
        <f t="shared" si="272"/>
        <v/>
      </c>
      <c r="L2235" s="30"/>
      <c r="O2235" s="13" t="str">
        <f t="shared" si="273"/>
        <v/>
      </c>
      <c r="P2235" s="13">
        <f>SUM($E$11:$E2235)</f>
        <v>30</v>
      </c>
      <c r="T2235" s="22">
        <f t="shared" si="274"/>
        <v>0</v>
      </c>
      <c r="U2235" s="22">
        <f t="shared" si="275"/>
        <v>0</v>
      </c>
      <c r="W2235" s="13" t="str">
        <f t="shared" si="276"/>
        <v/>
      </c>
      <c r="Y2235" s="41" t="str">
        <f>IF($B2235="", "", IF($B2235&gt;'Annual Report'!$AZ$41, 'Annual Report'!$BA$40, TEXT($B2235, "mmm yyyy")))</f>
        <v/>
      </c>
      <c r="AA2235" s="13" t="str">
        <f t="shared" si="277"/>
        <v/>
      </c>
      <c r="AC2235" s="13" t="str">
        <f t="shared" si="278"/>
        <v xml:space="preserve"> - </v>
      </c>
      <c r="AE2235" s="13" t="str">
        <f t="shared" si="279"/>
        <v/>
      </c>
    </row>
    <row r="2236" spans="1:31" x14ac:dyDescent="0.25">
      <c r="A2236" s="30"/>
      <c r="B2236" s="74"/>
      <c r="C2236" s="82"/>
      <c r="D2236" s="92"/>
      <c r="E2236" s="75"/>
      <c r="F2236" s="76"/>
      <c r="G2236" s="83"/>
      <c r="H2236" s="77"/>
      <c r="I2236" s="84"/>
      <c r="J2236" s="30"/>
      <c r="K2236" s="25" t="str">
        <f t="shared" si="272"/>
        <v/>
      </c>
      <c r="L2236" s="30"/>
      <c r="O2236" s="13" t="str">
        <f t="shared" si="273"/>
        <v/>
      </c>
      <c r="P2236" s="13">
        <f>SUM($E$11:$E2236)</f>
        <v>30</v>
      </c>
      <c r="T2236" s="22">
        <f t="shared" si="274"/>
        <v>0</v>
      </c>
      <c r="U2236" s="22">
        <f t="shared" si="275"/>
        <v>0</v>
      </c>
      <c r="W2236" s="13" t="str">
        <f t="shared" si="276"/>
        <v/>
      </c>
      <c r="Y2236" s="41" t="str">
        <f>IF($B2236="", "", IF($B2236&gt;'Annual Report'!$AZ$41, 'Annual Report'!$BA$40, TEXT($B2236, "mmm yyyy")))</f>
        <v/>
      </c>
      <c r="AA2236" s="13" t="str">
        <f t="shared" si="277"/>
        <v/>
      </c>
      <c r="AC2236" s="13" t="str">
        <f t="shared" si="278"/>
        <v xml:space="preserve"> - </v>
      </c>
      <c r="AE2236" s="13" t="str">
        <f t="shared" si="279"/>
        <v/>
      </c>
    </row>
    <row r="2237" spans="1:31" x14ac:dyDescent="0.25">
      <c r="A2237" s="30"/>
      <c r="B2237" s="74"/>
      <c r="C2237" s="82"/>
      <c r="D2237" s="92"/>
      <c r="E2237" s="75"/>
      <c r="F2237" s="76"/>
      <c r="G2237" s="83"/>
      <c r="H2237" s="77"/>
      <c r="I2237" s="84"/>
      <c r="J2237" s="30"/>
      <c r="K2237" s="25" t="str">
        <f t="shared" si="272"/>
        <v/>
      </c>
      <c r="L2237" s="30"/>
      <c r="O2237" s="13" t="str">
        <f t="shared" si="273"/>
        <v/>
      </c>
      <c r="P2237" s="13">
        <f>SUM($E$11:$E2237)</f>
        <v>30</v>
      </c>
      <c r="T2237" s="22">
        <f t="shared" si="274"/>
        <v>0</v>
      </c>
      <c r="U2237" s="22">
        <f t="shared" si="275"/>
        <v>0</v>
      </c>
      <c r="W2237" s="13" t="str">
        <f t="shared" si="276"/>
        <v/>
      </c>
      <c r="Y2237" s="41" t="str">
        <f>IF($B2237="", "", IF($B2237&gt;'Annual Report'!$AZ$41, 'Annual Report'!$BA$40, TEXT($B2237, "mmm yyyy")))</f>
        <v/>
      </c>
      <c r="AA2237" s="13" t="str">
        <f t="shared" si="277"/>
        <v/>
      </c>
      <c r="AC2237" s="13" t="str">
        <f t="shared" si="278"/>
        <v xml:space="preserve"> - </v>
      </c>
      <c r="AE2237" s="13" t="str">
        <f t="shared" si="279"/>
        <v/>
      </c>
    </row>
    <row r="2238" spans="1:31" x14ac:dyDescent="0.25">
      <c r="A2238" s="30"/>
      <c r="B2238" s="74"/>
      <c r="C2238" s="82"/>
      <c r="D2238" s="92"/>
      <c r="E2238" s="75"/>
      <c r="F2238" s="76"/>
      <c r="G2238" s="83"/>
      <c r="H2238" s="77"/>
      <c r="I2238" s="84"/>
      <c r="J2238" s="30"/>
      <c r="K2238" s="25" t="str">
        <f t="shared" si="272"/>
        <v/>
      </c>
      <c r="L2238" s="30"/>
      <c r="O2238" s="13" t="str">
        <f t="shared" si="273"/>
        <v/>
      </c>
      <c r="P2238" s="13">
        <f>SUM($E$11:$E2238)</f>
        <v>30</v>
      </c>
      <c r="T2238" s="22">
        <f t="shared" si="274"/>
        <v>0</v>
      </c>
      <c r="U2238" s="22">
        <f t="shared" si="275"/>
        <v>0</v>
      </c>
      <c r="W2238" s="13" t="str">
        <f t="shared" si="276"/>
        <v/>
      </c>
      <c r="Y2238" s="41" t="str">
        <f>IF($B2238="", "", IF($B2238&gt;'Annual Report'!$AZ$41, 'Annual Report'!$BA$40, TEXT($B2238, "mmm yyyy")))</f>
        <v/>
      </c>
      <c r="AA2238" s="13" t="str">
        <f t="shared" si="277"/>
        <v/>
      </c>
      <c r="AC2238" s="13" t="str">
        <f t="shared" si="278"/>
        <v xml:space="preserve"> - </v>
      </c>
      <c r="AE2238" s="13" t="str">
        <f t="shared" si="279"/>
        <v/>
      </c>
    </row>
    <row r="2239" spans="1:31" x14ac:dyDescent="0.25">
      <c r="A2239" s="30"/>
      <c r="B2239" s="74"/>
      <c r="C2239" s="82"/>
      <c r="D2239" s="92"/>
      <c r="E2239" s="75"/>
      <c r="F2239" s="76"/>
      <c r="G2239" s="83"/>
      <c r="H2239" s="77"/>
      <c r="I2239" s="84"/>
      <c r="J2239" s="30"/>
      <c r="K2239" s="25" t="str">
        <f t="shared" si="272"/>
        <v/>
      </c>
      <c r="L2239" s="30"/>
      <c r="O2239" s="13" t="str">
        <f t="shared" si="273"/>
        <v/>
      </c>
      <c r="P2239" s="13">
        <f>SUM($E$11:$E2239)</f>
        <v>30</v>
      </c>
      <c r="T2239" s="22">
        <f t="shared" si="274"/>
        <v>0</v>
      </c>
      <c r="U2239" s="22">
        <f t="shared" si="275"/>
        <v>0</v>
      </c>
      <c r="W2239" s="13" t="str">
        <f t="shared" si="276"/>
        <v/>
      </c>
      <c r="Y2239" s="41" t="str">
        <f>IF($B2239="", "", IF($B2239&gt;'Annual Report'!$AZ$41, 'Annual Report'!$BA$40, TEXT($B2239, "mmm yyyy")))</f>
        <v/>
      </c>
      <c r="AA2239" s="13" t="str">
        <f t="shared" si="277"/>
        <v/>
      </c>
      <c r="AC2239" s="13" t="str">
        <f t="shared" si="278"/>
        <v xml:space="preserve"> - </v>
      </c>
      <c r="AE2239" s="13" t="str">
        <f t="shared" si="279"/>
        <v/>
      </c>
    </row>
    <row r="2240" spans="1:31" x14ac:dyDescent="0.25">
      <c r="A2240" s="30"/>
      <c r="B2240" s="74"/>
      <c r="C2240" s="82"/>
      <c r="D2240" s="92"/>
      <c r="E2240" s="75"/>
      <c r="F2240" s="76"/>
      <c r="G2240" s="83"/>
      <c r="H2240" s="77"/>
      <c r="I2240" s="84"/>
      <c r="J2240" s="30"/>
      <c r="K2240" s="25" t="str">
        <f t="shared" si="272"/>
        <v/>
      </c>
      <c r="L2240" s="30"/>
      <c r="O2240" s="13" t="str">
        <f t="shared" si="273"/>
        <v/>
      </c>
      <c r="P2240" s="13">
        <f>SUM($E$11:$E2240)</f>
        <v>30</v>
      </c>
      <c r="T2240" s="22">
        <f t="shared" si="274"/>
        <v>0</v>
      </c>
      <c r="U2240" s="22">
        <f t="shared" si="275"/>
        <v>0</v>
      </c>
      <c r="W2240" s="13" t="str">
        <f t="shared" si="276"/>
        <v/>
      </c>
      <c r="Y2240" s="41" t="str">
        <f>IF($B2240="", "", IF($B2240&gt;'Annual Report'!$AZ$41, 'Annual Report'!$BA$40, TEXT($B2240, "mmm yyyy")))</f>
        <v/>
      </c>
      <c r="AA2240" s="13" t="str">
        <f t="shared" si="277"/>
        <v/>
      </c>
      <c r="AC2240" s="13" t="str">
        <f t="shared" si="278"/>
        <v xml:space="preserve"> - </v>
      </c>
      <c r="AE2240" s="13" t="str">
        <f t="shared" si="279"/>
        <v/>
      </c>
    </row>
    <row r="2241" spans="1:31" x14ac:dyDescent="0.25">
      <c r="A2241" s="30"/>
      <c r="B2241" s="74"/>
      <c r="C2241" s="82"/>
      <c r="D2241" s="92"/>
      <c r="E2241" s="75"/>
      <c r="F2241" s="76"/>
      <c r="G2241" s="83"/>
      <c r="H2241" s="77"/>
      <c r="I2241" s="84"/>
      <c r="J2241" s="30"/>
      <c r="K2241" s="25" t="str">
        <f t="shared" si="272"/>
        <v/>
      </c>
      <c r="L2241" s="30"/>
      <c r="O2241" s="13" t="str">
        <f t="shared" si="273"/>
        <v/>
      </c>
      <c r="P2241" s="13">
        <f>SUM($E$11:$E2241)</f>
        <v>30</v>
      </c>
      <c r="T2241" s="22">
        <f t="shared" si="274"/>
        <v>0</v>
      </c>
      <c r="U2241" s="22">
        <f t="shared" si="275"/>
        <v>0</v>
      </c>
      <c r="W2241" s="13" t="str">
        <f t="shared" si="276"/>
        <v/>
      </c>
      <c r="Y2241" s="41" t="str">
        <f>IF($B2241="", "", IF($B2241&gt;'Annual Report'!$AZ$41, 'Annual Report'!$BA$40, TEXT($B2241, "mmm yyyy")))</f>
        <v/>
      </c>
      <c r="AA2241" s="13" t="str">
        <f t="shared" si="277"/>
        <v/>
      </c>
      <c r="AC2241" s="13" t="str">
        <f t="shared" si="278"/>
        <v xml:space="preserve"> - </v>
      </c>
      <c r="AE2241" s="13" t="str">
        <f t="shared" si="279"/>
        <v/>
      </c>
    </row>
    <row r="2242" spans="1:31" x14ac:dyDescent="0.25">
      <c r="A2242" s="30"/>
      <c r="B2242" s="74"/>
      <c r="C2242" s="82"/>
      <c r="D2242" s="92"/>
      <c r="E2242" s="75"/>
      <c r="F2242" s="76"/>
      <c r="G2242" s="83"/>
      <c r="H2242" s="77"/>
      <c r="I2242" s="84"/>
      <c r="J2242" s="30"/>
      <c r="K2242" s="25" t="str">
        <f t="shared" si="272"/>
        <v/>
      </c>
      <c r="L2242" s="30"/>
      <c r="O2242" s="13" t="str">
        <f t="shared" si="273"/>
        <v/>
      </c>
      <c r="P2242" s="13">
        <f>SUM($E$11:$E2242)</f>
        <v>30</v>
      </c>
      <c r="T2242" s="22">
        <f t="shared" si="274"/>
        <v>0</v>
      </c>
      <c r="U2242" s="22">
        <f t="shared" si="275"/>
        <v>0</v>
      </c>
      <c r="W2242" s="13" t="str">
        <f t="shared" si="276"/>
        <v/>
      </c>
      <c r="Y2242" s="41" t="str">
        <f>IF($B2242="", "", IF($B2242&gt;'Annual Report'!$AZ$41, 'Annual Report'!$BA$40, TEXT($B2242, "mmm yyyy")))</f>
        <v/>
      </c>
      <c r="AA2242" s="13" t="str">
        <f t="shared" si="277"/>
        <v/>
      </c>
      <c r="AC2242" s="13" t="str">
        <f t="shared" si="278"/>
        <v xml:space="preserve"> - </v>
      </c>
      <c r="AE2242" s="13" t="str">
        <f t="shared" si="279"/>
        <v/>
      </c>
    </row>
    <row r="2243" spans="1:31" x14ac:dyDescent="0.25">
      <c r="A2243" s="30"/>
      <c r="B2243" s="74"/>
      <c r="C2243" s="82"/>
      <c r="D2243" s="92"/>
      <c r="E2243" s="75"/>
      <c r="F2243" s="76"/>
      <c r="G2243" s="83"/>
      <c r="H2243" s="77"/>
      <c r="I2243" s="84"/>
      <c r="J2243" s="30"/>
      <c r="K2243" s="25" t="str">
        <f t="shared" si="272"/>
        <v/>
      </c>
      <c r="L2243" s="30"/>
      <c r="O2243" s="13" t="str">
        <f t="shared" si="273"/>
        <v/>
      </c>
      <c r="P2243" s="13">
        <f>SUM($E$11:$E2243)</f>
        <v>30</v>
      </c>
      <c r="T2243" s="22">
        <f t="shared" si="274"/>
        <v>0</v>
      </c>
      <c r="U2243" s="22">
        <f t="shared" si="275"/>
        <v>0</v>
      </c>
      <c r="W2243" s="13" t="str">
        <f t="shared" si="276"/>
        <v/>
      </c>
      <c r="Y2243" s="41" t="str">
        <f>IF($B2243="", "", IF($B2243&gt;'Annual Report'!$AZ$41, 'Annual Report'!$BA$40, TEXT($B2243, "mmm yyyy")))</f>
        <v/>
      </c>
      <c r="AA2243" s="13" t="str">
        <f t="shared" si="277"/>
        <v/>
      </c>
      <c r="AC2243" s="13" t="str">
        <f t="shared" si="278"/>
        <v xml:space="preserve"> - </v>
      </c>
      <c r="AE2243" s="13" t="str">
        <f t="shared" si="279"/>
        <v/>
      </c>
    </row>
    <row r="2244" spans="1:31" x14ac:dyDescent="0.25">
      <c r="A2244" s="30"/>
      <c r="B2244" s="74"/>
      <c r="C2244" s="82"/>
      <c r="D2244" s="92"/>
      <c r="E2244" s="75"/>
      <c r="F2244" s="76"/>
      <c r="G2244" s="83"/>
      <c r="H2244" s="77"/>
      <c r="I2244" s="84"/>
      <c r="J2244" s="30"/>
      <c r="K2244" s="25" t="str">
        <f t="shared" si="272"/>
        <v/>
      </c>
      <c r="L2244" s="30"/>
      <c r="O2244" s="13" t="str">
        <f t="shared" si="273"/>
        <v/>
      </c>
      <c r="P2244" s="13">
        <f>SUM($E$11:$E2244)</f>
        <v>30</v>
      </c>
      <c r="T2244" s="22">
        <f t="shared" si="274"/>
        <v>0</v>
      </c>
      <c r="U2244" s="22">
        <f t="shared" si="275"/>
        <v>0</v>
      </c>
      <c r="W2244" s="13" t="str">
        <f t="shared" si="276"/>
        <v/>
      </c>
      <c r="Y2244" s="41" t="str">
        <f>IF($B2244="", "", IF($B2244&gt;'Annual Report'!$AZ$41, 'Annual Report'!$BA$40, TEXT($B2244, "mmm yyyy")))</f>
        <v/>
      </c>
      <c r="AA2244" s="13" t="str">
        <f t="shared" si="277"/>
        <v/>
      </c>
      <c r="AC2244" s="13" t="str">
        <f t="shared" si="278"/>
        <v xml:space="preserve"> - </v>
      </c>
      <c r="AE2244" s="13" t="str">
        <f t="shared" si="279"/>
        <v/>
      </c>
    </row>
    <row r="2245" spans="1:31" x14ac:dyDescent="0.25">
      <c r="A2245" s="30"/>
      <c r="B2245" s="74"/>
      <c r="C2245" s="82"/>
      <c r="D2245" s="92"/>
      <c r="E2245" s="75"/>
      <c r="F2245" s="76"/>
      <c r="G2245" s="83"/>
      <c r="H2245" s="77"/>
      <c r="I2245" s="84"/>
      <c r="J2245" s="30"/>
      <c r="K2245" s="25" t="str">
        <f t="shared" si="272"/>
        <v/>
      </c>
      <c r="L2245" s="30"/>
      <c r="O2245" s="13" t="str">
        <f t="shared" si="273"/>
        <v/>
      </c>
      <c r="P2245" s="13">
        <f>SUM($E$11:$E2245)</f>
        <v>30</v>
      </c>
      <c r="T2245" s="22">
        <f t="shared" si="274"/>
        <v>0</v>
      </c>
      <c r="U2245" s="22">
        <f t="shared" si="275"/>
        <v>0</v>
      </c>
      <c r="W2245" s="13" t="str">
        <f t="shared" si="276"/>
        <v/>
      </c>
      <c r="Y2245" s="41" t="str">
        <f>IF($B2245="", "", IF($B2245&gt;'Annual Report'!$AZ$41, 'Annual Report'!$BA$40, TEXT($B2245, "mmm yyyy")))</f>
        <v/>
      </c>
      <c r="AA2245" s="13" t="str">
        <f t="shared" si="277"/>
        <v/>
      </c>
      <c r="AC2245" s="13" t="str">
        <f t="shared" si="278"/>
        <v xml:space="preserve"> - </v>
      </c>
      <c r="AE2245" s="13" t="str">
        <f t="shared" si="279"/>
        <v/>
      </c>
    </row>
    <row r="2246" spans="1:31" x14ac:dyDescent="0.25">
      <c r="A2246" s="30"/>
      <c r="B2246" s="74"/>
      <c r="C2246" s="82"/>
      <c r="D2246" s="92"/>
      <c r="E2246" s="75"/>
      <c r="F2246" s="76"/>
      <c r="G2246" s="83"/>
      <c r="H2246" s="77"/>
      <c r="I2246" s="84"/>
      <c r="J2246" s="30"/>
      <c r="K2246" s="25" t="str">
        <f t="shared" si="272"/>
        <v/>
      </c>
      <c r="L2246" s="30"/>
      <c r="O2246" s="13" t="str">
        <f t="shared" si="273"/>
        <v/>
      </c>
      <c r="P2246" s="13">
        <f>SUM($E$11:$E2246)</f>
        <v>30</v>
      </c>
      <c r="T2246" s="22">
        <f t="shared" si="274"/>
        <v>0</v>
      </c>
      <c r="U2246" s="22">
        <f t="shared" si="275"/>
        <v>0</v>
      </c>
      <c r="W2246" s="13" t="str">
        <f t="shared" si="276"/>
        <v/>
      </c>
      <c r="Y2246" s="41" t="str">
        <f>IF($B2246="", "", IF($B2246&gt;'Annual Report'!$AZ$41, 'Annual Report'!$BA$40, TEXT($B2246, "mmm yyyy")))</f>
        <v/>
      </c>
      <c r="AA2246" s="13" t="str">
        <f t="shared" si="277"/>
        <v/>
      </c>
      <c r="AC2246" s="13" t="str">
        <f t="shared" si="278"/>
        <v xml:space="preserve"> - </v>
      </c>
      <c r="AE2246" s="13" t="str">
        <f t="shared" si="279"/>
        <v/>
      </c>
    </row>
    <row r="2247" spans="1:31" x14ac:dyDescent="0.25">
      <c r="A2247" s="30"/>
      <c r="B2247" s="74"/>
      <c r="C2247" s="82"/>
      <c r="D2247" s="92"/>
      <c r="E2247" s="75"/>
      <c r="F2247" s="76"/>
      <c r="G2247" s="83"/>
      <c r="H2247" s="77"/>
      <c r="I2247" s="84"/>
      <c r="J2247" s="30"/>
      <c r="K2247" s="25" t="str">
        <f t="shared" si="272"/>
        <v/>
      </c>
      <c r="L2247" s="30"/>
      <c r="O2247" s="13" t="str">
        <f t="shared" si="273"/>
        <v/>
      </c>
      <c r="P2247" s="13">
        <f>SUM($E$11:$E2247)</f>
        <v>30</v>
      </c>
      <c r="T2247" s="22">
        <f t="shared" si="274"/>
        <v>0</v>
      </c>
      <c r="U2247" s="22">
        <f t="shared" si="275"/>
        <v>0</v>
      </c>
      <c r="W2247" s="13" t="str">
        <f t="shared" si="276"/>
        <v/>
      </c>
      <c r="Y2247" s="41" t="str">
        <f>IF($B2247="", "", IF($B2247&gt;'Annual Report'!$AZ$41, 'Annual Report'!$BA$40, TEXT($B2247, "mmm yyyy")))</f>
        <v/>
      </c>
      <c r="AA2247" s="13" t="str">
        <f t="shared" si="277"/>
        <v/>
      </c>
      <c r="AC2247" s="13" t="str">
        <f t="shared" si="278"/>
        <v xml:space="preserve"> - </v>
      </c>
      <c r="AE2247" s="13" t="str">
        <f t="shared" si="279"/>
        <v/>
      </c>
    </row>
    <row r="2248" spans="1:31" x14ac:dyDescent="0.25">
      <c r="A2248" s="30"/>
      <c r="B2248" s="74"/>
      <c r="C2248" s="82"/>
      <c r="D2248" s="92"/>
      <c r="E2248" s="75"/>
      <c r="F2248" s="76"/>
      <c r="G2248" s="83"/>
      <c r="H2248" s="77"/>
      <c r="I2248" s="84"/>
      <c r="J2248" s="30"/>
      <c r="K2248" s="25" t="str">
        <f t="shared" si="272"/>
        <v/>
      </c>
      <c r="L2248" s="30"/>
      <c r="O2248" s="13" t="str">
        <f t="shared" si="273"/>
        <v/>
      </c>
      <c r="P2248" s="13">
        <f>SUM($E$11:$E2248)</f>
        <v>30</v>
      </c>
      <c r="T2248" s="22">
        <f t="shared" si="274"/>
        <v>0</v>
      </c>
      <c r="U2248" s="22">
        <f t="shared" si="275"/>
        <v>0</v>
      </c>
      <c r="W2248" s="13" t="str">
        <f t="shared" si="276"/>
        <v/>
      </c>
      <c r="Y2248" s="41" t="str">
        <f>IF($B2248="", "", IF($B2248&gt;'Annual Report'!$AZ$41, 'Annual Report'!$BA$40, TEXT($B2248, "mmm yyyy")))</f>
        <v/>
      </c>
      <c r="AA2248" s="13" t="str">
        <f t="shared" si="277"/>
        <v/>
      </c>
      <c r="AC2248" s="13" t="str">
        <f t="shared" si="278"/>
        <v xml:space="preserve"> - </v>
      </c>
      <c r="AE2248" s="13" t="str">
        <f t="shared" si="279"/>
        <v/>
      </c>
    </row>
    <row r="2249" spans="1:31" x14ac:dyDescent="0.25">
      <c r="A2249" s="30"/>
      <c r="B2249" s="74"/>
      <c r="C2249" s="82"/>
      <c r="D2249" s="92"/>
      <c r="E2249" s="75"/>
      <c r="F2249" s="76"/>
      <c r="G2249" s="83"/>
      <c r="H2249" s="77"/>
      <c r="I2249" s="84"/>
      <c r="J2249" s="30"/>
      <c r="K2249" s="25" t="str">
        <f t="shared" si="272"/>
        <v/>
      </c>
      <c r="L2249" s="30"/>
      <c r="O2249" s="13" t="str">
        <f t="shared" si="273"/>
        <v/>
      </c>
      <c r="P2249" s="13">
        <f>SUM($E$11:$E2249)</f>
        <v>30</v>
      </c>
      <c r="T2249" s="22">
        <f t="shared" si="274"/>
        <v>0</v>
      </c>
      <c r="U2249" s="22">
        <f t="shared" si="275"/>
        <v>0</v>
      </c>
      <c r="W2249" s="13" t="str">
        <f t="shared" si="276"/>
        <v/>
      </c>
      <c r="Y2249" s="41" t="str">
        <f>IF($B2249="", "", IF($B2249&gt;'Annual Report'!$AZ$41, 'Annual Report'!$BA$40, TEXT($B2249, "mmm yyyy")))</f>
        <v/>
      </c>
      <c r="AA2249" s="13" t="str">
        <f t="shared" si="277"/>
        <v/>
      </c>
      <c r="AC2249" s="13" t="str">
        <f t="shared" si="278"/>
        <v xml:space="preserve"> - </v>
      </c>
      <c r="AE2249" s="13" t="str">
        <f t="shared" si="279"/>
        <v/>
      </c>
    </row>
    <row r="2250" spans="1:31" x14ac:dyDescent="0.25">
      <c r="A2250" s="30"/>
      <c r="B2250" s="74"/>
      <c r="C2250" s="82"/>
      <c r="D2250" s="92"/>
      <c r="E2250" s="75"/>
      <c r="F2250" s="76"/>
      <c r="G2250" s="83"/>
      <c r="H2250" s="77"/>
      <c r="I2250" s="84"/>
      <c r="J2250" s="30"/>
      <c r="K2250" s="25" t="str">
        <f t="shared" si="272"/>
        <v/>
      </c>
      <c r="L2250" s="30"/>
      <c r="O2250" s="13" t="str">
        <f t="shared" si="273"/>
        <v/>
      </c>
      <c r="P2250" s="13">
        <f>SUM($E$11:$E2250)</f>
        <v>30</v>
      </c>
      <c r="T2250" s="22">
        <f t="shared" si="274"/>
        <v>0</v>
      </c>
      <c r="U2250" s="22">
        <f t="shared" si="275"/>
        <v>0</v>
      </c>
      <c r="W2250" s="13" t="str">
        <f t="shared" si="276"/>
        <v/>
      </c>
      <c r="Y2250" s="41" t="str">
        <f>IF($B2250="", "", IF($B2250&gt;'Annual Report'!$AZ$41, 'Annual Report'!$BA$40, TEXT($B2250, "mmm yyyy")))</f>
        <v/>
      </c>
      <c r="AA2250" s="13" t="str">
        <f t="shared" si="277"/>
        <v/>
      </c>
      <c r="AC2250" s="13" t="str">
        <f t="shared" si="278"/>
        <v xml:space="preserve"> - </v>
      </c>
      <c r="AE2250" s="13" t="str">
        <f t="shared" si="279"/>
        <v/>
      </c>
    </row>
    <row r="2251" spans="1:31" x14ac:dyDescent="0.25">
      <c r="A2251" s="30"/>
      <c r="B2251" s="74"/>
      <c r="C2251" s="82"/>
      <c r="D2251" s="92"/>
      <c r="E2251" s="75"/>
      <c r="F2251" s="76"/>
      <c r="G2251" s="83"/>
      <c r="H2251" s="77"/>
      <c r="I2251" s="84"/>
      <c r="J2251" s="30"/>
      <c r="K2251" s="25" t="str">
        <f t="shared" si="272"/>
        <v/>
      </c>
      <c r="L2251" s="30"/>
      <c r="O2251" s="13" t="str">
        <f t="shared" si="273"/>
        <v/>
      </c>
      <c r="P2251" s="13">
        <f>SUM($E$11:$E2251)</f>
        <v>30</v>
      </c>
      <c r="T2251" s="22">
        <f t="shared" si="274"/>
        <v>0</v>
      </c>
      <c r="U2251" s="22">
        <f t="shared" si="275"/>
        <v>0</v>
      </c>
      <c r="W2251" s="13" t="str">
        <f t="shared" si="276"/>
        <v/>
      </c>
      <c r="Y2251" s="41" t="str">
        <f>IF($B2251="", "", IF($B2251&gt;'Annual Report'!$AZ$41, 'Annual Report'!$BA$40, TEXT($B2251, "mmm yyyy")))</f>
        <v/>
      </c>
      <c r="AA2251" s="13" t="str">
        <f t="shared" si="277"/>
        <v/>
      </c>
      <c r="AC2251" s="13" t="str">
        <f t="shared" si="278"/>
        <v xml:space="preserve"> - </v>
      </c>
      <c r="AE2251" s="13" t="str">
        <f t="shared" si="279"/>
        <v/>
      </c>
    </row>
    <row r="2252" spans="1:31" x14ac:dyDescent="0.25">
      <c r="A2252" s="30"/>
      <c r="B2252" s="74"/>
      <c r="C2252" s="82"/>
      <c r="D2252" s="92"/>
      <c r="E2252" s="75"/>
      <c r="F2252" s="76"/>
      <c r="G2252" s="83"/>
      <c r="H2252" s="77"/>
      <c r="I2252" s="84"/>
      <c r="J2252" s="30"/>
      <c r="K2252" s="25" t="str">
        <f t="shared" ref="K2252:K2315" si="280">IF($B2252="", "", $G2252+$H2252-$F2252-$U2252-$T2252)</f>
        <v/>
      </c>
      <c r="L2252" s="30"/>
      <c r="O2252" s="13" t="str">
        <f t="shared" ref="O2252:O2315" si="281">IF($B2252="", "", IF(OR($B2252&lt;$R$3, $B2252&gt;$R$4), "X", ""))</f>
        <v/>
      </c>
      <c r="P2252" s="13">
        <f>SUM($E$11:$E2252)</f>
        <v>30</v>
      </c>
      <c r="T2252" s="22">
        <f t="shared" ref="T2252:T2315" si="282">ROUND($D2252*$P$4*24, 2)</f>
        <v>0</v>
      </c>
      <c r="U2252" s="22">
        <f t="shared" ref="U2252:U2315" si="283">ROUND(IF(AND($P2252&gt;$O$6, $P2251&lt;$O$6), (($P2252-$O$6)*$P$7)+(($O$6-$P2251)*$P$6), IF($P2251&gt;$O$6, $E2252*$P$7, $E2252*$P$6)), 2)</f>
        <v>0</v>
      </c>
      <c r="W2252" s="13" t="str">
        <f t="shared" ref="W2252:W2315" si="284">IF($I2252="", "", IF(COUNTIF($R$11:$R$20, $I2252)&gt;0, "", "X"))</f>
        <v/>
      </c>
      <c r="Y2252" s="41" t="str">
        <f>IF($B2252="", "", IF($B2252&gt;'Annual Report'!$AZ$41, 'Annual Report'!$BA$40, TEXT($B2252, "mmm yyyy")))</f>
        <v/>
      </c>
      <c r="AA2252" s="13" t="str">
        <f t="shared" ref="AA2252:AA2315" si="285">IF(AND(NOT($F2252=""), $I2252=""), "X", "")</f>
        <v/>
      </c>
      <c r="AC2252" s="13" t="str">
        <f t="shared" ref="AC2252:AC2315" si="286">_xlfn.CONCAT(Y2252, " - ", $I2252)</f>
        <v xml:space="preserve"> - </v>
      </c>
      <c r="AE2252" s="13" t="str">
        <f t="shared" ref="AE2252:AE2315" si="287">IF($AA2252="", "", $Y2252)</f>
        <v/>
      </c>
    </row>
    <row r="2253" spans="1:31" x14ac:dyDescent="0.25">
      <c r="A2253" s="30"/>
      <c r="B2253" s="74"/>
      <c r="C2253" s="82"/>
      <c r="D2253" s="92"/>
      <c r="E2253" s="75"/>
      <c r="F2253" s="76"/>
      <c r="G2253" s="83"/>
      <c r="H2253" s="77"/>
      <c r="I2253" s="84"/>
      <c r="J2253" s="30"/>
      <c r="K2253" s="25" t="str">
        <f t="shared" si="280"/>
        <v/>
      </c>
      <c r="L2253" s="30"/>
      <c r="O2253" s="13" t="str">
        <f t="shared" si="281"/>
        <v/>
      </c>
      <c r="P2253" s="13">
        <f>SUM($E$11:$E2253)</f>
        <v>30</v>
      </c>
      <c r="T2253" s="22">
        <f t="shared" si="282"/>
        <v>0</v>
      </c>
      <c r="U2253" s="22">
        <f t="shared" si="283"/>
        <v>0</v>
      </c>
      <c r="W2253" s="13" t="str">
        <f t="shared" si="284"/>
        <v/>
      </c>
      <c r="Y2253" s="41" t="str">
        <f>IF($B2253="", "", IF($B2253&gt;'Annual Report'!$AZ$41, 'Annual Report'!$BA$40, TEXT($B2253, "mmm yyyy")))</f>
        <v/>
      </c>
      <c r="AA2253" s="13" t="str">
        <f t="shared" si="285"/>
        <v/>
      </c>
      <c r="AC2253" s="13" t="str">
        <f t="shared" si="286"/>
        <v xml:space="preserve"> - </v>
      </c>
      <c r="AE2253" s="13" t="str">
        <f t="shared" si="287"/>
        <v/>
      </c>
    </row>
    <row r="2254" spans="1:31" x14ac:dyDescent="0.25">
      <c r="A2254" s="30"/>
      <c r="B2254" s="74"/>
      <c r="C2254" s="82"/>
      <c r="D2254" s="92"/>
      <c r="E2254" s="75"/>
      <c r="F2254" s="76"/>
      <c r="G2254" s="83"/>
      <c r="H2254" s="77"/>
      <c r="I2254" s="84"/>
      <c r="J2254" s="30"/>
      <c r="K2254" s="25" t="str">
        <f t="shared" si="280"/>
        <v/>
      </c>
      <c r="L2254" s="30"/>
      <c r="O2254" s="13" t="str">
        <f t="shared" si="281"/>
        <v/>
      </c>
      <c r="P2254" s="13">
        <f>SUM($E$11:$E2254)</f>
        <v>30</v>
      </c>
      <c r="T2254" s="22">
        <f t="shared" si="282"/>
        <v>0</v>
      </c>
      <c r="U2254" s="22">
        <f t="shared" si="283"/>
        <v>0</v>
      </c>
      <c r="W2254" s="13" t="str">
        <f t="shared" si="284"/>
        <v/>
      </c>
      <c r="Y2254" s="41" t="str">
        <f>IF($B2254="", "", IF($B2254&gt;'Annual Report'!$AZ$41, 'Annual Report'!$BA$40, TEXT($B2254, "mmm yyyy")))</f>
        <v/>
      </c>
      <c r="AA2254" s="13" t="str">
        <f t="shared" si="285"/>
        <v/>
      </c>
      <c r="AC2254" s="13" t="str">
        <f t="shared" si="286"/>
        <v xml:space="preserve"> - </v>
      </c>
      <c r="AE2254" s="13" t="str">
        <f t="shared" si="287"/>
        <v/>
      </c>
    </row>
    <row r="2255" spans="1:31" x14ac:dyDescent="0.25">
      <c r="A2255" s="30"/>
      <c r="B2255" s="74"/>
      <c r="C2255" s="82"/>
      <c r="D2255" s="92"/>
      <c r="E2255" s="75"/>
      <c r="F2255" s="76"/>
      <c r="G2255" s="83"/>
      <c r="H2255" s="77"/>
      <c r="I2255" s="84"/>
      <c r="J2255" s="30"/>
      <c r="K2255" s="25" t="str">
        <f t="shared" si="280"/>
        <v/>
      </c>
      <c r="L2255" s="30"/>
      <c r="O2255" s="13" t="str">
        <f t="shared" si="281"/>
        <v/>
      </c>
      <c r="P2255" s="13">
        <f>SUM($E$11:$E2255)</f>
        <v>30</v>
      </c>
      <c r="T2255" s="22">
        <f t="shared" si="282"/>
        <v>0</v>
      </c>
      <c r="U2255" s="22">
        <f t="shared" si="283"/>
        <v>0</v>
      </c>
      <c r="W2255" s="13" t="str">
        <f t="shared" si="284"/>
        <v/>
      </c>
      <c r="Y2255" s="41" t="str">
        <f>IF($B2255="", "", IF($B2255&gt;'Annual Report'!$AZ$41, 'Annual Report'!$BA$40, TEXT($B2255, "mmm yyyy")))</f>
        <v/>
      </c>
      <c r="AA2255" s="13" t="str">
        <f t="shared" si="285"/>
        <v/>
      </c>
      <c r="AC2255" s="13" t="str">
        <f t="shared" si="286"/>
        <v xml:space="preserve"> - </v>
      </c>
      <c r="AE2255" s="13" t="str">
        <f t="shared" si="287"/>
        <v/>
      </c>
    </row>
    <row r="2256" spans="1:31" x14ac:dyDescent="0.25">
      <c r="A2256" s="30"/>
      <c r="B2256" s="74"/>
      <c r="C2256" s="82"/>
      <c r="D2256" s="92"/>
      <c r="E2256" s="75"/>
      <c r="F2256" s="76"/>
      <c r="G2256" s="83"/>
      <c r="H2256" s="77"/>
      <c r="I2256" s="84"/>
      <c r="J2256" s="30"/>
      <c r="K2256" s="25" t="str">
        <f t="shared" si="280"/>
        <v/>
      </c>
      <c r="L2256" s="30"/>
      <c r="O2256" s="13" t="str">
        <f t="shared" si="281"/>
        <v/>
      </c>
      <c r="P2256" s="13">
        <f>SUM($E$11:$E2256)</f>
        <v>30</v>
      </c>
      <c r="T2256" s="22">
        <f t="shared" si="282"/>
        <v>0</v>
      </c>
      <c r="U2256" s="22">
        <f t="shared" si="283"/>
        <v>0</v>
      </c>
      <c r="W2256" s="13" t="str">
        <f t="shared" si="284"/>
        <v/>
      </c>
      <c r="Y2256" s="41" t="str">
        <f>IF($B2256="", "", IF($B2256&gt;'Annual Report'!$AZ$41, 'Annual Report'!$BA$40, TEXT($B2256, "mmm yyyy")))</f>
        <v/>
      </c>
      <c r="AA2256" s="13" t="str">
        <f t="shared" si="285"/>
        <v/>
      </c>
      <c r="AC2256" s="13" t="str">
        <f t="shared" si="286"/>
        <v xml:space="preserve"> - </v>
      </c>
      <c r="AE2256" s="13" t="str">
        <f t="shared" si="287"/>
        <v/>
      </c>
    </row>
    <row r="2257" spans="1:31" x14ac:dyDescent="0.25">
      <c r="A2257" s="30"/>
      <c r="B2257" s="74"/>
      <c r="C2257" s="82"/>
      <c r="D2257" s="92"/>
      <c r="E2257" s="75"/>
      <c r="F2257" s="76"/>
      <c r="G2257" s="83"/>
      <c r="H2257" s="77"/>
      <c r="I2257" s="84"/>
      <c r="J2257" s="30"/>
      <c r="K2257" s="25" t="str">
        <f t="shared" si="280"/>
        <v/>
      </c>
      <c r="L2257" s="30"/>
      <c r="O2257" s="13" t="str">
        <f t="shared" si="281"/>
        <v/>
      </c>
      <c r="P2257" s="13">
        <f>SUM($E$11:$E2257)</f>
        <v>30</v>
      </c>
      <c r="T2257" s="22">
        <f t="shared" si="282"/>
        <v>0</v>
      </c>
      <c r="U2257" s="22">
        <f t="shared" si="283"/>
        <v>0</v>
      </c>
      <c r="W2257" s="13" t="str">
        <f t="shared" si="284"/>
        <v/>
      </c>
      <c r="Y2257" s="41" t="str">
        <f>IF($B2257="", "", IF($B2257&gt;'Annual Report'!$AZ$41, 'Annual Report'!$BA$40, TEXT($B2257, "mmm yyyy")))</f>
        <v/>
      </c>
      <c r="AA2257" s="13" t="str">
        <f t="shared" si="285"/>
        <v/>
      </c>
      <c r="AC2257" s="13" t="str">
        <f t="shared" si="286"/>
        <v xml:space="preserve"> - </v>
      </c>
      <c r="AE2257" s="13" t="str">
        <f t="shared" si="287"/>
        <v/>
      </c>
    </row>
    <row r="2258" spans="1:31" x14ac:dyDescent="0.25">
      <c r="A2258" s="30"/>
      <c r="B2258" s="74"/>
      <c r="C2258" s="82"/>
      <c r="D2258" s="92"/>
      <c r="E2258" s="75"/>
      <c r="F2258" s="76"/>
      <c r="G2258" s="83"/>
      <c r="H2258" s="77"/>
      <c r="I2258" s="84"/>
      <c r="J2258" s="30"/>
      <c r="K2258" s="25" t="str">
        <f t="shared" si="280"/>
        <v/>
      </c>
      <c r="L2258" s="30"/>
      <c r="O2258" s="13" t="str">
        <f t="shared" si="281"/>
        <v/>
      </c>
      <c r="P2258" s="13">
        <f>SUM($E$11:$E2258)</f>
        <v>30</v>
      </c>
      <c r="T2258" s="22">
        <f t="shared" si="282"/>
        <v>0</v>
      </c>
      <c r="U2258" s="22">
        <f t="shared" si="283"/>
        <v>0</v>
      </c>
      <c r="W2258" s="13" t="str">
        <f t="shared" si="284"/>
        <v/>
      </c>
      <c r="Y2258" s="41" t="str">
        <f>IF($B2258="", "", IF($B2258&gt;'Annual Report'!$AZ$41, 'Annual Report'!$BA$40, TEXT($B2258, "mmm yyyy")))</f>
        <v/>
      </c>
      <c r="AA2258" s="13" t="str">
        <f t="shared" si="285"/>
        <v/>
      </c>
      <c r="AC2258" s="13" t="str">
        <f t="shared" si="286"/>
        <v xml:space="preserve"> - </v>
      </c>
      <c r="AE2258" s="13" t="str">
        <f t="shared" si="287"/>
        <v/>
      </c>
    </row>
    <row r="2259" spans="1:31" x14ac:dyDescent="0.25">
      <c r="A2259" s="30"/>
      <c r="B2259" s="74"/>
      <c r="C2259" s="82"/>
      <c r="D2259" s="92"/>
      <c r="E2259" s="75"/>
      <c r="F2259" s="76"/>
      <c r="G2259" s="83"/>
      <c r="H2259" s="77"/>
      <c r="I2259" s="84"/>
      <c r="J2259" s="30"/>
      <c r="K2259" s="25" t="str">
        <f t="shared" si="280"/>
        <v/>
      </c>
      <c r="L2259" s="30"/>
      <c r="O2259" s="13" t="str">
        <f t="shared" si="281"/>
        <v/>
      </c>
      <c r="P2259" s="13">
        <f>SUM($E$11:$E2259)</f>
        <v>30</v>
      </c>
      <c r="T2259" s="22">
        <f t="shared" si="282"/>
        <v>0</v>
      </c>
      <c r="U2259" s="22">
        <f t="shared" si="283"/>
        <v>0</v>
      </c>
      <c r="W2259" s="13" t="str">
        <f t="shared" si="284"/>
        <v/>
      </c>
      <c r="Y2259" s="41" t="str">
        <f>IF($B2259="", "", IF($B2259&gt;'Annual Report'!$AZ$41, 'Annual Report'!$BA$40, TEXT($B2259, "mmm yyyy")))</f>
        <v/>
      </c>
      <c r="AA2259" s="13" t="str">
        <f t="shared" si="285"/>
        <v/>
      </c>
      <c r="AC2259" s="13" t="str">
        <f t="shared" si="286"/>
        <v xml:space="preserve"> - </v>
      </c>
      <c r="AE2259" s="13" t="str">
        <f t="shared" si="287"/>
        <v/>
      </c>
    </row>
    <row r="2260" spans="1:31" x14ac:dyDescent="0.25">
      <c r="A2260" s="30"/>
      <c r="B2260" s="74"/>
      <c r="C2260" s="82"/>
      <c r="D2260" s="92"/>
      <c r="E2260" s="75"/>
      <c r="F2260" s="76"/>
      <c r="G2260" s="83"/>
      <c r="H2260" s="77"/>
      <c r="I2260" s="84"/>
      <c r="J2260" s="30"/>
      <c r="K2260" s="25" t="str">
        <f t="shared" si="280"/>
        <v/>
      </c>
      <c r="L2260" s="30"/>
      <c r="O2260" s="13" t="str">
        <f t="shared" si="281"/>
        <v/>
      </c>
      <c r="P2260" s="13">
        <f>SUM($E$11:$E2260)</f>
        <v>30</v>
      </c>
      <c r="T2260" s="22">
        <f t="shared" si="282"/>
        <v>0</v>
      </c>
      <c r="U2260" s="22">
        <f t="shared" si="283"/>
        <v>0</v>
      </c>
      <c r="W2260" s="13" t="str">
        <f t="shared" si="284"/>
        <v/>
      </c>
      <c r="Y2260" s="41" t="str">
        <f>IF($B2260="", "", IF($B2260&gt;'Annual Report'!$AZ$41, 'Annual Report'!$BA$40, TEXT($B2260, "mmm yyyy")))</f>
        <v/>
      </c>
      <c r="AA2260" s="13" t="str">
        <f t="shared" si="285"/>
        <v/>
      </c>
      <c r="AC2260" s="13" t="str">
        <f t="shared" si="286"/>
        <v xml:space="preserve"> - </v>
      </c>
      <c r="AE2260" s="13" t="str">
        <f t="shared" si="287"/>
        <v/>
      </c>
    </row>
    <row r="2261" spans="1:31" x14ac:dyDescent="0.25">
      <c r="A2261" s="30"/>
      <c r="B2261" s="74"/>
      <c r="C2261" s="82"/>
      <c r="D2261" s="92"/>
      <c r="E2261" s="75"/>
      <c r="F2261" s="76"/>
      <c r="G2261" s="83"/>
      <c r="H2261" s="77"/>
      <c r="I2261" s="84"/>
      <c r="J2261" s="30"/>
      <c r="K2261" s="25" t="str">
        <f t="shared" si="280"/>
        <v/>
      </c>
      <c r="L2261" s="30"/>
      <c r="O2261" s="13" t="str">
        <f t="shared" si="281"/>
        <v/>
      </c>
      <c r="P2261" s="13">
        <f>SUM($E$11:$E2261)</f>
        <v>30</v>
      </c>
      <c r="T2261" s="22">
        <f t="shared" si="282"/>
        <v>0</v>
      </c>
      <c r="U2261" s="22">
        <f t="shared" si="283"/>
        <v>0</v>
      </c>
      <c r="W2261" s="13" t="str">
        <f t="shared" si="284"/>
        <v/>
      </c>
      <c r="Y2261" s="41" t="str">
        <f>IF($B2261="", "", IF($B2261&gt;'Annual Report'!$AZ$41, 'Annual Report'!$BA$40, TEXT($B2261, "mmm yyyy")))</f>
        <v/>
      </c>
      <c r="AA2261" s="13" t="str">
        <f t="shared" si="285"/>
        <v/>
      </c>
      <c r="AC2261" s="13" t="str">
        <f t="shared" si="286"/>
        <v xml:space="preserve"> - </v>
      </c>
      <c r="AE2261" s="13" t="str">
        <f t="shared" si="287"/>
        <v/>
      </c>
    </row>
    <row r="2262" spans="1:31" x14ac:dyDescent="0.25">
      <c r="A2262" s="30"/>
      <c r="B2262" s="74"/>
      <c r="C2262" s="82"/>
      <c r="D2262" s="92"/>
      <c r="E2262" s="75"/>
      <c r="F2262" s="76"/>
      <c r="G2262" s="83"/>
      <c r="H2262" s="77"/>
      <c r="I2262" s="84"/>
      <c r="J2262" s="30"/>
      <c r="K2262" s="25" t="str">
        <f t="shared" si="280"/>
        <v/>
      </c>
      <c r="L2262" s="30"/>
      <c r="O2262" s="13" t="str">
        <f t="shared" si="281"/>
        <v/>
      </c>
      <c r="P2262" s="13">
        <f>SUM($E$11:$E2262)</f>
        <v>30</v>
      </c>
      <c r="T2262" s="22">
        <f t="shared" si="282"/>
        <v>0</v>
      </c>
      <c r="U2262" s="22">
        <f t="shared" si="283"/>
        <v>0</v>
      </c>
      <c r="W2262" s="13" t="str">
        <f t="shared" si="284"/>
        <v/>
      </c>
      <c r="Y2262" s="41" t="str">
        <f>IF($B2262="", "", IF($B2262&gt;'Annual Report'!$AZ$41, 'Annual Report'!$BA$40, TEXT($B2262, "mmm yyyy")))</f>
        <v/>
      </c>
      <c r="AA2262" s="13" t="str">
        <f t="shared" si="285"/>
        <v/>
      </c>
      <c r="AC2262" s="13" t="str">
        <f t="shared" si="286"/>
        <v xml:space="preserve"> - </v>
      </c>
      <c r="AE2262" s="13" t="str">
        <f t="shared" si="287"/>
        <v/>
      </c>
    </row>
    <row r="2263" spans="1:31" x14ac:dyDescent="0.25">
      <c r="A2263" s="30"/>
      <c r="B2263" s="74"/>
      <c r="C2263" s="82"/>
      <c r="D2263" s="92"/>
      <c r="E2263" s="75"/>
      <c r="F2263" s="76"/>
      <c r="G2263" s="83"/>
      <c r="H2263" s="77"/>
      <c r="I2263" s="84"/>
      <c r="J2263" s="30"/>
      <c r="K2263" s="25" t="str">
        <f t="shared" si="280"/>
        <v/>
      </c>
      <c r="L2263" s="30"/>
      <c r="O2263" s="13" t="str">
        <f t="shared" si="281"/>
        <v/>
      </c>
      <c r="P2263" s="13">
        <f>SUM($E$11:$E2263)</f>
        <v>30</v>
      </c>
      <c r="T2263" s="22">
        <f t="shared" si="282"/>
        <v>0</v>
      </c>
      <c r="U2263" s="22">
        <f t="shared" si="283"/>
        <v>0</v>
      </c>
      <c r="W2263" s="13" t="str">
        <f t="shared" si="284"/>
        <v/>
      </c>
      <c r="Y2263" s="41" t="str">
        <f>IF($B2263="", "", IF($B2263&gt;'Annual Report'!$AZ$41, 'Annual Report'!$BA$40, TEXT($B2263, "mmm yyyy")))</f>
        <v/>
      </c>
      <c r="AA2263" s="13" t="str">
        <f t="shared" si="285"/>
        <v/>
      </c>
      <c r="AC2263" s="13" t="str">
        <f t="shared" si="286"/>
        <v xml:space="preserve"> - </v>
      </c>
      <c r="AE2263" s="13" t="str">
        <f t="shared" si="287"/>
        <v/>
      </c>
    </row>
    <row r="2264" spans="1:31" x14ac:dyDescent="0.25">
      <c r="A2264" s="30"/>
      <c r="B2264" s="74"/>
      <c r="C2264" s="82"/>
      <c r="D2264" s="92"/>
      <c r="E2264" s="75"/>
      <c r="F2264" s="76"/>
      <c r="G2264" s="83"/>
      <c r="H2264" s="77"/>
      <c r="I2264" s="84"/>
      <c r="J2264" s="30"/>
      <c r="K2264" s="25" t="str">
        <f t="shared" si="280"/>
        <v/>
      </c>
      <c r="L2264" s="30"/>
      <c r="O2264" s="13" t="str">
        <f t="shared" si="281"/>
        <v/>
      </c>
      <c r="P2264" s="13">
        <f>SUM($E$11:$E2264)</f>
        <v>30</v>
      </c>
      <c r="T2264" s="22">
        <f t="shared" si="282"/>
        <v>0</v>
      </c>
      <c r="U2264" s="22">
        <f t="shared" si="283"/>
        <v>0</v>
      </c>
      <c r="W2264" s="13" t="str">
        <f t="shared" si="284"/>
        <v/>
      </c>
      <c r="Y2264" s="41" t="str">
        <f>IF($B2264="", "", IF($B2264&gt;'Annual Report'!$AZ$41, 'Annual Report'!$BA$40, TEXT($B2264, "mmm yyyy")))</f>
        <v/>
      </c>
      <c r="AA2264" s="13" t="str">
        <f t="shared" si="285"/>
        <v/>
      </c>
      <c r="AC2264" s="13" t="str">
        <f t="shared" si="286"/>
        <v xml:space="preserve"> - </v>
      </c>
      <c r="AE2264" s="13" t="str">
        <f t="shared" si="287"/>
        <v/>
      </c>
    </row>
    <row r="2265" spans="1:31" x14ac:dyDescent="0.25">
      <c r="A2265" s="30"/>
      <c r="B2265" s="74"/>
      <c r="C2265" s="82"/>
      <c r="D2265" s="92"/>
      <c r="E2265" s="75"/>
      <c r="F2265" s="76"/>
      <c r="G2265" s="83"/>
      <c r="H2265" s="77"/>
      <c r="I2265" s="84"/>
      <c r="J2265" s="30"/>
      <c r="K2265" s="25" t="str">
        <f t="shared" si="280"/>
        <v/>
      </c>
      <c r="L2265" s="30"/>
      <c r="O2265" s="13" t="str">
        <f t="shared" si="281"/>
        <v/>
      </c>
      <c r="P2265" s="13">
        <f>SUM($E$11:$E2265)</f>
        <v>30</v>
      </c>
      <c r="T2265" s="22">
        <f t="shared" si="282"/>
        <v>0</v>
      </c>
      <c r="U2265" s="22">
        <f t="shared" si="283"/>
        <v>0</v>
      </c>
      <c r="W2265" s="13" t="str">
        <f t="shared" si="284"/>
        <v/>
      </c>
      <c r="Y2265" s="41" t="str">
        <f>IF($B2265="", "", IF($B2265&gt;'Annual Report'!$AZ$41, 'Annual Report'!$BA$40, TEXT($B2265, "mmm yyyy")))</f>
        <v/>
      </c>
      <c r="AA2265" s="13" t="str">
        <f t="shared" si="285"/>
        <v/>
      </c>
      <c r="AC2265" s="13" t="str">
        <f t="shared" si="286"/>
        <v xml:space="preserve"> - </v>
      </c>
      <c r="AE2265" s="13" t="str">
        <f t="shared" si="287"/>
        <v/>
      </c>
    </row>
    <row r="2266" spans="1:31" x14ac:dyDescent="0.25">
      <c r="A2266" s="30"/>
      <c r="B2266" s="74"/>
      <c r="C2266" s="82"/>
      <c r="D2266" s="92"/>
      <c r="E2266" s="75"/>
      <c r="F2266" s="76"/>
      <c r="G2266" s="83"/>
      <c r="H2266" s="77"/>
      <c r="I2266" s="84"/>
      <c r="J2266" s="30"/>
      <c r="K2266" s="25" t="str">
        <f t="shared" si="280"/>
        <v/>
      </c>
      <c r="L2266" s="30"/>
      <c r="O2266" s="13" t="str">
        <f t="shared" si="281"/>
        <v/>
      </c>
      <c r="P2266" s="13">
        <f>SUM($E$11:$E2266)</f>
        <v>30</v>
      </c>
      <c r="T2266" s="22">
        <f t="shared" si="282"/>
        <v>0</v>
      </c>
      <c r="U2266" s="22">
        <f t="shared" si="283"/>
        <v>0</v>
      </c>
      <c r="W2266" s="13" t="str">
        <f t="shared" si="284"/>
        <v/>
      </c>
      <c r="Y2266" s="41" t="str">
        <f>IF($B2266="", "", IF($B2266&gt;'Annual Report'!$AZ$41, 'Annual Report'!$BA$40, TEXT($B2266, "mmm yyyy")))</f>
        <v/>
      </c>
      <c r="AA2266" s="13" t="str">
        <f t="shared" si="285"/>
        <v/>
      </c>
      <c r="AC2266" s="13" t="str">
        <f t="shared" si="286"/>
        <v xml:space="preserve"> - </v>
      </c>
      <c r="AE2266" s="13" t="str">
        <f t="shared" si="287"/>
        <v/>
      </c>
    </row>
    <row r="2267" spans="1:31" x14ac:dyDescent="0.25">
      <c r="A2267" s="30"/>
      <c r="B2267" s="74"/>
      <c r="C2267" s="82"/>
      <c r="D2267" s="92"/>
      <c r="E2267" s="75"/>
      <c r="F2267" s="76"/>
      <c r="G2267" s="83"/>
      <c r="H2267" s="77"/>
      <c r="I2267" s="84"/>
      <c r="J2267" s="30"/>
      <c r="K2267" s="25" t="str">
        <f t="shared" si="280"/>
        <v/>
      </c>
      <c r="L2267" s="30"/>
      <c r="O2267" s="13" t="str">
        <f t="shared" si="281"/>
        <v/>
      </c>
      <c r="P2267" s="13">
        <f>SUM($E$11:$E2267)</f>
        <v>30</v>
      </c>
      <c r="T2267" s="22">
        <f t="shared" si="282"/>
        <v>0</v>
      </c>
      <c r="U2267" s="22">
        <f t="shared" si="283"/>
        <v>0</v>
      </c>
      <c r="W2267" s="13" t="str">
        <f t="shared" si="284"/>
        <v/>
      </c>
      <c r="Y2267" s="41" t="str">
        <f>IF($B2267="", "", IF($B2267&gt;'Annual Report'!$AZ$41, 'Annual Report'!$BA$40, TEXT($B2267, "mmm yyyy")))</f>
        <v/>
      </c>
      <c r="AA2267" s="13" t="str">
        <f t="shared" si="285"/>
        <v/>
      </c>
      <c r="AC2267" s="13" t="str">
        <f t="shared" si="286"/>
        <v xml:space="preserve"> - </v>
      </c>
      <c r="AE2267" s="13" t="str">
        <f t="shared" si="287"/>
        <v/>
      </c>
    </row>
    <row r="2268" spans="1:31" x14ac:dyDescent="0.25">
      <c r="A2268" s="30"/>
      <c r="B2268" s="74"/>
      <c r="C2268" s="82"/>
      <c r="D2268" s="92"/>
      <c r="E2268" s="75"/>
      <c r="F2268" s="76"/>
      <c r="G2268" s="83"/>
      <c r="H2268" s="77"/>
      <c r="I2268" s="84"/>
      <c r="J2268" s="30"/>
      <c r="K2268" s="25" t="str">
        <f t="shared" si="280"/>
        <v/>
      </c>
      <c r="L2268" s="30"/>
      <c r="O2268" s="13" t="str">
        <f t="shared" si="281"/>
        <v/>
      </c>
      <c r="P2268" s="13">
        <f>SUM($E$11:$E2268)</f>
        <v>30</v>
      </c>
      <c r="T2268" s="22">
        <f t="shared" si="282"/>
        <v>0</v>
      </c>
      <c r="U2268" s="22">
        <f t="shared" si="283"/>
        <v>0</v>
      </c>
      <c r="W2268" s="13" t="str">
        <f t="shared" si="284"/>
        <v/>
      </c>
      <c r="Y2268" s="41" t="str">
        <f>IF($B2268="", "", IF($B2268&gt;'Annual Report'!$AZ$41, 'Annual Report'!$BA$40, TEXT($B2268, "mmm yyyy")))</f>
        <v/>
      </c>
      <c r="AA2268" s="13" t="str">
        <f t="shared" si="285"/>
        <v/>
      </c>
      <c r="AC2268" s="13" t="str">
        <f t="shared" si="286"/>
        <v xml:space="preserve"> - </v>
      </c>
      <c r="AE2268" s="13" t="str">
        <f t="shared" si="287"/>
        <v/>
      </c>
    </row>
    <row r="2269" spans="1:31" x14ac:dyDescent="0.25">
      <c r="A2269" s="30"/>
      <c r="B2269" s="74"/>
      <c r="C2269" s="82"/>
      <c r="D2269" s="92"/>
      <c r="E2269" s="75"/>
      <c r="F2269" s="76"/>
      <c r="G2269" s="83"/>
      <c r="H2269" s="77"/>
      <c r="I2269" s="84"/>
      <c r="J2269" s="30"/>
      <c r="K2269" s="25" t="str">
        <f t="shared" si="280"/>
        <v/>
      </c>
      <c r="L2269" s="30"/>
      <c r="O2269" s="13" t="str">
        <f t="shared" si="281"/>
        <v/>
      </c>
      <c r="P2269" s="13">
        <f>SUM($E$11:$E2269)</f>
        <v>30</v>
      </c>
      <c r="T2269" s="22">
        <f t="shared" si="282"/>
        <v>0</v>
      </c>
      <c r="U2269" s="22">
        <f t="shared" si="283"/>
        <v>0</v>
      </c>
      <c r="W2269" s="13" t="str">
        <f t="shared" si="284"/>
        <v/>
      </c>
      <c r="Y2269" s="41" t="str">
        <f>IF($B2269="", "", IF($B2269&gt;'Annual Report'!$AZ$41, 'Annual Report'!$BA$40, TEXT($B2269, "mmm yyyy")))</f>
        <v/>
      </c>
      <c r="AA2269" s="13" t="str">
        <f t="shared" si="285"/>
        <v/>
      </c>
      <c r="AC2269" s="13" t="str">
        <f t="shared" si="286"/>
        <v xml:space="preserve"> - </v>
      </c>
      <c r="AE2269" s="13" t="str">
        <f t="shared" si="287"/>
        <v/>
      </c>
    </row>
    <row r="2270" spans="1:31" x14ac:dyDescent="0.25">
      <c r="A2270" s="30"/>
      <c r="B2270" s="74"/>
      <c r="C2270" s="82"/>
      <c r="D2270" s="92"/>
      <c r="E2270" s="75"/>
      <c r="F2270" s="76"/>
      <c r="G2270" s="83"/>
      <c r="H2270" s="77"/>
      <c r="I2270" s="84"/>
      <c r="J2270" s="30"/>
      <c r="K2270" s="25" t="str">
        <f t="shared" si="280"/>
        <v/>
      </c>
      <c r="L2270" s="30"/>
      <c r="O2270" s="13" t="str">
        <f t="shared" si="281"/>
        <v/>
      </c>
      <c r="P2270" s="13">
        <f>SUM($E$11:$E2270)</f>
        <v>30</v>
      </c>
      <c r="T2270" s="22">
        <f t="shared" si="282"/>
        <v>0</v>
      </c>
      <c r="U2270" s="22">
        <f t="shared" si="283"/>
        <v>0</v>
      </c>
      <c r="W2270" s="13" t="str">
        <f t="shared" si="284"/>
        <v/>
      </c>
      <c r="Y2270" s="41" t="str">
        <f>IF($B2270="", "", IF($B2270&gt;'Annual Report'!$AZ$41, 'Annual Report'!$BA$40, TEXT($B2270, "mmm yyyy")))</f>
        <v/>
      </c>
      <c r="AA2270" s="13" t="str">
        <f t="shared" si="285"/>
        <v/>
      </c>
      <c r="AC2270" s="13" t="str">
        <f t="shared" si="286"/>
        <v xml:space="preserve"> - </v>
      </c>
      <c r="AE2270" s="13" t="str">
        <f t="shared" si="287"/>
        <v/>
      </c>
    </row>
    <row r="2271" spans="1:31" x14ac:dyDescent="0.25">
      <c r="A2271" s="30"/>
      <c r="B2271" s="74"/>
      <c r="C2271" s="82"/>
      <c r="D2271" s="92"/>
      <c r="E2271" s="75"/>
      <c r="F2271" s="76"/>
      <c r="G2271" s="83"/>
      <c r="H2271" s="77"/>
      <c r="I2271" s="84"/>
      <c r="J2271" s="30"/>
      <c r="K2271" s="25" t="str">
        <f t="shared" si="280"/>
        <v/>
      </c>
      <c r="L2271" s="30"/>
      <c r="O2271" s="13" t="str">
        <f t="shared" si="281"/>
        <v/>
      </c>
      <c r="P2271" s="13">
        <f>SUM($E$11:$E2271)</f>
        <v>30</v>
      </c>
      <c r="T2271" s="22">
        <f t="shared" si="282"/>
        <v>0</v>
      </c>
      <c r="U2271" s="22">
        <f t="shared" si="283"/>
        <v>0</v>
      </c>
      <c r="W2271" s="13" t="str">
        <f t="shared" si="284"/>
        <v/>
      </c>
      <c r="Y2271" s="41" t="str">
        <f>IF($B2271="", "", IF($B2271&gt;'Annual Report'!$AZ$41, 'Annual Report'!$BA$40, TEXT($B2271, "mmm yyyy")))</f>
        <v/>
      </c>
      <c r="AA2271" s="13" t="str">
        <f t="shared" si="285"/>
        <v/>
      </c>
      <c r="AC2271" s="13" t="str">
        <f t="shared" si="286"/>
        <v xml:space="preserve"> - </v>
      </c>
      <c r="AE2271" s="13" t="str">
        <f t="shared" si="287"/>
        <v/>
      </c>
    </row>
    <row r="2272" spans="1:31" x14ac:dyDescent="0.25">
      <c r="A2272" s="30"/>
      <c r="B2272" s="74"/>
      <c r="C2272" s="82"/>
      <c r="D2272" s="92"/>
      <c r="E2272" s="75"/>
      <c r="F2272" s="76"/>
      <c r="G2272" s="83"/>
      <c r="H2272" s="77"/>
      <c r="I2272" s="84"/>
      <c r="J2272" s="30"/>
      <c r="K2272" s="25" t="str">
        <f t="shared" si="280"/>
        <v/>
      </c>
      <c r="L2272" s="30"/>
      <c r="O2272" s="13" t="str">
        <f t="shared" si="281"/>
        <v/>
      </c>
      <c r="P2272" s="13">
        <f>SUM($E$11:$E2272)</f>
        <v>30</v>
      </c>
      <c r="T2272" s="22">
        <f t="shared" si="282"/>
        <v>0</v>
      </c>
      <c r="U2272" s="22">
        <f t="shared" si="283"/>
        <v>0</v>
      </c>
      <c r="W2272" s="13" t="str">
        <f t="shared" si="284"/>
        <v/>
      </c>
      <c r="Y2272" s="41" t="str">
        <f>IF($B2272="", "", IF($B2272&gt;'Annual Report'!$AZ$41, 'Annual Report'!$BA$40, TEXT($B2272, "mmm yyyy")))</f>
        <v/>
      </c>
      <c r="AA2272" s="13" t="str">
        <f t="shared" si="285"/>
        <v/>
      </c>
      <c r="AC2272" s="13" t="str">
        <f t="shared" si="286"/>
        <v xml:space="preserve"> - </v>
      </c>
      <c r="AE2272" s="13" t="str">
        <f t="shared" si="287"/>
        <v/>
      </c>
    </row>
    <row r="2273" spans="1:31" x14ac:dyDescent="0.25">
      <c r="A2273" s="30"/>
      <c r="B2273" s="74"/>
      <c r="C2273" s="82"/>
      <c r="D2273" s="92"/>
      <c r="E2273" s="75"/>
      <c r="F2273" s="76"/>
      <c r="G2273" s="83"/>
      <c r="H2273" s="77"/>
      <c r="I2273" s="84"/>
      <c r="J2273" s="30"/>
      <c r="K2273" s="25" t="str">
        <f t="shared" si="280"/>
        <v/>
      </c>
      <c r="L2273" s="30"/>
      <c r="O2273" s="13" t="str">
        <f t="shared" si="281"/>
        <v/>
      </c>
      <c r="P2273" s="13">
        <f>SUM($E$11:$E2273)</f>
        <v>30</v>
      </c>
      <c r="T2273" s="22">
        <f t="shared" si="282"/>
        <v>0</v>
      </c>
      <c r="U2273" s="22">
        <f t="shared" si="283"/>
        <v>0</v>
      </c>
      <c r="W2273" s="13" t="str">
        <f t="shared" si="284"/>
        <v/>
      </c>
      <c r="Y2273" s="41" t="str">
        <f>IF($B2273="", "", IF($B2273&gt;'Annual Report'!$AZ$41, 'Annual Report'!$BA$40, TEXT($B2273, "mmm yyyy")))</f>
        <v/>
      </c>
      <c r="AA2273" s="13" t="str">
        <f t="shared" si="285"/>
        <v/>
      </c>
      <c r="AC2273" s="13" t="str">
        <f t="shared" si="286"/>
        <v xml:space="preserve"> - </v>
      </c>
      <c r="AE2273" s="13" t="str">
        <f t="shared" si="287"/>
        <v/>
      </c>
    </row>
    <row r="2274" spans="1:31" x14ac:dyDescent="0.25">
      <c r="A2274" s="30"/>
      <c r="B2274" s="74"/>
      <c r="C2274" s="82"/>
      <c r="D2274" s="92"/>
      <c r="E2274" s="75"/>
      <c r="F2274" s="76"/>
      <c r="G2274" s="83"/>
      <c r="H2274" s="77"/>
      <c r="I2274" s="84"/>
      <c r="J2274" s="30"/>
      <c r="K2274" s="25" t="str">
        <f t="shared" si="280"/>
        <v/>
      </c>
      <c r="L2274" s="30"/>
      <c r="O2274" s="13" t="str">
        <f t="shared" si="281"/>
        <v/>
      </c>
      <c r="P2274" s="13">
        <f>SUM($E$11:$E2274)</f>
        <v>30</v>
      </c>
      <c r="T2274" s="22">
        <f t="shared" si="282"/>
        <v>0</v>
      </c>
      <c r="U2274" s="22">
        <f t="shared" si="283"/>
        <v>0</v>
      </c>
      <c r="W2274" s="13" t="str">
        <f t="shared" si="284"/>
        <v/>
      </c>
      <c r="Y2274" s="41" t="str">
        <f>IF($B2274="", "", IF($B2274&gt;'Annual Report'!$AZ$41, 'Annual Report'!$BA$40, TEXT($B2274, "mmm yyyy")))</f>
        <v/>
      </c>
      <c r="AA2274" s="13" t="str">
        <f t="shared" si="285"/>
        <v/>
      </c>
      <c r="AC2274" s="13" t="str">
        <f t="shared" si="286"/>
        <v xml:space="preserve"> - </v>
      </c>
      <c r="AE2274" s="13" t="str">
        <f t="shared" si="287"/>
        <v/>
      </c>
    </row>
    <row r="2275" spans="1:31" x14ac:dyDescent="0.25">
      <c r="A2275" s="30"/>
      <c r="B2275" s="74"/>
      <c r="C2275" s="82"/>
      <c r="D2275" s="92"/>
      <c r="E2275" s="75"/>
      <c r="F2275" s="76"/>
      <c r="G2275" s="83"/>
      <c r="H2275" s="77"/>
      <c r="I2275" s="84"/>
      <c r="J2275" s="30"/>
      <c r="K2275" s="25" t="str">
        <f t="shared" si="280"/>
        <v/>
      </c>
      <c r="L2275" s="30"/>
      <c r="O2275" s="13" t="str">
        <f t="shared" si="281"/>
        <v/>
      </c>
      <c r="P2275" s="13">
        <f>SUM($E$11:$E2275)</f>
        <v>30</v>
      </c>
      <c r="T2275" s="22">
        <f t="shared" si="282"/>
        <v>0</v>
      </c>
      <c r="U2275" s="22">
        <f t="shared" si="283"/>
        <v>0</v>
      </c>
      <c r="W2275" s="13" t="str">
        <f t="shared" si="284"/>
        <v/>
      </c>
      <c r="Y2275" s="41" t="str">
        <f>IF($B2275="", "", IF($B2275&gt;'Annual Report'!$AZ$41, 'Annual Report'!$BA$40, TEXT($B2275, "mmm yyyy")))</f>
        <v/>
      </c>
      <c r="AA2275" s="13" t="str">
        <f t="shared" si="285"/>
        <v/>
      </c>
      <c r="AC2275" s="13" t="str">
        <f t="shared" si="286"/>
        <v xml:space="preserve"> - </v>
      </c>
      <c r="AE2275" s="13" t="str">
        <f t="shared" si="287"/>
        <v/>
      </c>
    </row>
    <row r="2276" spans="1:31" x14ac:dyDescent="0.25">
      <c r="A2276" s="30"/>
      <c r="B2276" s="74"/>
      <c r="C2276" s="82"/>
      <c r="D2276" s="92"/>
      <c r="E2276" s="75"/>
      <c r="F2276" s="76"/>
      <c r="G2276" s="83"/>
      <c r="H2276" s="77"/>
      <c r="I2276" s="84"/>
      <c r="J2276" s="30"/>
      <c r="K2276" s="25" t="str">
        <f t="shared" si="280"/>
        <v/>
      </c>
      <c r="L2276" s="30"/>
      <c r="O2276" s="13" t="str">
        <f t="shared" si="281"/>
        <v/>
      </c>
      <c r="P2276" s="13">
        <f>SUM($E$11:$E2276)</f>
        <v>30</v>
      </c>
      <c r="T2276" s="22">
        <f t="shared" si="282"/>
        <v>0</v>
      </c>
      <c r="U2276" s="22">
        <f t="shared" si="283"/>
        <v>0</v>
      </c>
      <c r="W2276" s="13" t="str">
        <f t="shared" si="284"/>
        <v/>
      </c>
      <c r="Y2276" s="41" t="str">
        <f>IF($B2276="", "", IF($B2276&gt;'Annual Report'!$AZ$41, 'Annual Report'!$BA$40, TEXT($B2276, "mmm yyyy")))</f>
        <v/>
      </c>
      <c r="AA2276" s="13" t="str">
        <f t="shared" si="285"/>
        <v/>
      </c>
      <c r="AC2276" s="13" t="str">
        <f t="shared" si="286"/>
        <v xml:space="preserve"> - </v>
      </c>
      <c r="AE2276" s="13" t="str">
        <f t="shared" si="287"/>
        <v/>
      </c>
    </row>
    <row r="2277" spans="1:31" x14ac:dyDescent="0.25">
      <c r="A2277" s="30"/>
      <c r="B2277" s="74"/>
      <c r="C2277" s="82"/>
      <c r="D2277" s="92"/>
      <c r="E2277" s="75"/>
      <c r="F2277" s="76"/>
      <c r="G2277" s="83"/>
      <c r="H2277" s="77"/>
      <c r="I2277" s="84"/>
      <c r="J2277" s="30"/>
      <c r="K2277" s="25" t="str">
        <f t="shared" si="280"/>
        <v/>
      </c>
      <c r="L2277" s="30"/>
      <c r="O2277" s="13" t="str">
        <f t="shared" si="281"/>
        <v/>
      </c>
      <c r="P2277" s="13">
        <f>SUM($E$11:$E2277)</f>
        <v>30</v>
      </c>
      <c r="T2277" s="22">
        <f t="shared" si="282"/>
        <v>0</v>
      </c>
      <c r="U2277" s="22">
        <f t="shared" si="283"/>
        <v>0</v>
      </c>
      <c r="W2277" s="13" t="str">
        <f t="shared" si="284"/>
        <v/>
      </c>
      <c r="Y2277" s="41" t="str">
        <f>IF($B2277="", "", IF($B2277&gt;'Annual Report'!$AZ$41, 'Annual Report'!$BA$40, TEXT($B2277, "mmm yyyy")))</f>
        <v/>
      </c>
      <c r="AA2277" s="13" t="str">
        <f t="shared" si="285"/>
        <v/>
      </c>
      <c r="AC2277" s="13" t="str">
        <f t="shared" si="286"/>
        <v xml:space="preserve"> - </v>
      </c>
      <c r="AE2277" s="13" t="str">
        <f t="shared" si="287"/>
        <v/>
      </c>
    </row>
    <row r="2278" spans="1:31" x14ac:dyDescent="0.25">
      <c r="A2278" s="30"/>
      <c r="B2278" s="74"/>
      <c r="C2278" s="82"/>
      <c r="D2278" s="92"/>
      <c r="E2278" s="75"/>
      <c r="F2278" s="76"/>
      <c r="G2278" s="83"/>
      <c r="H2278" s="77"/>
      <c r="I2278" s="84"/>
      <c r="J2278" s="30"/>
      <c r="K2278" s="25" t="str">
        <f t="shared" si="280"/>
        <v/>
      </c>
      <c r="L2278" s="30"/>
      <c r="O2278" s="13" t="str">
        <f t="shared" si="281"/>
        <v/>
      </c>
      <c r="P2278" s="13">
        <f>SUM($E$11:$E2278)</f>
        <v>30</v>
      </c>
      <c r="T2278" s="22">
        <f t="shared" si="282"/>
        <v>0</v>
      </c>
      <c r="U2278" s="22">
        <f t="shared" si="283"/>
        <v>0</v>
      </c>
      <c r="W2278" s="13" t="str">
        <f t="shared" si="284"/>
        <v/>
      </c>
      <c r="Y2278" s="41" t="str">
        <f>IF($B2278="", "", IF($B2278&gt;'Annual Report'!$AZ$41, 'Annual Report'!$BA$40, TEXT($B2278, "mmm yyyy")))</f>
        <v/>
      </c>
      <c r="AA2278" s="13" t="str">
        <f t="shared" si="285"/>
        <v/>
      </c>
      <c r="AC2278" s="13" t="str">
        <f t="shared" si="286"/>
        <v xml:space="preserve"> - </v>
      </c>
      <c r="AE2278" s="13" t="str">
        <f t="shared" si="287"/>
        <v/>
      </c>
    </row>
    <row r="2279" spans="1:31" x14ac:dyDescent="0.25">
      <c r="A2279" s="30"/>
      <c r="B2279" s="74"/>
      <c r="C2279" s="82"/>
      <c r="D2279" s="92"/>
      <c r="E2279" s="75"/>
      <c r="F2279" s="76"/>
      <c r="G2279" s="83"/>
      <c r="H2279" s="77"/>
      <c r="I2279" s="84"/>
      <c r="J2279" s="30"/>
      <c r="K2279" s="25" t="str">
        <f t="shared" si="280"/>
        <v/>
      </c>
      <c r="L2279" s="30"/>
      <c r="O2279" s="13" t="str">
        <f t="shared" si="281"/>
        <v/>
      </c>
      <c r="P2279" s="13">
        <f>SUM($E$11:$E2279)</f>
        <v>30</v>
      </c>
      <c r="T2279" s="22">
        <f t="shared" si="282"/>
        <v>0</v>
      </c>
      <c r="U2279" s="22">
        <f t="shared" si="283"/>
        <v>0</v>
      </c>
      <c r="W2279" s="13" t="str">
        <f t="shared" si="284"/>
        <v/>
      </c>
      <c r="Y2279" s="41" t="str">
        <f>IF($B2279="", "", IF($B2279&gt;'Annual Report'!$AZ$41, 'Annual Report'!$BA$40, TEXT($B2279, "mmm yyyy")))</f>
        <v/>
      </c>
      <c r="AA2279" s="13" t="str">
        <f t="shared" si="285"/>
        <v/>
      </c>
      <c r="AC2279" s="13" t="str">
        <f t="shared" si="286"/>
        <v xml:space="preserve"> - </v>
      </c>
      <c r="AE2279" s="13" t="str">
        <f t="shared" si="287"/>
        <v/>
      </c>
    </row>
    <row r="2280" spans="1:31" x14ac:dyDescent="0.25">
      <c r="A2280" s="30"/>
      <c r="B2280" s="74"/>
      <c r="C2280" s="82"/>
      <c r="D2280" s="92"/>
      <c r="E2280" s="75"/>
      <c r="F2280" s="76"/>
      <c r="G2280" s="83"/>
      <c r="H2280" s="77"/>
      <c r="I2280" s="84"/>
      <c r="J2280" s="30"/>
      <c r="K2280" s="25" t="str">
        <f t="shared" si="280"/>
        <v/>
      </c>
      <c r="L2280" s="30"/>
      <c r="O2280" s="13" t="str">
        <f t="shared" si="281"/>
        <v/>
      </c>
      <c r="P2280" s="13">
        <f>SUM($E$11:$E2280)</f>
        <v>30</v>
      </c>
      <c r="T2280" s="22">
        <f t="shared" si="282"/>
        <v>0</v>
      </c>
      <c r="U2280" s="22">
        <f t="shared" si="283"/>
        <v>0</v>
      </c>
      <c r="W2280" s="13" t="str">
        <f t="shared" si="284"/>
        <v/>
      </c>
      <c r="Y2280" s="41" t="str">
        <f>IF($B2280="", "", IF($B2280&gt;'Annual Report'!$AZ$41, 'Annual Report'!$BA$40, TEXT($B2280, "mmm yyyy")))</f>
        <v/>
      </c>
      <c r="AA2280" s="13" t="str">
        <f t="shared" si="285"/>
        <v/>
      </c>
      <c r="AC2280" s="13" t="str">
        <f t="shared" si="286"/>
        <v xml:space="preserve"> - </v>
      </c>
      <c r="AE2280" s="13" t="str">
        <f t="shared" si="287"/>
        <v/>
      </c>
    </row>
    <row r="2281" spans="1:31" x14ac:dyDescent="0.25">
      <c r="A2281" s="30"/>
      <c r="B2281" s="74"/>
      <c r="C2281" s="82"/>
      <c r="D2281" s="92"/>
      <c r="E2281" s="75"/>
      <c r="F2281" s="76"/>
      <c r="G2281" s="83"/>
      <c r="H2281" s="77"/>
      <c r="I2281" s="84"/>
      <c r="J2281" s="30"/>
      <c r="K2281" s="25" t="str">
        <f t="shared" si="280"/>
        <v/>
      </c>
      <c r="L2281" s="30"/>
      <c r="O2281" s="13" t="str">
        <f t="shared" si="281"/>
        <v/>
      </c>
      <c r="P2281" s="13">
        <f>SUM($E$11:$E2281)</f>
        <v>30</v>
      </c>
      <c r="T2281" s="22">
        <f t="shared" si="282"/>
        <v>0</v>
      </c>
      <c r="U2281" s="22">
        <f t="shared" si="283"/>
        <v>0</v>
      </c>
      <c r="W2281" s="13" t="str">
        <f t="shared" si="284"/>
        <v/>
      </c>
      <c r="Y2281" s="41" t="str">
        <f>IF($B2281="", "", IF($B2281&gt;'Annual Report'!$AZ$41, 'Annual Report'!$BA$40, TEXT($B2281, "mmm yyyy")))</f>
        <v/>
      </c>
      <c r="AA2281" s="13" t="str">
        <f t="shared" si="285"/>
        <v/>
      </c>
      <c r="AC2281" s="13" t="str">
        <f t="shared" si="286"/>
        <v xml:space="preserve"> - </v>
      </c>
      <c r="AE2281" s="13" t="str">
        <f t="shared" si="287"/>
        <v/>
      </c>
    </row>
    <row r="2282" spans="1:31" x14ac:dyDescent="0.25">
      <c r="A2282" s="30"/>
      <c r="B2282" s="74"/>
      <c r="C2282" s="82"/>
      <c r="D2282" s="92"/>
      <c r="E2282" s="75"/>
      <c r="F2282" s="76"/>
      <c r="G2282" s="83"/>
      <c r="H2282" s="77"/>
      <c r="I2282" s="84"/>
      <c r="J2282" s="30"/>
      <c r="K2282" s="25" t="str">
        <f t="shared" si="280"/>
        <v/>
      </c>
      <c r="L2282" s="30"/>
      <c r="O2282" s="13" t="str">
        <f t="shared" si="281"/>
        <v/>
      </c>
      <c r="P2282" s="13">
        <f>SUM($E$11:$E2282)</f>
        <v>30</v>
      </c>
      <c r="T2282" s="22">
        <f t="shared" si="282"/>
        <v>0</v>
      </c>
      <c r="U2282" s="22">
        <f t="shared" si="283"/>
        <v>0</v>
      </c>
      <c r="W2282" s="13" t="str">
        <f t="shared" si="284"/>
        <v/>
      </c>
      <c r="Y2282" s="41" t="str">
        <f>IF($B2282="", "", IF($B2282&gt;'Annual Report'!$AZ$41, 'Annual Report'!$BA$40, TEXT($B2282, "mmm yyyy")))</f>
        <v/>
      </c>
      <c r="AA2282" s="13" t="str">
        <f t="shared" si="285"/>
        <v/>
      </c>
      <c r="AC2282" s="13" t="str">
        <f t="shared" si="286"/>
        <v xml:space="preserve"> - </v>
      </c>
      <c r="AE2282" s="13" t="str">
        <f t="shared" si="287"/>
        <v/>
      </c>
    </row>
    <row r="2283" spans="1:31" x14ac:dyDescent="0.25">
      <c r="A2283" s="30"/>
      <c r="B2283" s="74"/>
      <c r="C2283" s="82"/>
      <c r="D2283" s="92"/>
      <c r="E2283" s="75"/>
      <c r="F2283" s="76"/>
      <c r="G2283" s="83"/>
      <c r="H2283" s="77"/>
      <c r="I2283" s="84"/>
      <c r="J2283" s="30"/>
      <c r="K2283" s="25" t="str">
        <f t="shared" si="280"/>
        <v/>
      </c>
      <c r="L2283" s="30"/>
      <c r="O2283" s="13" t="str">
        <f t="shared" si="281"/>
        <v/>
      </c>
      <c r="P2283" s="13">
        <f>SUM($E$11:$E2283)</f>
        <v>30</v>
      </c>
      <c r="T2283" s="22">
        <f t="shared" si="282"/>
        <v>0</v>
      </c>
      <c r="U2283" s="22">
        <f t="shared" si="283"/>
        <v>0</v>
      </c>
      <c r="W2283" s="13" t="str">
        <f t="shared" si="284"/>
        <v/>
      </c>
      <c r="Y2283" s="41" t="str">
        <f>IF($B2283="", "", IF($B2283&gt;'Annual Report'!$AZ$41, 'Annual Report'!$BA$40, TEXT($B2283, "mmm yyyy")))</f>
        <v/>
      </c>
      <c r="AA2283" s="13" t="str">
        <f t="shared" si="285"/>
        <v/>
      </c>
      <c r="AC2283" s="13" t="str">
        <f t="shared" si="286"/>
        <v xml:space="preserve"> - </v>
      </c>
      <c r="AE2283" s="13" t="str">
        <f t="shared" si="287"/>
        <v/>
      </c>
    </row>
    <row r="2284" spans="1:31" x14ac:dyDescent="0.25">
      <c r="A2284" s="30"/>
      <c r="B2284" s="74"/>
      <c r="C2284" s="82"/>
      <c r="D2284" s="92"/>
      <c r="E2284" s="75"/>
      <c r="F2284" s="76"/>
      <c r="G2284" s="83"/>
      <c r="H2284" s="77"/>
      <c r="I2284" s="84"/>
      <c r="J2284" s="30"/>
      <c r="K2284" s="25" t="str">
        <f t="shared" si="280"/>
        <v/>
      </c>
      <c r="L2284" s="30"/>
      <c r="O2284" s="13" t="str">
        <f t="shared" si="281"/>
        <v/>
      </c>
      <c r="P2284" s="13">
        <f>SUM($E$11:$E2284)</f>
        <v>30</v>
      </c>
      <c r="T2284" s="22">
        <f t="shared" si="282"/>
        <v>0</v>
      </c>
      <c r="U2284" s="22">
        <f t="shared" si="283"/>
        <v>0</v>
      </c>
      <c r="W2284" s="13" t="str">
        <f t="shared" si="284"/>
        <v/>
      </c>
      <c r="Y2284" s="41" t="str">
        <f>IF($B2284="", "", IF($B2284&gt;'Annual Report'!$AZ$41, 'Annual Report'!$BA$40, TEXT($B2284, "mmm yyyy")))</f>
        <v/>
      </c>
      <c r="AA2284" s="13" t="str">
        <f t="shared" si="285"/>
        <v/>
      </c>
      <c r="AC2284" s="13" t="str">
        <f t="shared" si="286"/>
        <v xml:space="preserve"> - </v>
      </c>
      <c r="AE2284" s="13" t="str">
        <f t="shared" si="287"/>
        <v/>
      </c>
    </row>
    <row r="2285" spans="1:31" x14ac:dyDescent="0.25">
      <c r="A2285" s="30"/>
      <c r="B2285" s="74"/>
      <c r="C2285" s="82"/>
      <c r="D2285" s="92"/>
      <c r="E2285" s="75"/>
      <c r="F2285" s="76"/>
      <c r="G2285" s="83"/>
      <c r="H2285" s="77"/>
      <c r="I2285" s="84"/>
      <c r="J2285" s="30"/>
      <c r="K2285" s="25" t="str">
        <f t="shared" si="280"/>
        <v/>
      </c>
      <c r="L2285" s="30"/>
      <c r="O2285" s="13" t="str">
        <f t="shared" si="281"/>
        <v/>
      </c>
      <c r="P2285" s="13">
        <f>SUM($E$11:$E2285)</f>
        <v>30</v>
      </c>
      <c r="T2285" s="22">
        <f t="shared" si="282"/>
        <v>0</v>
      </c>
      <c r="U2285" s="22">
        <f t="shared" si="283"/>
        <v>0</v>
      </c>
      <c r="W2285" s="13" t="str">
        <f t="shared" si="284"/>
        <v/>
      </c>
      <c r="Y2285" s="41" t="str">
        <f>IF($B2285="", "", IF($B2285&gt;'Annual Report'!$AZ$41, 'Annual Report'!$BA$40, TEXT($B2285, "mmm yyyy")))</f>
        <v/>
      </c>
      <c r="AA2285" s="13" t="str">
        <f t="shared" si="285"/>
        <v/>
      </c>
      <c r="AC2285" s="13" t="str">
        <f t="shared" si="286"/>
        <v xml:space="preserve"> - </v>
      </c>
      <c r="AE2285" s="13" t="str">
        <f t="shared" si="287"/>
        <v/>
      </c>
    </row>
    <row r="2286" spans="1:31" x14ac:dyDescent="0.25">
      <c r="A2286" s="30"/>
      <c r="B2286" s="74"/>
      <c r="C2286" s="82"/>
      <c r="D2286" s="92"/>
      <c r="E2286" s="75"/>
      <c r="F2286" s="76"/>
      <c r="G2286" s="83"/>
      <c r="H2286" s="77"/>
      <c r="I2286" s="84"/>
      <c r="J2286" s="30"/>
      <c r="K2286" s="25" t="str">
        <f t="shared" si="280"/>
        <v/>
      </c>
      <c r="L2286" s="30"/>
      <c r="O2286" s="13" t="str">
        <f t="shared" si="281"/>
        <v/>
      </c>
      <c r="P2286" s="13">
        <f>SUM($E$11:$E2286)</f>
        <v>30</v>
      </c>
      <c r="T2286" s="22">
        <f t="shared" si="282"/>
        <v>0</v>
      </c>
      <c r="U2286" s="22">
        <f t="shared" si="283"/>
        <v>0</v>
      </c>
      <c r="W2286" s="13" t="str">
        <f t="shared" si="284"/>
        <v/>
      </c>
      <c r="Y2286" s="41" t="str">
        <f>IF($B2286="", "", IF($B2286&gt;'Annual Report'!$AZ$41, 'Annual Report'!$BA$40, TEXT($B2286, "mmm yyyy")))</f>
        <v/>
      </c>
      <c r="AA2286" s="13" t="str">
        <f t="shared" si="285"/>
        <v/>
      </c>
      <c r="AC2286" s="13" t="str">
        <f t="shared" si="286"/>
        <v xml:space="preserve"> - </v>
      </c>
      <c r="AE2286" s="13" t="str">
        <f t="shared" si="287"/>
        <v/>
      </c>
    </row>
    <row r="2287" spans="1:31" x14ac:dyDescent="0.25">
      <c r="A2287" s="30"/>
      <c r="B2287" s="74"/>
      <c r="C2287" s="82"/>
      <c r="D2287" s="92"/>
      <c r="E2287" s="75"/>
      <c r="F2287" s="76"/>
      <c r="G2287" s="83"/>
      <c r="H2287" s="77"/>
      <c r="I2287" s="84"/>
      <c r="J2287" s="30"/>
      <c r="K2287" s="25" t="str">
        <f t="shared" si="280"/>
        <v/>
      </c>
      <c r="L2287" s="30"/>
      <c r="O2287" s="13" t="str">
        <f t="shared" si="281"/>
        <v/>
      </c>
      <c r="P2287" s="13">
        <f>SUM($E$11:$E2287)</f>
        <v>30</v>
      </c>
      <c r="T2287" s="22">
        <f t="shared" si="282"/>
        <v>0</v>
      </c>
      <c r="U2287" s="22">
        <f t="shared" si="283"/>
        <v>0</v>
      </c>
      <c r="W2287" s="13" t="str">
        <f t="shared" si="284"/>
        <v/>
      </c>
      <c r="Y2287" s="41" t="str">
        <f>IF($B2287="", "", IF($B2287&gt;'Annual Report'!$AZ$41, 'Annual Report'!$BA$40, TEXT($B2287, "mmm yyyy")))</f>
        <v/>
      </c>
      <c r="AA2287" s="13" t="str">
        <f t="shared" si="285"/>
        <v/>
      </c>
      <c r="AC2287" s="13" t="str">
        <f t="shared" si="286"/>
        <v xml:space="preserve"> - </v>
      </c>
      <c r="AE2287" s="13" t="str">
        <f t="shared" si="287"/>
        <v/>
      </c>
    </row>
    <row r="2288" spans="1:31" x14ac:dyDescent="0.25">
      <c r="A2288" s="30"/>
      <c r="B2288" s="74"/>
      <c r="C2288" s="82"/>
      <c r="D2288" s="92"/>
      <c r="E2288" s="75"/>
      <c r="F2288" s="76"/>
      <c r="G2288" s="83"/>
      <c r="H2288" s="77"/>
      <c r="I2288" s="84"/>
      <c r="J2288" s="30"/>
      <c r="K2288" s="25" t="str">
        <f t="shared" si="280"/>
        <v/>
      </c>
      <c r="L2288" s="30"/>
      <c r="O2288" s="13" t="str">
        <f t="shared" si="281"/>
        <v/>
      </c>
      <c r="P2288" s="13">
        <f>SUM($E$11:$E2288)</f>
        <v>30</v>
      </c>
      <c r="T2288" s="22">
        <f t="shared" si="282"/>
        <v>0</v>
      </c>
      <c r="U2288" s="22">
        <f t="shared" si="283"/>
        <v>0</v>
      </c>
      <c r="W2288" s="13" t="str">
        <f t="shared" si="284"/>
        <v/>
      </c>
      <c r="Y2288" s="41" t="str">
        <f>IF($B2288="", "", IF($B2288&gt;'Annual Report'!$AZ$41, 'Annual Report'!$BA$40, TEXT($B2288, "mmm yyyy")))</f>
        <v/>
      </c>
      <c r="AA2288" s="13" t="str">
        <f t="shared" si="285"/>
        <v/>
      </c>
      <c r="AC2288" s="13" t="str">
        <f t="shared" si="286"/>
        <v xml:space="preserve"> - </v>
      </c>
      <c r="AE2288" s="13" t="str">
        <f t="shared" si="287"/>
        <v/>
      </c>
    </row>
    <row r="2289" spans="1:31" x14ac:dyDescent="0.25">
      <c r="A2289" s="30"/>
      <c r="B2289" s="74"/>
      <c r="C2289" s="82"/>
      <c r="D2289" s="92"/>
      <c r="E2289" s="75"/>
      <c r="F2289" s="76"/>
      <c r="G2289" s="83"/>
      <c r="H2289" s="77"/>
      <c r="I2289" s="84"/>
      <c r="J2289" s="30"/>
      <c r="K2289" s="25" t="str">
        <f t="shared" si="280"/>
        <v/>
      </c>
      <c r="L2289" s="30"/>
      <c r="O2289" s="13" t="str">
        <f t="shared" si="281"/>
        <v/>
      </c>
      <c r="P2289" s="13">
        <f>SUM($E$11:$E2289)</f>
        <v>30</v>
      </c>
      <c r="T2289" s="22">
        <f t="shared" si="282"/>
        <v>0</v>
      </c>
      <c r="U2289" s="22">
        <f t="shared" si="283"/>
        <v>0</v>
      </c>
      <c r="W2289" s="13" t="str">
        <f t="shared" si="284"/>
        <v/>
      </c>
      <c r="Y2289" s="41" t="str">
        <f>IF($B2289="", "", IF($B2289&gt;'Annual Report'!$AZ$41, 'Annual Report'!$BA$40, TEXT($B2289, "mmm yyyy")))</f>
        <v/>
      </c>
      <c r="AA2289" s="13" t="str">
        <f t="shared" si="285"/>
        <v/>
      </c>
      <c r="AC2289" s="13" t="str">
        <f t="shared" si="286"/>
        <v xml:space="preserve"> - </v>
      </c>
      <c r="AE2289" s="13" t="str">
        <f t="shared" si="287"/>
        <v/>
      </c>
    </row>
    <row r="2290" spans="1:31" x14ac:dyDescent="0.25">
      <c r="A2290" s="30"/>
      <c r="B2290" s="74"/>
      <c r="C2290" s="82"/>
      <c r="D2290" s="92"/>
      <c r="E2290" s="75"/>
      <c r="F2290" s="76"/>
      <c r="G2290" s="83"/>
      <c r="H2290" s="77"/>
      <c r="I2290" s="84"/>
      <c r="J2290" s="30"/>
      <c r="K2290" s="25" t="str">
        <f t="shared" si="280"/>
        <v/>
      </c>
      <c r="L2290" s="30"/>
      <c r="O2290" s="13" t="str">
        <f t="shared" si="281"/>
        <v/>
      </c>
      <c r="P2290" s="13">
        <f>SUM($E$11:$E2290)</f>
        <v>30</v>
      </c>
      <c r="T2290" s="22">
        <f t="shared" si="282"/>
        <v>0</v>
      </c>
      <c r="U2290" s="22">
        <f t="shared" si="283"/>
        <v>0</v>
      </c>
      <c r="W2290" s="13" t="str">
        <f t="shared" si="284"/>
        <v/>
      </c>
      <c r="Y2290" s="41" t="str">
        <f>IF($B2290="", "", IF($B2290&gt;'Annual Report'!$AZ$41, 'Annual Report'!$BA$40, TEXT($B2290, "mmm yyyy")))</f>
        <v/>
      </c>
      <c r="AA2290" s="13" t="str">
        <f t="shared" si="285"/>
        <v/>
      </c>
      <c r="AC2290" s="13" t="str">
        <f t="shared" si="286"/>
        <v xml:space="preserve"> - </v>
      </c>
      <c r="AE2290" s="13" t="str">
        <f t="shared" si="287"/>
        <v/>
      </c>
    </row>
    <row r="2291" spans="1:31" x14ac:dyDescent="0.25">
      <c r="A2291" s="30"/>
      <c r="B2291" s="74"/>
      <c r="C2291" s="82"/>
      <c r="D2291" s="92"/>
      <c r="E2291" s="75"/>
      <c r="F2291" s="76"/>
      <c r="G2291" s="83"/>
      <c r="H2291" s="77"/>
      <c r="I2291" s="84"/>
      <c r="J2291" s="30"/>
      <c r="K2291" s="25" t="str">
        <f t="shared" si="280"/>
        <v/>
      </c>
      <c r="L2291" s="30"/>
      <c r="O2291" s="13" t="str">
        <f t="shared" si="281"/>
        <v/>
      </c>
      <c r="P2291" s="13">
        <f>SUM($E$11:$E2291)</f>
        <v>30</v>
      </c>
      <c r="T2291" s="22">
        <f t="shared" si="282"/>
        <v>0</v>
      </c>
      <c r="U2291" s="22">
        <f t="shared" si="283"/>
        <v>0</v>
      </c>
      <c r="W2291" s="13" t="str">
        <f t="shared" si="284"/>
        <v/>
      </c>
      <c r="Y2291" s="41" t="str">
        <f>IF($B2291="", "", IF($B2291&gt;'Annual Report'!$AZ$41, 'Annual Report'!$BA$40, TEXT($B2291, "mmm yyyy")))</f>
        <v/>
      </c>
      <c r="AA2291" s="13" t="str">
        <f t="shared" si="285"/>
        <v/>
      </c>
      <c r="AC2291" s="13" t="str">
        <f t="shared" si="286"/>
        <v xml:space="preserve"> - </v>
      </c>
      <c r="AE2291" s="13" t="str">
        <f t="shared" si="287"/>
        <v/>
      </c>
    </row>
    <row r="2292" spans="1:31" x14ac:dyDescent="0.25">
      <c r="A2292" s="30"/>
      <c r="B2292" s="74"/>
      <c r="C2292" s="82"/>
      <c r="D2292" s="92"/>
      <c r="E2292" s="75"/>
      <c r="F2292" s="76"/>
      <c r="G2292" s="83"/>
      <c r="H2292" s="77"/>
      <c r="I2292" s="84"/>
      <c r="J2292" s="30"/>
      <c r="K2292" s="25" t="str">
        <f t="shared" si="280"/>
        <v/>
      </c>
      <c r="L2292" s="30"/>
      <c r="O2292" s="13" t="str">
        <f t="shared" si="281"/>
        <v/>
      </c>
      <c r="P2292" s="13">
        <f>SUM($E$11:$E2292)</f>
        <v>30</v>
      </c>
      <c r="T2292" s="22">
        <f t="shared" si="282"/>
        <v>0</v>
      </c>
      <c r="U2292" s="22">
        <f t="shared" si="283"/>
        <v>0</v>
      </c>
      <c r="W2292" s="13" t="str">
        <f t="shared" si="284"/>
        <v/>
      </c>
      <c r="Y2292" s="41" t="str">
        <f>IF($B2292="", "", IF($B2292&gt;'Annual Report'!$AZ$41, 'Annual Report'!$BA$40, TEXT($B2292, "mmm yyyy")))</f>
        <v/>
      </c>
      <c r="AA2292" s="13" t="str">
        <f t="shared" si="285"/>
        <v/>
      </c>
      <c r="AC2292" s="13" t="str">
        <f t="shared" si="286"/>
        <v xml:space="preserve"> - </v>
      </c>
      <c r="AE2292" s="13" t="str">
        <f t="shared" si="287"/>
        <v/>
      </c>
    </row>
    <row r="2293" spans="1:31" x14ac:dyDescent="0.25">
      <c r="A2293" s="30"/>
      <c r="B2293" s="74"/>
      <c r="C2293" s="82"/>
      <c r="D2293" s="92"/>
      <c r="E2293" s="75"/>
      <c r="F2293" s="76"/>
      <c r="G2293" s="83"/>
      <c r="H2293" s="77"/>
      <c r="I2293" s="84"/>
      <c r="J2293" s="30"/>
      <c r="K2293" s="25" t="str">
        <f t="shared" si="280"/>
        <v/>
      </c>
      <c r="L2293" s="30"/>
      <c r="O2293" s="13" t="str">
        <f t="shared" si="281"/>
        <v/>
      </c>
      <c r="P2293" s="13">
        <f>SUM($E$11:$E2293)</f>
        <v>30</v>
      </c>
      <c r="T2293" s="22">
        <f t="shared" si="282"/>
        <v>0</v>
      </c>
      <c r="U2293" s="22">
        <f t="shared" si="283"/>
        <v>0</v>
      </c>
      <c r="W2293" s="13" t="str">
        <f t="shared" si="284"/>
        <v/>
      </c>
      <c r="Y2293" s="41" t="str">
        <f>IF($B2293="", "", IF($B2293&gt;'Annual Report'!$AZ$41, 'Annual Report'!$BA$40, TEXT($B2293, "mmm yyyy")))</f>
        <v/>
      </c>
      <c r="AA2293" s="13" t="str">
        <f t="shared" si="285"/>
        <v/>
      </c>
      <c r="AC2293" s="13" t="str">
        <f t="shared" si="286"/>
        <v xml:space="preserve"> - </v>
      </c>
      <c r="AE2293" s="13" t="str">
        <f t="shared" si="287"/>
        <v/>
      </c>
    </row>
    <row r="2294" spans="1:31" x14ac:dyDescent="0.25">
      <c r="A2294" s="30"/>
      <c r="B2294" s="74"/>
      <c r="C2294" s="82"/>
      <c r="D2294" s="92"/>
      <c r="E2294" s="75"/>
      <c r="F2294" s="76"/>
      <c r="G2294" s="83"/>
      <c r="H2294" s="77"/>
      <c r="I2294" s="84"/>
      <c r="J2294" s="30"/>
      <c r="K2294" s="25" t="str">
        <f t="shared" si="280"/>
        <v/>
      </c>
      <c r="L2294" s="30"/>
      <c r="O2294" s="13" t="str">
        <f t="shared" si="281"/>
        <v/>
      </c>
      <c r="P2294" s="13">
        <f>SUM($E$11:$E2294)</f>
        <v>30</v>
      </c>
      <c r="T2294" s="22">
        <f t="shared" si="282"/>
        <v>0</v>
      </c>
      <c r="U2294" s="22">
        <f t="shared" si="283"/>
        <v>0</v>
      </c>
      <c r="W2294" s="13" t="str">
        <f t="shared" si="284"/>
        <v/>
      </c>
      <c r="Y2294" s="41" t="str">
        <f>IF($B2294="", "", IF($B2294&gt;'Annual Report'!$AZ$41, 'Annual Report'!$BA$40, TEXT($B2294, "mmm yyyy")))</f>
        <v/>
      </c>
      <c r="AA2294" s="13" t="str">
        <f t="shared" si="285"/>
        <v/>
      </c>
      <c r="AC2294" s="13" t="str">
        <f t="shared" si="286"/>
        <v xml:space="preserve"> - </v>
      </c>
      <c r="AE2294" s="13" t="str">
        <f t="shared" si="287"/>
        <v/>
      </c>
    </row>
    <row r="2295" spans="1:31" x14ac:dyDescent="0.25">
      <c r="A2295" s="30"/>
      <c r="B2295" s="74"/>
      <c r="C2295" s="82"/>
      <c r="D2295" s="92"/>
      <c r="E2295" s="75"/>
      <c r="F2295" s="76"/>
      <c r="G2295" s="83"/>
      <c r="H2295" s="77"/>
      <c r="I2295" s="84"/>
      <c r="J2295" s="30"/>
      <c r="K2295" s="25" t="str">
        <f t="shared" si="280"/>
        <v/>
      </c>
      <c r="L2295" s="30"/>
      <c r="O2295" s="13" t="str">
        <f t="shared" si="281"/>
        <v/>
      </c>
      <c r="P2295" s="13">
        <f>SUM($E$11:$E2295)</f>
        <v>30</v>
      </c>
      <c r="T2295" s="22">
        <f t="shared" si="282"/>
        <v>0</v>
      </c>
      <c r="U2295" s="22">
        <f t="shared" si="283"/>
        <v>0</v>
      </c>
      <c r="W2295" s="13" t="str">
        <f t="shared" si="284"/>
        <v/>
      </c>
      <c r="Y2295" s="41" t="str">
        <f>IF($B2295="", "", IF($B2295&gt;'Annual Report'!$AZ$41, 'Annual Report'!$BA$40, TEXT($B2295, "mmm yyyy")))</f>
        <v/>
      </c>
      <c r="AA2295" s="13" t="str">
        <f t="shared" si="285"/>
        <v/>
      </c>
      <c r="AC2295" s="13" t="str">
        <f t="shared" si="286"/>
        <v xml:space="preserve"> - </v>
      </c>
      <c r="AE2295" s="13" t="str">
        <f t="shared" si="287"/>
        <v/>
      </c>
    </row>
    <row r="2296" spans="1:31" x14ac:dyDescent="0.25">
      <c r="A2296" s="30"/>
      <c r="B2296" s="74"/>
      <c r="C2296" s="82"/>
      <c r="D2296" s="92"/>
      <c r="E2296" s="75"/>
      <c r="F2296" s="76"/>
      <c r="G2296" s="83"/>
      <c r="H2296" s="77"/>
      <c r="I2296" s="84"/>
      <c r="J2296" s="30"/>
      <c r="K2296" s="25" t="str">
        <f t="shared" si="280"/>
        <v/>
      </c>
      <c r="L2296" s="30"/>
      <c r="O2296" s="13" t="str">
        <f t="shared" si="281"/>
        <v/>
      </c>
      <c r="P2296" s="13">
        <f>SUM($E$11:$E2296)</f>
        <v>30</v>
      </c>
      <c r="T2296" s="22">
        <f t="shared" si="282"/>
        <v>0</v>
      </c>
      <c r="U2296" s="22">
        <f t="shared" si="283"/>
        <v>0</v>
      </c>
      <c r="W2296" s="13" t="str">
        <f t="shared" si="284"/>
        <v/>
      </c>
      <c r="Y2296" s="41" t="str">
        <f>IF($B2296="", "", IF($B2296&gt;'Annual Report'!$AZ$41, 'Annual Report'!$BA$40, TEXT($B2296, "mmm yyyy")))</f>
        <v/>
      </c>
      <c r="AA2296" s="13" t="str">
        <f t="shared" si="285"/>
        <v/>
      </c>
      <c r="AC2296" s="13" t="str">
        <f t="shared" si="286"/>
        <v xml:space="preserve"> - </v>
      </c>
      <c r="AE2296" s="13" t="str">
        <f t="shared" si="287"/>
        <v/>
      </c>
    </row>
    <row r="2297" spans="1:31" x14ac:dyDescent="0.25">
      <c r="A2297" s="30"/>
      <c r="B2297" s="74"/>
      <c r="C2297" s="82"/>
      <c r="D2297" s="92"/>
      <c r="E2297" s="75"/>
      <c r="F2297" s="76"/>
      <c r="G2297" s="83"/>
      <c r="H2297" s="77"/>
      <c r="I2297" s="84"/>
      <c r="J2297" s="30"/>
      <c r="K2297" s="25" t="str">
        <f t="shared" si="280"/>
        <v/>
      </c>
      <c r="L2297" s="30"/>
      <c r="O2297" s="13" t="str">
        <f t="shared" si="281"/>
        <v/>
      </c>
      <c r="P2297" s="13">
        <f>SUM($E$11:$E2297)</f>
        <v>30</v>
      </c>
      <c r="T2297" s="22">
        <f t="shared" si="282"/>
        <v>0</v>
      </c>
      <c r="U2297" s="22">
        <f t="shared" si="283"/>
        <v>0</v>
      </c>
      <c r="W2297" s="13" t="str">
        <f t="shared" si="284"/>
        <v/>
      </c>
      <c r="Y2297" s="41" t="str">
        <f>IF($B2297="", "", IF($B2297&gt;'Annual Report'!$AZ$41, 'Annual Report'!$BA$40, TEXT($B2297, "mmm yyyy")))</f>
        <v/>
      </c>
      <c r="AA2297" s="13" t="str">
        <f t="shared" si="285"/>
        <v/>
      </c>
      <c r="AC2297" s="13" t="str">
        <f t="shared" si="286"/>
        <v xml:space="preserve"> - </v>
      </c>
      <c r="AE2297" s="13" t="str">
        <f t="shared" si="287"/>
        <v/>
      </c>
    </row>
    <row r="2298" spans="1:31" x14ac:dyDescent="0.25">
      <c r="A2298" s="30"/>
      <c r="B2298" s="74"/>
      <c r="C2298" s="82"/>
      <c r="D2298" s="92"/>
      <c r="E2298" s="75"/>
      <c r="F2298" s="76"/>
      <c r="G2298" s="83"/>
      <c r="H2298" s="77"/>
      <c r="I2298" s="84"/>
      <c r="J2298" s="30"/>
      <c r="K2298" s="25" t="str">
        <f t="shared" si="280"/>
        <v/>
      </c>
      <c r="L2298" s="30"/>
      <c r="O2298" s="13" t="str">
        <f t="shared" si="281"/>
        <v/>
      </c>
      <c r="P2298" s="13">
        <f>SUM($E$11:$E2298)</f>
        <v>30</v>
      </c>
      <c r="T2298" s="22">
        <f t="shared" si="282"/>
        <v>0</v>
      </c>
      <c r="U2298" s="22">
        <f t="shared" si="283"/>
        <v>0</v>
      </c>
      <c r="W2298" s="13" t="str">
        <f t="shared" si="284"/>
        <v/>
      </c>
      <c r="Y2298" s="41" t="str">
        <f>IF($B2298="", "", IF($B2298&gt;'Annual Report'!$AZ$41, 'Annual Report'!$BA$40, TEXT($B2298, "mmm yyyy")))</f>
        <v/>
      </c>
      <c r="AA2298" s="13" t="str">
        <f t="shared" si="285"/>
        <v/>
      </c>
      <c r="AC2298" s="13" t="str">
        <f t="shared" si="286"/>
        <v xml:space="preserve"> - </v>
      </c>
      <c r="AE2298" s="13" t="str">
        <f t="shared" si="287"/>
        <v/>
      </c>
    </row>
    <row r="2299" spans="1:31" x14ac:dyDescent="0.25">
      <c r="A2299" s="30"/>
      <c r="B2299" s="74"/>
      <c r="C2299" s="82"/>
      <c r="D2299" s="92"/>
      <c r="E2299" s="75"/>
      <c r="F2299" s="76"/>
      <c r="G2299" s="83"/>
      <c r="H2299" s="77"/>
      <c r="I2299" s="84"/>
      <c r="J2299" s="30"/>
      <c r="K2299" s="25" t="str">
        <f t="shared" si="280"/>
        <v/>
      </c>
      <c r="L2299" s="30"/>
      <c r="O2299" s="13" t="str">
        <f t="shared" si="281"/>
        <v/>
      </c>
      <c r="P2299" s="13">
        <f>SUM($E$11:$E2299)</f>
        <v>30</v>
      </c>
      <c r="T2299" s="22">
        <f t="shared" si="282"/>
        <v>0</v>
      </c>
      <c r="U2299" s="22">
        <f t="shared" si="283"/>
        <v>0</v>
      </c>
      <c r="W2299" s="13" t="str">
        <f t="shared" si="284"/>
        <v/>
      </c>
      <c r="Y2299" s="41" t="str">
        <f>IF($B2299="", "", IF($B2299&gt;'Annual Report'!$AZ$41, 'Annual Report'!$BA$40, TEXT($B2299, "mmm yyyy")))</f>
        <v/>
      </c>
      <c r="AA2299" s="13" t="str">
        <f t="shared" si="285"/>
        <v/>
      </c>
      <c r="AC2299" s="13" t="str">
        <f t="shared" si="286"/>
        <v xml:space="preserve"> - </v>
      </c>
      <c r="AE2299" s="13" t="str">
        <f t="shared" si="287"/>
        <v/>
      </c>
    </row>
    <row r="2300" spans="1:31" x14ac:dyDescent="0.25">
      <c r="A2300" s="30"/>
      <c r="B2300" s="74"/>
      <c r="C2300" s="82"/>
      <c r="D2300" s="92"/>
      <c r="E2300" s="75"/>
      <c r="F2300" s="76"/>
      <c r="G2300" s="83"/>
      <c r="H2300" s="77"/>
      <c r="I2300" s="84"/>
      <c r="J2300" s="30"/>
      <c r="K2300" s="25" t="str">
        <f t="shared" si="280"/>
        <v/>
      </c>
      <c r="L2300" s="30"/>
      <c r="O2300" s="13" t="str">
        <f t="shared" si="281"/>
        <v/>
      </c>
      <c r="P2300" s="13">
        <f>SUM($E$11:$E2300)</f>
        <v>30</v>
      </c>
      <c r="T2300" s="22">
        <f t="shared" si="282"/>
        <v>0</v>
      </c>
      <c r="U2300" s="22">
        <f t="shared" si="283"/>
        <v>0</v>
      </c>
      <c r="W2300" s="13" t="str">
        <f t="shared" si="284"/>
        <v/>
      </c>
      <c r="Y2300" s="41" t="str">
        <f>IF($B2300="", "", IF($B2300&gt;'Annual Report'!$AZ$41, 'Annual Report'!$BA$40, TEXT($B2300, "mmm yyyy")))</f>
        <v/>
      </c>
      <c r="AA2300" s="13" t="str">
        <f t="shared" si="285"/>
        <v/>
      </c>
      <c r="AC2300" s="13" t="str">
        <f t="shared" si="286"/>
        <v xml:space="preserve"> - </v>
      </c>
      <c r="AE2300" s="13" t="str">
        <f t="shared" si="287"/>
        <v/>
      </c>
    </row>
    <row r="2301" spans="1:31" x14ac:dyDescent="0.25">
      <c r="A2301" s="30"/>
      <c r="B2301" s="74"/>
      <c r="C2301" s="82"/>
      <c r="D2301" s="92"/>
      <c r="E2301" s="75"/>
      <c r="F2301" s="76"/>
      <c r="G2301" s="83"/>
      <c r="H2301" s="77"/>
      <c r="I2301" s="84"/>
      <c r="J2301" s="30"/>
      <c r="K2301" s="25" t="str">
        <f t="shared" si="280"/>
        <v/>
      </c>
      <c r="L2301" s="30"/>
      <c r="O2301" s="13" t="str">
        <f t="shared" si="281"/>
        <v/>
      </c>
      <c r="P2301" s="13">
        <f>SUM($E$11:$E2301)</f>
        <v>30</v>
      </c>
      <c r="T2301" s="22">
        <f t="shared" si="282"/>
        <v>0</v>
      </c>
      <c r="U2301" s="22">
        <f t="shared" si="283"/>
        <v>0</v>
      </c>
      <c r="W2301" s="13" t="str">
        <f t="shared" si="284"/>
        <v/>
      </c>
      <c r="Y2301" s="41" t="str">
        <f>IF($B2301="", "", IF($B2301&gt;'Annual Report'!$AZ$41, 'Annual Report'!$BA$40, TEXT($B2301, "mmm yyyy")))</f>
        <v/>
      </c>
      <c r="AA2301" s="13" t="str">
        <f t="shared" si="285"/>
        <v/>
      </c>
      <c r="AC2301" s="13" t="str">
        <f t="shared" si="286"/>
        <v xml:space="preserve"> - </v>
      </c>
      <c r="AE2301" s="13" t="str">
        <f t="shared" si="287"/>
        <v/>
      </c>
    </row>
    <row r="2302" spans="1:31" x14ac:dyDescent="0.25">
      <c r="A2302" s="30"/>
      <c r="B2302" s="74"/>
      <c r="C2302" s="82"/>
      <c r="D2302" s="92"/>
      <c r="E2302" s="75"/>
      <c r="F2302" s="76"/>
      <c r="G2302" s="83"/>
      <c r="H2302" s="77"/>
      <c r="I2302" s="84"/>
      <c r="J2302" s="30"/>
      <c r="K2302" s="25" t="str">
        <f t="shared" si="280"/>
        <v/>
      </c>
      <c r="L2302" s="30"/>
      <c r="O2302" s="13" t="str">
        <f t="shared" si="281"/>
        <v/>
      </c>
      <c r="P2302" s="13">
        <f>SUM($E$11:$E2302)</f>
        <v>30</v>
      </c>
      <c r="T2302" s="22">
        <f t="shared" si="282"/>
        <v>0</v>
      </c>
      <c r="U2302" s="22">
        <f t="shared" si="283"/>
        <v>0</v>
      </c>
      <c r="W2302" s="13" t="str">
        <f t="shared" si="284"/>
        <v/>
      </c>
      <c r="Y2302" s="41" t="str">
        <f>IF($B2302="", "", IF($B2302&gt;'Annual Report'!$AZ$41, 'Annual Report'!$BA$40, TEXT($B2302, "mmm yyyy")))</f>
        <v/>
      </c>
      <c r="AA2302" s="13" t="str">
        <f t="shared" si="285"/>
        <v/>
      </c>
      <c r="AC2302" s="13" t="str">
        <f t="shared" si="286"/>
        <v xml:space="preserve"> - </v>
      </c>
      <c r="AE2302" s="13" t="str">
        <f t="shared" si="287"/>
        <v/>
      </c>
    </row>
    <row r="2303" spans="1:31" x14ac:dyDescent="0.25">
      <c r="A2303" s="30"/>
      <c r="B2303" s="74"/>
      <c r="C2303" s="82"/>
      <c r="D2303" s="92"/>
      <c r="E2303" s="75"/>
      <c r="F2303" s="76"/>
      <c r="G2303" s="83"/>
      <c r="H2303" s="77"/>
      <c r="I2303" s="84"/>
      <c r="J2303" s="30"/>
      <c r="K2303" s="25" t="str">
        <f t="shared" si="280"/>
        <v/>
      </c>
      <c r="L2303" s="30"/>
      <c r="O2303" s="13" t="str">
        <f t="shared" si="281"/>
        <v/>
      </c>
      <c r="P2303" s="13">
        <f>SUM($E$11:$E2303)</f>
        <v>30</v>
      </c>
      <c r="T2303" s="22">
        <f t="shared" si="282"/>
        <v>0</v>
      </c>
      <c r="U2303" s="22">
        <f t="shared" si="283"/>
        <v>0</v>
      </c>
      <c r="W2303" s="13" t="str">
        <f t="shared" si="284"/>
        <v/>
      </c>
      <c r="Y2303" s="41" t="str">
        <f>IF($B2303="", "", IF($B2303&gt;'Annual Report'!$AZ$41, 'Annual Report'!$BA$40, TEXT($B2303, "mmm yyyy")))</f>
        <v/>
      </c>
      <c r="AA2303" s="13" t="str">
        <f t="shared" si="285"/>
        <v/>
      </c>
      <c r="AC2303" s="13" t="str">
        <f t="shared" si="286"/>
        <v xml:space="preserve"> - </v>
      </c>
      <c r="AE2303" s="13" t="str">
        <f t="shared" si="287"/>
        <v/>
      </c>
    </row>
    <row r="2304" spans="1:31" x14ac:dyDescent="0.25">
      <c r="A2304" s="30"/>
      <c r="B2304" s="74"/>
      <c r="C2304" s="82"/>
      <c r="D2304" s="92"/>
      <c r="E2304" s="75"/>
      <c r="F2304" s="76"/>
      <c r="G2304" s="83"/>
      <c r="H2304" s="77"/>
      <c r="I2304" s="84"/>
      <c r="J2304" s="30"/>
      <c r="K2304" s="25" t="str">
        <f t="shared" si="280"/>
        <v/>
      </c>
      <c r="L2304" s="30"/>
      <c r="O2304" s="13" t="str">
        <f t="shared" si="281"/>
        <v/>
      </c>
      <c r="P2304" s="13">
        <f>SUM($E$11:$E2304)</f>
        <v>30</v>
      </c>
      <c r="T2304" s="22">
        <f t="shared" si="282"/>
        <v>0</v>
      </c>
      <c r="U2304" s="22">
        <f t="shared" si="283"/>
        <v>0</v>
      </c>
      <c r="W2304" s="13" t="str">
        <f t="shared" si="284"/>
        <v/>
      </c>
      <c r="Y2304" s="41" t="str">
        <f>IF($B2304="", "", IF($B2304&gt;'Annual Report'!$AZ$41, 'Annual Report'!$BA$40, TEXT($B2304, "mmm yyyy")))</f>
        <v/>
      </c>
      <c r="AA2304" s="13" t="str">
        <f t="shared" si="285"/>
        <v/>
      </c>
      <c r="AC2304" s="13" t="str">
        <f t="shared" si="286"/>
        <v xml:space="preserve"> - </v>
      </c>
      <c r="AE2304" s="13" t="str">
        <f t="shared" si="287"/>
        <v/>
      </c>
    </row>
    <row r="2305" spans="1:31" x14ac:dyDescent="0.25">
      <c r="A2305" s="30"/>
      <c r="B2305" s="74"/>
      <c r="C2305" s="82"/>
      <c r="D2305" s="92"/>
      <c r="E2305" s="75"/>
      <c r="F2305" s="76"/>
      <c r="G2305" s="83"/>
      <c r="H2305" s="77"/>
      <c r="I2305" s="84"/>
      <c r="J2305" s="30"/>
      <c r="K2305" s="25" t="str">
        <f t="shared" si="280"/>
        <v/>
      </c>
      <c r="L2305" s="30"/>
      <c r="O2305" s="13" t="str">
        <f t="shared" si="281"/>
        <v/>
      </c>
      <c r="P2305" s="13">
        <f>SUM($E$11:$E2305)</f>
        <v>30</v>
      </c>
      <c r="T2305" s="22">
        <f t="shared" si="282"/>
        <v>0</v>
      </c>
      <c r="U2305" s="22">
        <f t="shared" si="283"/>
        <v>0</v>
      </c>
      <c r="W2305" s="13" t="str">
        <f t="shared" si="284"/>
        <v/>
      </c>
      <c r="Y2305" s="41" t="str">
        <f>IF($B2305="", "", IF($B2305&gt;'Annual Report'!$AZ$41, 'Annual Report'!$BA$40, TEXT($B2305, "mmm yyyy")))</f>
        <v/>
      </c>
      <c r="AA2305" s="13" t="str">
        <f t="shared" si="285"/>
        <v/>
      </c>
      <c r="AC2305" s="13" t="str">
        <f t="shared" si="286"/>
        <v xml:space="preserve"> - </v>
      </c>
      <c r="AE2305" s="13" t="str">
        <f t="shared" si="287"/>
        <v/>
      </c>
    </row>
    <row r="2306" spans="1:31" x14ac:dyDescent="0.25">
      <c r="A2306" s="30"/>
      <c r="B2306" s="74"/>
      <c r="C2306" s="82"/>
      <c r="D2306" s="92"/>
      <c r="E2306" s="75"/>
      <c r="F2306" s="76"/>
      <c r="G2306" s="83"/>
      <c r="H2306" s="77"/>
      <c r="I2306" s="84"/>
      <c r="J2306" s="30"/>
      <c r="K2306" s="25" t="str">
        <f t="shared" si="280"/>
        <v/>
      </c>
      <c r="L2306" s="30"/>
      <c r="O2306" s="13" t="str">
        <f t="shared" si="281"/>
        <v/>
      </c>
      <c r="P2306" s="13">
        <f>SUM($E$11:$E2306)</f>
        <v>30</v>
      </c>
      <c r="T2306" s="22">
        <f t="shared" si="282"/>
        <v>0</v>
      </c>
      <c r="U2306" s="22">
        <f t="shared" si="283"/>
        <v>0</v>
      </c>
      <c r="W2306" s="13" t="str">
        <f t="shared" si="284"/>
        <v/>
      </c>
      <c r="Y2306" s="41" t="str">
        <f>IF($B2306="", "", IF($B2306&gt;'Annual Report'!$AZ$41, 'Annual Report'!$BA$40, TEXT($B2306, "mmm yyyy")))</f>
        <v/>
      </c>
      <c r="AA2306" s="13" t="str">
        <f t="shared" si="285"/>
        <v/>
      </c>
      <c r="AC2306" s="13" t="str">
        <f t="shared" si="286"/>
        <v xml:space="preserve"> - </v>
      </c>
      <c r="AE2306" s="13" t="str">
        <f t="shared" si="287"/>
        <v/>
      </c>
    </row>
    <row r="2307" spans="1:31" x14ac:dyDescent="0.25">
      <c r="A2307" s="30"/>
      <c r="B2307" s="74"/>
      <c r="C2307" s="82"/>
      <c r="D2307" s="92"/>
      <c r="E2307" s="75"/>
      <c r="F2307" s="76"/>
      <c r="G2307" s="83"/>
      <c r="H2307" s="77"/>
      <c r="I2307" s="84"/>
      <c r="J2307" s="30"/>
      <c r="K2307" s="25" t="str">
        <f t="shared" si="280"/>
        <v/>
      </c>
      <c r="L2307" s="30"/>
      <c r="O2307" s="13" t="str">
        <f t="shared" si="281"/>
        <v/>
      </c>
      <c r="P2307" s="13">
        <f>SUM($E$11:$E2307)</f>
        <v>30</v>
      </c>
      <c r="T2307" s="22">
        <f t="shared" si="282"/>
        <v>0</v>
      </c>
      <c r="U2307" s="22">
        <f t="shared" si="283"/>
        <v>0</v>
      </c>
      <c r="W2307" s="13" t="str">
        <f t="shared" si="284"/>
        <v/>
      </c>
      <c r="Y2307" s="41" t="str">
        <f>IF($B2307="", "", IF($B2307&gt;'Annual Report'!$AZ$41, 'Annual Report'!$BA$40, TEXT($B2307, "mmm yyyy")))</f>
        <v/>
      </c>
      <c r="AA2307" s="13" t="str">
        <f t="shared" si="285"/>
        <v/>
      </c>
      <c r="AC2307" s="13" t="str">
        <f t="shared" si="286"/>
        <v xml:space="preserve"> - </v>
      </c>
      <c r="AE2307" s="13" t="str">
        <f t="shared" si="287"/>
        <v/>
      </c>
    </row>
    <row r="2308" spans="1:31" x14ac:dyDescent="0.25">
      <c r="A2308" s="30"/>
      <c r="B2308" s="74"/>
      <c r="C2308" s="82"/>
      <c r="D2308" s="92"/>
      <c r="E2308" s="75"/>
      <c r="F2308" s="76"/>
      <c r="G2308" s="83"/>
      <c r="H2308" s="77"/>
      <c r="I2308" s="84"/>
      <c r="J2308" s="30"/>
      <c r="K2308" s="25" t="str">
        <f t="shared" si="280"/>
        <v/>
      </c>
      <c r="L2308" s="30"/>
      <c r="O2308" s="13" t="str">
        <f t="shared" si="281"/>
        <v/>
      </c>
      <c r="P2308" s="13">
        <f>SUM($E$11:$E2308)</f>
        <v>30</v>
      </c>
      <c r="T2308" s="22">
        <f t="shared" si="282"/>
        <v>0</v>
      </c>
      <c r="U2308" s="22">
        <f t="shared" si="283"/>
        <v>0</v>
      </c>
      <c r="W2308" s="13" t="str">
        <f t="shared" si="284"/>
        <v/>
      </c>
      <c r="Y2308" s="41" t="str">
        <f>IF($B2308="", "", IF($B2308&gt;'Annual Report'!$AZ$41, 'Annual Report'!$BA$40, TEXT($B2308, "mmm yyyy")))</f>
        <v/>
      </c>
      <c r="AA2308" s="13" t="str">
        <f t="shared" si="285"/>
        <v/>
      </c>
      <c r="AC2308" s="13" t="str">
        <f t="shared" si="286"/>
        <v xml:space="preserve"> - </v>
      </c>
      <c r="AE2308" s="13" t="str">
        <f t="shared" si="287"/>
        <v/>
      </c>
    </row>
    <row r="2309" spans="1:31" x14ac:dyDescent="0.25">
      <c r="A2309" s="30"/>
      <c r="B2309" s="74"/>
      <c r="C2309" s="82"/>
      <c r="D2309" s="92"/>
      <c r="E2309" s="75"/>
      <c r="F2309" s="76"/>
      <c r="G2309" s="83"/>
      <c r="H2309" s="77"/>
      <c r="I2309" s="84"/>
      <c r="J2309" s="30"/>
      <c r="K2309" s="25" t="str">
        <f t="shared" si="280"/>
        <v/>
      </c>
      <c r="L2309" s="30"/>
      <c r="O2309" s="13" t="str">
        <f t="shared" si="281"/>
        <v/>
      </c>
      <c r="P2309" s="13">
        <f>SUM($E$11:$E2309)</f>
        <v>30</v>
      </c>
      <c r="T2309" s="22">
        <f t="shared" si="282"/>
        <v>0</v>
      </c>
      <c r="U2309" s="22">
        <f t="shared" si="283"/>
        <v>0</v>
      </c>
      <c r="W2309" s="13" t="str">
        <f t="shared" si="284"/>
        <v/>
      </c>
      <c r="Y2309" s="41" t="str">
        <f>IF($B2309="", "", IF($B2309&gt;'Annual Report'!$AZ$41, 'Annual Report'!$BA$40, TEXT($B2309, "mmm yyyy")))</f>
        <v/>
      </c>
      <c r="AA2309" s="13" t="str">
        <f t="shared" si="285"/>
        <v/>
      </c>
      <c r="AC2309" s="13" t="str">
        <f t="shared" si="286"/>
        <v xml:space="preserve"> - </v>
      </c>
      <c r="AE2309" s="13" t="str">
        <f t="shared" si="287"/>
        <v/>
      </c>
    </row>
    <row r="2310" spans="1:31" x14ac:dyDescent="0.25">
      <c r="A2310" s="30"/>
      <c r="B2310" s="74"/>
      <c r="C2310" s="82"/>
      <c r="D2310" s="92"/>
      <c r="E2310" s="75"/>
      <c r="F2310" s="76"/>
      <c r="G2310" s="83"/>
      <c r="H2310" s="77"/>
      <c r="I2310" s="84"/>
      <c r="J2310" s="30"/>
      <c r="K2310" s="25" t="str">
        <f t="shared" si="280"/>
        <v/>
      </c>
      <c r="L2310" s="30"/>
      <c r="O2310" s="13" t="str">
        <f t="shared" si="281"/>
        <v/>
      </c>
      <c r="P2310" s="13">
        <f>SUM($E$11:$E2310)</f>
        <v>30</v>
      </c>
      <c r="T2310" s="22">
        <f t="shared" si="282"/>
        <v>0</v>
      </c>
      <c r="U2310" s="22">
        <f t="shared" si="283"/>
        <v>0</v>
      </c>
      <c r="W2310" s="13" t="str">
        <f t="shared" si="284"/>
        <v/>
      </c>
      <c r="Y2310" s="41" t="str">
        <f>IF($B2310="", "", IF($B2310&gt;'Annual Report'!$AZ$41, 'Annual Report'!$BA$40, TEXT($B2310, "mmm yyyy")))</f>
        <v/>
      </c>
      <c r="AA2310" s="13" t="str">
        <f t="shared" si="285"/>
        <v/>
      </c>
      <c r="AC2310" s="13" t="str">
        <f t="shared" si="286"/>
        <v xml:space="preserve"> - </v>
      </c>
      <c r="AE2310" s="13" t="str">
        <f t="shared" si="287"/>
        <v/>
      </c>
    </row>
    <row r="2311" spans="1:31" x14ac:dyDescent="0.25">
      <c r="A2311" s="30"/>
      <c r="B2311" s="74"/>
      <c r="C2311" s="82"/>
      <c r="D2311" s="92"/>
      <c r="E2311" s="75"/>
      <c r="F2311" s="76"/>
      <c r="G2311" s="83"/>
      <c r="H2311" s="77"/>
      <c r="I2311" s="84"/>
      <c r="J2311" s="30"/>
      <c r="K2311" s="25" t="str">
        <f t="shared" si="280"/>
        <v/>
      </c>
      <c r="L2311" s="30"/>
      <c r="O2311" s="13" t="str">
        <f t="shared" si="281"/>
        <v/>
      </c>
      <c r="P2311" s="13">
        <f>SUM($E$11:$E2311)</f>
        <v>30</v>
      </c>
      <c r="T2311" s="22">
        <f t="shared" si="282"/>
        <v>0</v>
      </c>
      <c r="U2311" s="22">
        <f t="shared" si="283"/>
        <v>0</v>
      </c>
      <c r="W2311" s="13" t="str">
        <f t="shared" si="284"/>
        <v/>
      </c>
      <c r="Y2311" s="41" t="str">
        <f>IF($B2311="", "", IF($B2311&gt;'Annual Report'!$AZ$41, 'Annual Report'!$BA$40, TEXT($B2311, "mmm yyyy")))</f>
        <v/>
      </c>
      <c r="AA2311" s="13" t="str">
        <f t="shared" si="285"/>
        <v/>
      </c>
      <c r="AC2311" s="13" t="str">
        <f t="shared" si="286"/>
        <v xml:space="preserve"> - </v>
      </c>
      <c r="AE2311" s="13" t="str">
        <f t="shared" si="287"/>
        <v/>
      </c>
    </row>
    <row r="2312" spans="1:31" x14ac:dyDescent="0.25">
      <c r="A2312" s="30"/>
      <c r="B2312" s="74"/>
      <c r="C2312" s="82"/>
      <c r="D2312" s="92"/>
      <c r="E2312" s="75"/>
      <c r="F2312" s="76"/>
      <c r="G2312" s="83"/>
      <c r="H2312" s="77"/>
      <c r="I2312" s="84"/>
      <c r="J2312" s="30"/>
      <c r="K2312" s="25" t="str">
        <f t="shared" si="280"/>
        <v/>
      </c>
      <c r="L2312" s="30"/>
      <c r="O2312" s="13" t="str">
        <f t="shared" si="281"/>
        <v/>
      </c>
      <c r="P2312" s="13">
        <f>SUM($E$11:$E2312)</f>
        <v>30</v>
      </c>
      <c r="T2312" s="22">
        <f t="shared" si="282"/>
        <v>0</v>
      </c>
      <c r="U2312" s="22">
        <f t="shared" si="283"/>
        <v>0</v>
      </c>
      <c r="W2312" s="13" t="str">
        <f t="shared" si="284"/>
        <v/>
      </c>
      <c r="Y2312" s="41" t="str">
        <f>IF($B2312="", "", IF($B2312&gt;'Annual Report'!$AZ$41, 'Annual Report'!$BA$40, TEXT($B2312, "mmm yyyy")))</f>
        <v/>
      </c>
      <c r="AA2312" s="13" t="str">
        <f t="shared" si="285"/>
        <v/>
      </c>
      <c r="AC2312" s="13" t="str">
        <f t="shared" si="286"/>
        <v xml:space="preserve"> - </v>
      </c>
      <c r="AE2312" s="13" t="str">
        <f t="shared" si="287"/>
        <v/>
      </c>
    </row>
    <row r="2313" spans="1:31" x14ac:dyDescent="0.25">
      <c r="A2313" s="30"/>
      <c r="B2313" s="74"/>
      <c r="C2313" s="82"/>
      <c r="D2313" s="92"/>
      <c r="E2313" s="75"/>
      <c r="F2313" s="76"/>
      <c r="G2313" s="83"/>
      <c r="H2313" s="77"/>
      <c r="I2313" s="84"/>
      <c r="J2313" s="30"/>
      <c r="K2313" s="25" t="str">
        <f t="shared" si="280"/>
        <v/>
      </c>
      <c r="L2313" s="30"/>
      <c r="O2313" s="13" t="str">
        <f t="shared" si="281"/>
        <v/>
      </c>
      <c r="P2313" s="13">
        <f>SUM($E$11:$E2313)</f>
        <v>30</v>
      </c>
      <c r="T2313" s="22">
        <f t="shared" si="282"/>
        <v>0</v>
      </c>
      <c r="U2313" s="22">
        <f t="shared" si="283"/>
        <v>0</v>
      </c>
      <c r="W2313" s="13" t="str">
        <f t="shared" si="284"/>
        <v/>
      </c>
      <c r="Y2313" s="41" t="str">
        <f>IF($B2313="", "", IF($B2313&gt;'Annual Report'!$AZ$41, 'Annual Report'!$BA$40, TEXT($B2313, "mmm yyyy")))</f>
        <v/>
      </c>
      <c r="AA2313" s="13" t="str">
        <f t="shared" si="285"/>
        <v/>
      </c>
      <c r="AC2313" s="13" t="str">
        <f t="shared" si="286"/>
        <v xml:space="preserve"> - </v>
      </c>
      <c r="AE2313" s="13" t="str">
        <f t="shared" si="287"/>
        <v/>
      </c>
    </row>
    <row r="2314" spans="1:31" x14ac:dyDescent="0.25">
      <c r="A2314" s="30"/>
      <c r="B2314" s="74"/>
      <c r="C2314" s="82"/>
      <c r="D2314" s="92"/>
      <c r="E2314" s="75"/>
      <c r="F2314" s="76"/>
      <c r="G2314" s="83"/>
      <c r="H2314" s="77"/>
      <c r="I2314" s="84"/>
      <c r="J2314" s="30"/>
      <c r="K2314" s="25" t="str">
        <f t="shared" si="280"/>
        <v/>
      </c>
      <c r="L2314" s="30"/>
      <c r="O2314" s="13" t="str">
        <f t="shared" si="281"/>
        <v/>
      </c>
      <c r="P2314" s="13">
        <f>SUM($E$11:$E2314)</f>
        <v>30</v>
      </c>
      <c r="T2314" s="22">
        <f t="shared" si="282"/>
        <v>0</v>
      </c>
      <c r="U2314" s="22">
        <f t="shared" si="283"/>
        <v>0</v>
      </c>
      <c r="W2314" s="13" t="str">
        <f t="shared" si="284"/>
        <v/>
      </c>
      <c r="Y2314" s="41" t="str">
        <f>IF($B2314="", "", IF($B2314&gt;'Annual Report'!$AZ$41, 'Annual Report'!$BA$40, TEXT($B2314, "mmm yyyy")))</f>
        <v/>
      </c>
      <c r="AA2314" s="13" t="str">
        <f t="shared" si="285"/>
        <v/>
      </c>
      <c r="AC2314" s="13" t="str">
        <f t="shared" si="286"/>
        <v xml:space="preserve"> - </v>
      </c>
      <c r="AE2314" s="13" t="str">
        <f t="shared" si="287"/>
        <v/>
      </c>
    </row>
    <row r="2315" spans="1:31" x14ac:dyDescent="0.25">
      <c r="A2315" s="30"/>
      <c r="B2315" s="74"/>
      <c r="C2315" s="82"/>
      <c r="D2315" s="92"/>
      <c r="E2315" s="75"/>
      <c r="F2315" s="76"/>
      <c r="G2315" s="83"/>
      <c r="H2315" s="77"/>
      <c r="I2315" s="84"/>
      <c r="J2315" s="30"/>
      <c r="K2315" s="25" t="str">
        <f t="shared" si="280"/>
        <v/>
      </c>
      <c r="L2315" s="30"/>
      <c r="O2315" s="13" t="str">
        <f t="shared" si="281"/>
        <v/>
      </c>
      <c r="P2315" s="13">
        <f>SUM($E$11:$E2315)</f>
        <v>30</v>
      </c>
      <c r="T2315" s="22">
        <f t="shared" si="282"/>
        <v>0</v>
      </c>
      <c r="U2315" s="22">
        <f t="shared" si="283"/>
        <v>0</v>
      </c>
      <c r="W2315" s="13" t="str">
        <f t="shared" si="284"/>
        <v/>
      </c>
      <c r="Y2315" s="41" t="str">
        <f>IF($B2315="", "", IF($B2315&gt;'Annual Report'!$AZ$41, 'Annual Report'!$BA$40, TEXT($B2315, "mmm yyyy")))</f>
        <v/>
      </c>
      <c r="AA2315" s="13" t="str">
        <f t="shared" si="285"/>
        <v/>
      </c>
      <c r="AC2315" s="13" t="str">
        <f t="shared" si="286"/>
        <v xml:space="preserve"> - </v>
      </c>
      <c r="AE2315" s="13" t="str">
        <f t="shared" si="287"/>
        <v/>
      </c>
    </row>
    <row r="2316" spans="1:31" x14ac:dyDescent="0.25">
      <c r="A2316" s="30"/>
      <c r="B2316" s="74"/>
      <c r="C2316" s="82"/>
      <c r="D2316" s="92"/>
      <c r="E2316" s="75"/>
      <c r="F2316" s="76"/>
      <c r="G2316" s="83"/>
      <c r="H2316" s="77"/>
      <c r="I2316" s="84"/>
      <c r="J2316" s="30"/>
      <c r="K2316" s="25" t="str">
        <f t="shared" ref="K2316:K2379" si="288">IF($B2316="", "", $G2316+$H2316-$F2316-$U2316-$T2316)</f>
        <v/>
      </c>
      <c r="L2316" s="30"/>
      <c r="O2316" s="13" t="str">
        <f t="shared" ref="O2316:O2379" si="289">IF($B2316="", "", IF(OR($B2316&lt;$R$3, $B2316&gt;$R$4), "X", ""))</f>
        <v/>
      </c>
      <c r="P2316" s="13">
        <f>SUM($E$11:$E2316)</f>
        <v>30</v>
      </c>
      <c r="T2316" s="22">
        <f t="shared" ref="T2316:T2379" si="290">ROUND($D2316*$P$4*24, 2)</f>
        <v>0</v>
      </c>
      <c r="U2316" s="22">
        <f t="shared" ref="U2316:U2379" si="291">ROUND(IF(AND($P2316&gt;$O$6, $P2315&lt;$O$6), (($P2316-$O$6)*$P$7)+(($O$6-$P2315)*$P$6), IF($P2315&gt;$O$6, $E2316*$P$7, $E2316*$P$6)), 2)</f>
        <v>0</v>
      </c>
      <c r="W2316" s="13" t="str">
        <f t="shared" ref="W2316:W2379" si="292">IF($I2316="", "", IF(COUNTIF($R$11:$R$20, $I2316)&gt;0, "", "X"))</f>
        <v/>
      </c>
      <c r="Y2316" s="41" t="str">
        <f>IF($B2316="", "", IF($B2316&gt;'Annual Report'!$AZ$41, 'Annual Report'!$BA$40, TEXT($B2316, "mmm yyyy")))</f>
        <v/>
      </c>
      <c r="AA2316" s="13" t="str">
        <f t="shared" ref="AA2316:AA2379" si="293">IF(AND(NOT($F2316=""), $I2316=""), "X", "")</f>
        <v/>
      </c>
      <c r="AC2316" s="13" t="str">
        <f t="shared" ref="AC2316:AC2379" si="294">_xlfn.CONCAT(Y2316, " - ", $I2316)</f>
        <v xml:space="preserve"> - </v>
      </c>
      <c r="AE2316" s="13" t="str">
        <f t="shared" ref="AE2316:AE2379" si="295">IF($AA2316="", "", $Y2316)</f>
        <v/>
      </c>
    </row>
    <row r="2317" spans="1:31" x14ac:dyDescent="0.25">
      <c r="A2317" s="30"/>
      <c r="B2317" s="74"/>
      <c r="C2317" s="82"/>
      <c r="D2317" s="92"/>
      <c r="E2317" s="75"/>
      <c r="F2317" s="76"/>
      <c r="G2317" s="83"/>
      <c r="H2317" s="77"/>
      <c r="I2317" s="84"/>
      <c r="J2317" s="30"/>
      <c r="K2317" s="25" t="str">
        <f t="shared" si="288"/>
        <v/>
      </c>
      <c r="L2317" s="30"/>
      <c r="O2317" s="13" t="str">
        <f t="shared" si="289"/>
        <v/>
      </c>
      <c r="P2317" s="13">
        <f>SUM($E$11:$E2317)</f>
        <v>30</v>
      </c>
      <c r="T2317" s="22">
        <f t="shared" si="290"/>
        <v>0</v>
      </c>
      <c r="U2317" s="22">
        <f t="shared" si="291"/>
        <v>0</v>
      </c>
      <c r="W2317" s="13" t="str">
        <f t="shared" si="292"/>
        <v/>
      </c>
      <c r="Y2317" s="41" t="str">
        <f>IF($B2317="", "", IF($B2317&gt;'Annual Report'!$AZ$41, 'Annual Report'!$BA$40, TEXT($B2317, "mmm yyyy")))</f>
        <v/>
      </c>
      <c r="AA2317" s="13" t="str">
        <f t="shared" si="293"/>
        <v/>
      </c>
      <c r="AC2317" s="13" t="str">
        <f t="shared" si="294"/>
        <v xml:space="preserve"> - </v>
      </c>
      <c r="AE2317" s="13" t="str">
        <f t="shared" si="295"/>
        <v/>
      </c>
    </row>
    <row r="2318" spans="1:31" x14ac:dyDescent="0.25">
      <c r="A2318" s="30"/>
      <c r="B2318" s="74"/>
      <c r="C2318" s="82"/>
      <c r="D2318" s="92"/>
      <c r="E2318" s="75"/>
      <c r="F2318" s="76"/>
      <c r="G2318" s="83"/>
      <c r="H2318" s="77"/>
      <c r="I2318" s="84"/>
      <c r="J2318" s="30"/>
      <c r="K2318" s="25" t="str">
        <f t="shared" si="288"/>
        <v/>
      </c>
      <c r="L2318" s="30"/>
      <c r="O2318" s="13" t="str">
        <f t="shared" si="289"/>
        <v/>
      </c>
      <c r="P2318" s="13">
        <f>SUM($E$11:$E2318)</f>
        <v>30</v>
      </c>
      <c r="T2318" s="22">
        <f t="shared" si="290"/>
        <v>0</v>
      </c>
      <c r="U2318" s="22">
        <f t="shared" si="291"/>
        <v>0</v>
      </c>
      <c r="W2318" s="13" t="str">
        <f t="shared" si="292"/>
        <v/>
      </c>
      <c r="Y2318" s="41" t="str">
        <f>IF($B2318="", "", IF($B2318&gt;'Annual Report'!$AZ$41, 'Annual Report'!$BA$40, TEXT($B2318, "mmm yyyy")))</f>
        <v/>
      </c>
      <c r="AA2318" s="13" t="str">
        <f t="shared" si="293"/>
        <v/>
      </c>
      <c r="AC2318" s="13" t="str">
        <f t="shared" si="294"/>
        <v xml:space="preserve"> - </v>
      </c>
      <c r="AE2318" s="13" t="str">
        <f t="shared" si="295"/>
        <v/>
      </c>
    </row>
    <row r="2319" spans="1:31" x14ac:dyDescent="0.25">
      <c r="A2319" s="30"/>
      <c r="B2319" s="74"/>
      <c r="C2319" s="82"/>
      <c r="D2319" s="92"/>
      <c r="E2319" s="75"/>
      <c r="F2319" s="76"/>
      <c r="G2319" s="83"/>
      <c r="H2319" s="77"/>
      <c r="I2319" s="84"/>
      <c r="J2319" s="30"/>
      <c r="K2319" s="25" t="str">
        <f t="shared" si="288"/>
        <v/>
      </c>
      <c r="L2319" s="30"/>
      <c r="O2319" s="13" t="str">
        <f t="shared" si="289"/>
        <v/>
      </c>
      <c r="P2319" s="13">
        <f>SUM($E$11:$E2319)</f>
        <v>30</v>
      </c>
      <c r="T2319" s="22">
        <f t="shared" si="290"/>
        <v>0</v>
      </c>
      <c r="U2319" s="22">
        <f t="shared" si="291"/>
        <v>0</v>
      </c>
      <c r="W2319" s="13" t="str">
        <f t="shared" si="292"/>
        <v/>
      </c>
      <c r="Y2319" s="41" t="str">
        <f>IF($B2319="", "", IF($B2319&gt;'Annual Report'!$AZ$41, 'Annual Report'!$BA$40, TEXT($B2319, "mmm yyyy")))</f>
        <v/>
      </c>
      <c r="AA2319" s="13" t="str">
        <f t="shared" si="293"/>
        <v/>
      </c>
      <c r="AC2319" s="13" t="str">
        <f t="shared" si="294"/>
        <v xml:space="preserve"> - </v>
      </c>
      <c r="AE2319" s="13" t="str">
        <f t="shared" si="295"/>
        <v/>
      </c>
    </row>
    <row r="2320" spans="1:31" x14ac:dyDescent="0.25">
      <c r="A2320" s="30"/>
      <c r="B2320" s="74"/>
      <c r="C2320" s="82"/>
      <c r="D2320" s="92"/>
      <c r="E2320" s="75"/>
      <c r="F2320" s="76"/>
      <c r="G2320" s="83"/>
      <c r="H2320" s="77"/>
      <c r="I2320" s="84"/>
      <c r="J2320" s="30"/>
      <c r="K2320" s="25" t="str">
        <f t="shared" si="288"/>
        <v/>
      </c>
      <c r="L2320" s="30"/>
      <c r="O2320" s="13" t="str">
        <f t="shared" si="289"/>
        <v/>
      </c>
      <c r="P2320" s="13">
        <f>SUM($E$11:$E2320)</f>
        <v>30</v>
      </c>
      <c r="T2320" s="22">
        <f t="shared" si="290"/>
        <v>0</v>
      </c>
      <c r="U2320" s="22">
        <f t="shared" si="291"/>
        <v>0</v>
      </c>
      <c r="W2320" s="13" t="str">
        <f t="shared" si="292"/>
        <v/>
      </c>
      <c r="Y2320" s="41" t="str">
        <f>IF($B2320="", "", IF($B2320&gt;'Annual Report'!$AZ$41, 'Annual Report'!$BA$40, TEXT($B2320, "mmm yyyy")))</f>
        <v/>
      </c>
      <c r="AA2320" s="13" t="str">
        <f t="shared" si="293"/>
        <v/>
      </c>
      <c r="AC2320" s="13" t="str">
        <f t="shared" si="294"/>
        <v xml:space="preserve"> - </v>
      </c>
      <c r="AE2320" s="13" t="str">
        <f t="shared" si="295"/>
        <v/>
      </c>
    </row>
    <row r="2321" spans="1:31" x14ac:dyDescent="0.25">
      <c r="A2321" s="30"/>
      <c r="B2321" s="74"/>
      <c r="C2321" s="82"/>
      <c r="D2321" s="92"/>
      <c r="E2321" s="75"/>
      <c r="F2321" s="76"/>
      <c r="G2321" s="83"/>
      <c r="H2321" s="77"/>
      <c r="I2321" s="84"/>
      <c r="J2321" s="30"/>
      <c r="K2321" s="25" t="str">
        <f t="shared" si="288"/>
        <v/>
      </c>
      <c r="L2321" s="30"/>
      <c r="O2321" s="13" t="str">
        <f t="shared" si="289"/>
        <v/>
      </c>
      <c r="P2321" s="13">
        <f>SUM($E$11:$E2321)</f>
        <v>30</v>
      </c>
      <c r="T2321" s="22">
        <f t="shared" si="290"/>
        <v>0</v>
      </c>
      <c r="U2321" s="22">
        <f t="shared" si="291"/>
        <v>0</v>
      </c>
      <c r="W2321" s="13" t="str">
        <f t="shared" si="292"/>
        <v/>
      </c>
      <c r="Y2321" s="41" t="str">
        <f>IF($B2321="", "", IF($B2321&gt;'Annual Report'!$AZ$41, 'Annual Report'!$BA$40, TEXT($B2321, "mmm yyyy")))</f>
        <v/>
      </c>
      <c r="AA2321" s="13" t="str">
        <f t="shared" si="293"/>
        <v/>
      </c>
      <c r="AC2321" s="13" t="str">
        <f t="shared" si="294"/>
        <v xml:space="preserve"> - </v>
      </c>
      <c r="AE2321" s="13" t="str">
        <f t="shared" si="295"/>
        <v/>
      </c>
    </row>
    <row r="2322" spans="1:31" x14ac:dyDescent="0.25">
      <c r="A2322" s="30"/>
      <c r="B2322" s="74"/>
      <c r="C2322" s="82"/>
      <c r="D2322" s="92"/>
      <c r="E2322" s="75"/>
      <c r="F2322" s="76"/>
      <c r="G2322" s="83"/>
      <c r="H2322" s="77"/>
      <c r="I2322" s="84"/>
      <c r="J2322" s="30"/>
      <c r="K2322" s="25" t="str">
        <f t="shared" si="288"/>
        <v/>
      </c>
      <c r="L2322" s="30"/>
      <c r="O2322" s="13" t="str">
        <f t="shared" si="289"/>
        <v/>
      </c>
      <c r="P2322" s="13">
        <f>SUM($E$11:$E2322)</f>
        <v>30</v>
      </c>
      <c r="T2322" s="22">
        <f t="shared" si="290"/>
        <v>0</v>
      </c>
      <c r="U2322" s="22">
        <f t="shared" si="291"/>
        <v>0</v>
      </c>
      <c r="W2322" s="13" t="str">
        <f t="shared" si="292"/>
        <v/>
      </c>
      <c r="Y2322" s="41" t="str">
        <f>IF($B2322="", "", IF($B2322&gt;'Annual Report'!$AZ$41, 'Annual Report'!$BA$40, TEXT($B2322, "mmm yyyy")))</f>
        <v/>
      </c>
      <c r="AA2322" s="13" t="str">
        <f t="shared" si="293"/>
        <v/>
      </c>
      <c r="AC2322" s="13" t="str">
        <f t="shared" si="294"/>
        <v xml:space="preserve"> - </v>
      </c>
      <c r="AE2322" s="13" t="str">
        <f t="shared" si="295"/>
        <v/>
      </c>
    </row>
    <row r="2323" spans="1:31" x14ac:dyDescent="0.25">
      <c r="A2323" s="30"/>
      <c r="B2323" s="74"/>
      <c r="C2323" s="82"/>
      <c r="D2323" s="92"/>
      <c r="E2323" s="75"/>
      <c r="F2323" s="76"/>
      <c r="G2323" s="83"/>
      <c r="H2323" s="77"/>
      <c r="I2323" s="84"/>
      <c r="J2323" s="30"/>
      <c r="K2323" s="25" t="str">
        <f t="shared" si="288"/>
        <v/>
      </c>
      <c r="L2323" s="30"/>
      <c r="O2323" s="13" t="str">
        <f t="shared" si="289"/>
        <v/>
      </c>
      <c r="P2323" s="13">
        <f>SUM($E$11:$E2323)</f>
        <v>30</v>
      </c>
      <c r="T2323" s="22">
        <f t="shared" si="290"/>
        <v>0</v>
      </c>
      <c r="U2323" s="22">
        <f t="shared" si="291"/>
        <v>0</v>
      </c>
      <c r="W2323" s="13" t="str">
        <f t="shared" si="292"/>
        <v/>
      </c>
      <c r="Y2323" s="41" t="str">
        <f>IF($B2323="", "", IF($B2323&gt;'Annual Report'!$AZ$41, 'Annual Report'!$BA$40, TEXT($B2323, "mmm yyyy")))</f>
        <v/>
      </c>
      <c r="AA2323" s="13" t="str">
        <f t="shared" si="293"/>
        <v/>
      </c>
      <c r="AC2323" s="13" t="str">
        <f t="shared" si="294"/>
        <v xml:space="preserve"> - </v>
      </c>
      <c r="AE2323" s="13" t="str">
        <f t="shared" si="295"/>
        <v/>
      </c>
    </row>
    <row r="2324" spans="1:31" x14ac:dyDescent="0.25">
      <c r="A2324" s="30"/>
      <c r="B2324" s="74"/>
      <c r="C2324" s="82"/>
      <c r="D2324" s="92"/>
      <c r="E2324" s="75"/>
      <c r="F2324" s="76"/>
      <c r="G2324" s="83"/>
      <c r="H2324" s="77"/>
      <c r="I2324" s="84"/>
      <c r="J2324" s="30"/>
      <c r="K2324" s="25" t="str">
        <f t="shared" si="288"/>
        <v/>
      </c>
      <c r="L2324" s="30"/>
      <c r="O2324" s="13" t="str">
        <f t="shared" si="289"/>
        <v/>
      </c>
      <c r="P2324" s="13">
        <f>SUM($E$11:$E2324)</f>
        <v>30</v>
      </c>
      <c r="T2324" s="22">
        <f t="shared" si="290"/>
        <v>0</v>
      </c>
      <c r="U2324" s="22">
        <f t="shared" si="291"/>
        <v>0</v>
      </c>
      <c r="W2324" s="13" t="str">
        <f t="shared" si="292"/>
        <v/>
      </c>
      <c r="Y2324" s="41" t="str">
        <f>IF($B2324="", "", IF($B2324&gt;'Annual Report'!$AZ$41, 'Annual Report'!$BA$40, TEXT($B2324, "mmm yyyy")))</f>
        <v/>
      </c>
      <c r="AA2324" s="13" t="str">
        <f t="shared" si="293"/>
        <v/>
      </c>
      <c r="AC2324" s="13" t="str">
        <f t="shared" si="294"/>
        <v xml:space="preserve"> - </v>
      </c>
      <c r="AE2324" s="13" t="str">
        <f t="shared" si="295"/>
        <v/>
      </c>
    </row>
    <row r="2325" spans="1:31" x14ac:dyDescent="0.25">
      <c r="A2325" s="30"/>
      <c r="B2325" s="74"/>
      <c r="C2325" s="82"/>
      <c r="D2325" s="92"/>
      <c r="E2325" s="75"/>
      <c r="F2325" s="76"/>
      <c r="G2325" s="83"/>
      <c r="H2325" s="77"/>
      <c r="I2325" s="84"/>
      <c r="J2325" s="30"/>
      <c r="K2325" s="25" t="str">
        <f t="shared" si="288"/>
        <v/>
      </c>
      <c r="L2325" s="30"/>
      <c r="O2325" s="13" t="str">
        <f t="shared" si="289"/>
        <v/>
      </c>
      <c r="P2325" s="13">
        <f>SUM($E$11:$E2325)</f>
        <v>30</v>
      </c>
      <c r="T2325" s="22">
        <f t="shared" si="290"/>
        <v>0</v>
      </c>
      <c r="U2325" s="22">
        <f t="shared" si="291"/>
        <v>0</v>
      </c>
      <c r="W2325" s="13" t="str">
        <f t="shared" si="292"/>
        <v/>
      </c>
      <c r="Y2325" s="41" t="str">
        <f>IF($B2325="", "", IF($B2325&gt;'Annual Report'!$AZ$41, 'Annual Report'!$BA$40, TEXT($B2325, "mmm yyyy")))</f>
        <v/>
      </c>
      <c r="AA2325" s="13" t="str">
        <f t="shared" si="293"/>
        <v/>
      </c>
      <c r="AC2325" s="13" t="str">
        <f t="shared" si="294"/>
        <v xml:space="preserve"> - </v>
      </c>
      <c r="AE2325" s="13" t="str">
        <f t="shared" si="295"/>
        <v/>
      </c>
    </row>
    <row r="2326" spans="1:31" x14ac:dyDescent="0.25">
      <c r="A2326" s="30"/>
      <c r="B2326" s="74"/>
      <c r="C2326" s="82"/>
      <c r="D2326" s="92"/>
      <c r="E2326" s="75"/>
      <c r="F2326" s="76"/>
      <c r="G2326" s="83"/>
      <c r="H2326" s="77"/>
      <c r="I2326" s="84"/>
      <c r="J2326" s="30"/>
      <c r="K2326" s="25" t="str">
        <f t="shared" si="288"/>
        <v/>
      </c>
      <c r="L2326" s="30"/>
      <c r="O2326" s="13" t="str">
        <f t="shared" si="289"/>
        <v/>
      </c>
      <c r="P2326" s="13">
        <f>SUM($E$11:$E2326)</f>
        <v>30</v>
      </c>
      <c r="T2326" s="22">
        <f t="shared" si="290"/>
        <v>0</v>
      </c>
      <c r="U2326" s="22">
        <f t="shared" si="291"/>
        <v>0</v>
      </c>
      <c r="W2326" s="13" t="str">
        <f t="shared" si="292"/>
        <v/>
      </c>
      <c r="Y2326" s="41" t="str">
        <f>IF($B2326="", "", IF($B2326&gt;'Annual Report'!$AZ$41, 'Annual Report'!$BA$40, TEXT($B2326, "mmm yyyy")))</f>
        <v/>
      </c>
      <c r="AA2326" s="13" t="str">
        <f t="shared" si="293"/>
        <v/>
      </c>
      <c r="AC2326" s="13" t="str">
        <f t="shared" si="294"/>
        <v xml:space="preserve"> - </v>
      </c>
      <c r="AE2326" s="13" t="str">
        <f t="shared" si="295"/>
        <v/>
      </c>
    </row>
    <row r="2327" spans="1:31" x14ac:dyDescent="0.25">
      <c r="A2327" s="30"/>
      <c r="B2327" s="74"/>
      <c r="C2327" s="82"/>
      <c r="D2327" s="92"/>
      <c r="E2327" s="75"/>
      <c r="F2327" s="76"/>
      <c r="G2327" s="83"/>
      <c r="H2327" s="77"/>
      <c r="I2327" s="84"/>
      <c r="J2327" s="30"/>
      <c r="K2327" s="25" t="str">
        <f t="shared" si="288"/>
        <v/>
      </c>
      <c r="L2327" s="30"/>
      <c r="O2327" s="13" t="str">
        <f t="shared" si="289"/>
        <v/>
      </c>
      <c r="P2327" s="13">
        <f>SUM($E$11:$E2327)</f>
        <v>30</v>
      </c>
      <c r="T2327" s="22">
        <f t="shared" si="290"/>
        <v>0</v>
      </c>
      <c r="U2327" s="22">
        <f t="shared" si="291"/>
        <v>0</v>
      </c>
      <c r="W2327" s="13" t="str">
        <f t="shared" si="292"/>
        <v/>
      </c>
      <c r="Y2327" s="41" t="str">
        <f>IF($B2327="", "", IF($B2327&gt;'Annual Report'!$AZ$41, 'Annual Report'!$BA$40, TEXT($B2327, "mmm yyyy")))</f>
        <v/>
      </c>
      <c r="AA2327" s="13" t="str">
        <f t="shared" si="293"/>
        <v/>
      </c>
      <c r="AC2327" s="13" t="str">
        <f t="shared" si="294"/>
        <v xml:space="preserve"> - </v>
      </c>
      <c r="AE2327" s="13" t="str">
        <f t="shared" si="295"/>
        <v/>
      </c>
    </row>
    <row r="2328" spans="1:31" x14ac:dyDescent="0.25">
      <c r="A2328" s="30"/>
      <c r="B2328" s="74"/>
      <c r="C2328" s="82"/>
      <c r="D2328" s="92"/>
      <c r="E2328" s="75"/>
      <c r="F2328" s="76"/>
      <c r="G2328" s="83"/>
      <c r="H2328" s="77"/>
      <c r="I2328" s="84"/>
      <c r="J2328" s="30"/>
      <c r="K2328" s="25" t="str">
        <f t="shared" si="288"/>
        <v/>
      </c>
      <c r="L2328" s="30"/>
      <c r="O2328" s="13" t="str">
        <f t="shared" si="289"/>
        <v/>
      </c>
      <c r="P2328" s="13">
        <f>SUM($E$11:$E2328)</f>
        <v>30</v>
      </c>
      <c r="T2328" s="22">
        <f t="shared" si="290"/>
        <v>0</v>
      </c>
      <c r="U2328" s="22">
        <f t="shared" si="291"/>
        <v>0</v>
      </c>
      <c r="W2328" s="13" t="str">
        <f t="shared" si="292"/>
        <v/>
      </c>
      <c r="Y2328" s="41" t="str">
        <f>IF($B2328="", "", IF($B2328&gt;'Annual Report'!$AZ$41, 'Annual Report'!$BA$40, TEXT($B2328, "mmm yyyy")))</f>
        <v/>
      </c>
      <c r="AA2328" s="13" t="str">
        <f t="shared" si="293"/>
        <v/>
      </c>
      <c r="AC2328" s="13" t="str">
        <f t="shared" si="294"/>
        <v xml:space="preserve"> - </v>
      </c>
      <c r="AE2328" s="13" t="str">
        <f t="shared" si="295"/>
        <v/>
      </c>
    </row>
    <row r="2329" spans="1:31" x14ac:dyDescent="0.25">
      <c r="A2329" s="30"/>
      <c r="B2329" s="74"/>
      <c r="C2329" s="82"/>
      <c r="D2329" s="92"/>
      <c r="E2329" s="75"/>
      <c r="F2329" s="76"/>
      <c r="G2329" s="83"/>
      <c r="H2329" s="77"/>
      <c r="I2329" s="84"/>
      <c r="J2329" s="30"/>
      <c r="K2329" s="25" t="str">
        <f t="shared" si="288"/>
        <v/>
      </c>
      <c r="L2329" s="30"/>
      <c r="O2329" s="13" t="str">
        <f t="shared" si="289"/>
        <v/>
      </c>
      <c r="P2329" s="13">
        <f>SUM($E$11:$E2329)</f>
        <v>30</v>
      </c>
      <c r="T2329" s="22">
        <f t="shared" si="290"/>
        <v>0</v>
      </c>
      <c r="U2329" s="22">
        <f t="shared" si="291"/>
        <v>0</v>
      </c>
      <c r="W2329" s="13" t="str">
        <f t="shared" si="292"/>
        <v/>
      </c>
      <c r="Y2329" s="41" t="str">
        <f>IF($B2329="", "", IF($B2329&gt;'Annual Report'!$AZ$41, 'Annual Report'!$BA$40, TEXT($B2329, "mmm yyyy")))</f>
        <v/>
      </c>
      <c r="AA2329" s="13" t="str">
        <f t="shared" si="293"/>
        <v/>
      </c>
      <c r="AC2329" s="13" t="str">
        <f t="shared" si="294"/>
        <v xml:space="preserve"> - </v>
      </c>
      <c r="AE2329" s="13" t="str">
        <f t="shared" si="295"/>
        <v/>
      </c>
    </row>
    <row r="2330" spans="1:31" x14ac:dyDescent="0.25">
      <c r="A2330" s="30"/>
      <c r="B2330" s="74"/>
      <c r="C2330" s="82"/>
      <c r="D2330" s="92"/>
      <c r="E2330" s="75"/>
      <c r="F2330" s="76"/>
      <c r="G2330" s="83"/>
      <c r="H2330" s="77"/>
      <c r="I2330" s="84"/>
      <c r="J2330" s="30"/>
      <c r="K2330" s="25" t="str">
        <f t="shared" si="288"/>
        <v/>
      </c>
      <c r="L2330" s="30"/>
      <c r="O2330" s="13" t="str">
        <f t="shared" si="289"/>
        <v/>
      </c>
      <c r="P2330" s="13">
        <f>SUM($E$11:$E2330)</f>
        <v>30</v>
      </c>
      <c r="T2330" s="22">
        <f t="shared" si="290"/>
        <v>0</v>
      </c>
      <c r="U2330" s="22">
        <f t="shared" si="291"/>
        <v>0</v>
      </c>
      <c r="W2330" s="13" t="str">
        <f t="shared" si="292"/>
        <v/>
      </c>
      <c r="Y2330" s="41" t="str">
        <f>IF($B2330="", "", IF($B2330&gt;'Annual Report'!$AZ$41, 'Annual Report'!$BA$40, TEXT($B2330, "mmm yyyy")))</f>
        <v/>
      </c>
      <c r="AA2330" s="13" t="str">
        <f t="shared" si="293"/>
        <v/>
      </c>
      <c r="AC2330" s="13" t="str">
        <f t="shared" si="294"/>
        <v xml:space="preserve"> - </v>
      </c>
      <c r="AE2330" s="13" t="str">
        <f t="shared" si="295"/>
        <v/>
      </c>
    </row>
    <row r="2331" spans="1:31" x14ac:dyDescent="0.25">
      <c r="A2331" s="30"/>
      <c r="B2331" s="74"/>
      <c r="C2331" s="82"/>
      <c r="D2331" s="92"/>
      <c r="E2331" s="75"/>
      <c r="F2331" s="76"/>
      <c r="G2331" s="83"/>
      <c r="H2331" s="77"/>
      <c r="I2331" s="84"/>
      <c r="J2331" s="30"/>
      <c r="K2331" s="25" t="str">
        <f t="shared" si="288"/>
        <v/>
      </c>
      <c r="L2331" s="30"/>
      <c r="O2331" s="13" t="str">
        <f t="shared" si="289"/>
        <v/>
      </c>
      <c r="P2331" s="13">
        <f>SUM($E$11:$E2331)</f>
        <v>30</v>
      </c>
      <c r="T2331" s="22">
        <f t="shared" si="290"/>
        <v>0</v>
      </c>
      <c r="U2331" s="22">
        <f t="shared" si="291"/>
        <v>0</v>
      </c>
      <c r="W2331" s="13" t="str">
        <f t="shared" si="292"/>
        <v/>
      </c>
      <c r="Y2331" s="41" t="str">
        <f>IF($B2331="", "", IF($B2331&gt;'Annual Report'!$AZ$41, 'Annual Report'!$BA$40, TEXT($B2331, "mmm yyyy")))</f>
        <v/>
      </c>
      <c r="AA2331" s="13" t="str">
        <f t="shared" si="293"/>
        <v/>
      </c>
      <c r="AC2331" s="13" t="str">
        <f t="shared" si="294"/>
        <v xml:space="preserve"> - </v>
      </c>
      <c r="AE2331" s="13" t="str">
        <f t="shared" si="295"/>
        <v/>
      </c>
    </row>
    <row r="2332" spans="1:31" x14ac:dyDescent="0.25">
      <c r="A2332" s="30"/>
      <c r="B2332" s="74"/>
      <c r="C2332" s="82"/>
      <c r="D2332" s="92"/>
      <c r="E2332" s="75"/>
      <c r="F2332" s="76"/>
      <c r="G2332" s="83"/>
      <c r="H2332" s="77"/>
      <c r="I2332" s="84"/>
      <c r="J2332" s="30"/>
      <c r="K2332" s="25" t="str">
        <f t="shared" si="288"/>
        <v/>
      </c>
      <c r="L2332" s="30"/>
      <c r="O2332" s="13" t="str">
        <f t="shared" si="289"/>
        <v/>
      </c>
      <c r="P2332" s="13">
        <f>SUM($E$11:$E2332)</f>
        <v>30</v>
      </c>
      <c r="T2332" s="22">
        <f t="shared" si="290"/>
        <v>0</v>
      </c>
      <c r="U2332" s="22">
        <f t="shared" si="291"/>
        <v>0</v>
      </c>
      <c r="W2332" s="13" t="str">
        <f t="shared" si="292"/>
        <v/>
      </c>
      <c r="Y2332" s="41" t="str">
        <f>IF($B2332="", "", IF($B2332&gt;'Annual Report'!$AZ$41, 'Annual Report'!$BA$40, TEXT($B2332, "mmm yyyy")))</f>
        <v/>
      </c>
      <c r="AA2332" s="13" t="str">
        <f t="shared" si="293"/>
        <v/>
      </c>
      <c r="AC2332" s="13" t="str">
        <f t="shared" si="294"/>
        <v xml:space="preserve"> - </v>
      </c>
      <c r="AE2332" s="13" t="str">
        <f t="shared" si="295"/>
        <v/>
      </c>
    </row>
    <row r="2333" spans="1:31" x14ac:dyDescent="0.25">
      <c r="A2333" s="30"/>
      <c r="B2333" s="74"/>
      <c r="C2333" s="82"/>
      <c r="D2333" s="92"/>
      <c r="E2333" s="75"/>
      <c r="F2333" s="76"/>
      <c r="G2333" s="83"/>
      <c r="H2333" s="77"/>
      <c r="I2333" s="84"/>
      <c r="J2333" s="30"/>
      <c r="K2333" s="25" t="str">
        <f t="shared" si="288"/>
        <v/>
      </c>
      <c r="L2333" s="30"/>
      <c r="O2333" s="13" t="str">
        <f t="shared" si="289"/>
        <v/>
      </c>
      <c r="P2333" s="13">
        <f>SUM($E$11:$E2333)</f>
        <v>30</v>
      </c>
      <c r="T2333" s="22">
        <f t="shared" si="290"/>
        <v>0</v>
      </c>
      <c r="U2333" s="22">
        <f t="shared" si="291"/>
        <v>0</v>
      </c>
      <c r="W2333" s="13" t="str">
        <f t="shared" si="292"/>
        <v/>
      </c>
      <c r="Y2333" s="41" t="str">
        <f>IF($B2333="", "", IF($B2333&gt;'Annual Report'!$AZ$41, 'Annual Report'!$BA$40, TEXT($B2333, "mmm yyyy")))</f>
        <v/>
      </c>
      <c r="AA2333" s="13" t="str">
        <f t="shared" si="293"/>
        <v/>
      </c>
      <c r="AC2333" s="13" t="str">
        <f t="shared" si="294"/>
        <v xml:space="preserve"> - </v>
      </c>
      <c r="AE2333" s="13" t="str">
        <f t="shared" si="295"/>
        <v/>
      </c>
    </row>
    <row r="2334" spans="1:31" x14ac:dyDescent="0.25">
      <c r="A2334" s="30"/>
      <c r="B2334" s="74"/>
      <c r="C2334" s="82"/>
      <c r="D2334" s="92"/>
      <c r="E2334" s="75"/>
      <c r="F2334" s="76"/>
      <c r="G2334" s="83"/>
      <c r="H2334" s="77"/>
      <c r="I2334" s="84"/>
      <c r="J2334" s="30"/>
      <c r="K2334" s="25" t="str">
        <f t="shared" si="288"/>
        <v/>
      </c>
      <c r="L2334" s="30"/>
      <c r="O2334" s="13" t="str">
        <f t="shared" si="289"/>
        <v/>
      </c>
      <c r="P2334" s="13">
        <f>SUM($E$11:$E2334)</f>
        <v>30</v>
      </c>
      <c r="T2334" s="22">
        <f t="shared" si="290"/>
        <v>0</v>
      </c>
      <c r="U2334" s="22">
        <f t="shared" si="291"/>
        <v>0</v>
      </c>
      <c r="W2334" s="13" t="str">
        <f t="shared" si="292"/>
        <v/>
      </c>
      <c r="Y2334" s="41" t="str">
        <f>IF($B2334="", "", IF($B2334&gt;'Annual Report'!$AZ$41, 'Annual Report'!$BA$40, TEXT($B2334, "mmm yyyy")))</f>
        <v/>
      </c>
      <c r="AA2334" s="13" t="str">
        <f t="shared" si="293"/>
        <v/>
      </c>
      <c r="AC2334" s="13" t="str">
        <f t="shared" si="294"/>
        <v xml:space="preserve"> - </v>
      </c>
      <c r="AE2334" s="13" t="str">
        <f t="shared" si="295"/>
        <v/>
      </c>
    </row>
    <row r="2335" spans="1:31" x14ac:dyDescent="0.25">
      <c r="A2335" s="30"/>
      <c r="B2335" s="74"/>
      <c r="C2335" s="82"/>
      <c r="D2335" s="92"/>
      <c r="E2335" s="75"/>
      <c r="F2335" s="76"/>
      <c r="G2335" s="83"/>
      <c r="H2335" s="77"/>
      <c r="I2335" s="84"/>
      <c r="J2335" s="30"/>
      <c r="K2335" s="25" t="str">
        <f t="shared" si="288"/>
        <v/>
      </c>
      <c r="L2335" s="30"/>
      <c r="O2335" s="13" t="str">
        <f t="shared" si="289"/>
        <v/>
      </c>
      <c r="P2335" s="13">
        <f>SUM($E$11:$E2335)</f>
        <v>30</v>
      </c>
      <c r="T2335" s="22">
        <f t="shared" si="290"/>
        <v>0</v>
      </c>
      <c r="U2335" s="22">
        <f t="shared" si="291"/>
        <v>0</v>
      </c>
      <c r="W2335" s="13" t="str">
        <f t="shared" si="292"/>
        <v/>
      </c>
      <c r="Y2335" s="41" t="str">
        <f>IF($B2335="", "", IF($B2335&gt;'Annual Report'!$AZ$41, 'Annual Report'!$BA$40, TEXT($B2335, "mmm yyyy")))</f>
        <v/>
      </c>
      <c r="AA2335" s="13" t="str">
        <f t="shared" si="293"/>
        <v/>
      </c>
      <c r="AC2335" s="13" t="str">
        <f t="shared" si="294"/>
        <v xml:space="preserve"> - </v>
      </c>
      <c r="AE2335" s="13" t="str">
        <f t="shared" si="295"/>
        <v/>
      </c>
    </row>
    <row r="2336" spans="1:31" x14ac:dyDescent="0.25">
      <c r="A2336" s="30"/>
      <c r="B2336" s="74"/>
      <c r="C2336" s="82"/>
      <c r="D2336" s="92"/>
      <c r="E2336" s="75"/>
      <c r="F2336" s="76"/>
      <c r="G2336" s="83"/>
      <c r="H2336" s="77"/>
      <c r="I2336" s="84"/>
      <c r="J2336" s="30"/>
      <c r="K2336" s="25" t="str">
        <f t="shared" si="288"/>
        <v/>
      </c>
      <c r="L2336" s="30"/>
      <c r="O2336" s="13" t="str">
        <f t="shared" si="289"/>
        <v/>
      </c>
      <c r="P2336" s="13">
        <f>SUM($E$11:$E2336)</f>
        <v>30</v>
      </c>
      <c r="T2336" s="22">
        <f t="shared" si="290"/>
        <v>0</v>
      </c>
      <c r="U2336" s="22">
        <f t="shared" si="291"/>
        <v>0</v>
      </c>
      <c r="W2336" s="13" t="str">
        <f t="shared" si="292"/>
        <v/>
      </c>
      <c r="Y2336" s="41" t="str">
        <f>IF($B2336="", "", IF($B2336&gt;'Annual Report'!$AZ$41, 'Annual Report'!$BA$40, TEXT($B2336, "mmm yyyy")))</f>
        <v/>
      </c>
      <c r="AA2336" s="13" t="str">
        <f t="shared" si="293"/>
        <v/>
      </c>
      <c r="AC2336" s="13" t="str">
        <f t="shared" si="294"/>
        <v xml:space="preserve"> - </v>
      </c>
      <c r="AE2336" s="13" t="str">
        <f t="shared" si="295"/>
        <v/>
      </c>
    </row>
    <row r="2337" spans="1:31" x14ac:dyDescent="0.25">
      <c r="A2337" s="30"/>
      <c r="B2337" s="74"/>
      <c r="C2337" s="82"/>
      <c r="D2337" s="92"/>
      <c r="E2337" s="75"/>
      <c r="F2337" s="76"/>
      <c r="G2337" s="83"/>
      <c r="H2337" s="77"/>
      <c r="I2337" s="84"/>
      <c r="J2337" s="30"/>
      <c r="K2337" s="25" t="str">
        <f t="shared" si="288"/>
        <v/>
      </c>
      <c r="L2337" s="30"/>
      <c r="O2337" s="13" t="str">
        <f t="shared" si="289"/>
        <v/>
      </c>
      <c r="P2337" s="13">
        <f>SUM($E$11:$E2337)</f>
        <v>30</v>
      </c>
      <c r="T2337" s="22">
        <f t="shared" si="290"/>
        <v>0</v>
      </c>
      <c r="U2337" s="22">
        <f t="shared" si="291"/>
        <v>0</v>
      </c>
      <c r="W2337" s="13" t="str">
        <f t="shared" si="292"/>
        <v/>
      </c>
      <c r="Y2337" s="41" t="str">
        <f>IF($B2337="", "", IF($B2337&gt;'Annual Report'!$AZ$41, 'Annual Report'!$BA$40, TEXT($B2337, "mmm yyyy")))</f>
        <v/>
      </c>
      <c r="AA2337" s="13" t="str">
        <f t="shared" si="293"/>
        <v/>
      </c>
      <c r="AC2337" s="13" t="str">
        <f t="shared" si="294"/>
        <v xml:space="preserve"> - </v>
      </c>
      <c r="AE2337" s="13" t="str">
        <f t="shared" si="295"/>
        <v/>
      </c>
    </row>
    <row r="2338" spans="1:31" x14ac:dyDescent="0.25">
      <c r="A2338" s="30"/>
      <c r="B2338" s="74"/>
      <c r="C2338" s="82"/>
      <c r="D2338" s="92"/>
      <c r="E2338" s="75"/>
      <c r="F2338" s="76"/>
      <c r="G2338" s="83"/>
      <c r="H2338" s="77"/>
      <c r="I2338" s="84"/>
      <c r="J2338" s="30"/>
      <c r="K2338" s="25" t="str">
        <f t="shared" si="288"/>
        <v/>
      </c>
      <c r="L2338" s="30"/>
      <c r="O2338" s="13" t="str">
        <f t="shared" si="289"/>
        <v/>
      </c>
      <c r="P2338" s="13">
        <f>SUM($E$11:$E2338)</f>
        <v>30</v>
      </c>
      <c r="T2338" s="22">
        <f t="shared" si="290"/>
        <v>0</v>
      </c>
      <c r="U2338" s="22">
        <f t="shared" si="291"/>
        <v>0</v>
      </c>
      <c r="W2338" s="13" t="str">
        <f t="shared" si="292"/>
        <v/>
      </c>
      <c r="Y2338" s="41" t="str">
        <f>IF($B2338="", "", IF($B2338&gt;'Annual Report'!$AZ$41, 'Annual Report'!$BA$40, TEXT($B2338, "mmm yyyy")))</f>
        <v/>
      </c>
      <c r="AA2338" s="13" t="str">
        <f t="shared" si="293"/>
        <v/>
      </c>
      <c r="AC2338" s="13" t="str">
        <f t="shared" si="294"/>
        <v xml:space="preserve"> - </v>
      </c>
      <c r="AE2338" s="13" t="str">
        <f t="shared" si="295"/>
        <v/>
      </c>
    </row>
    <row r="2339" spans="1:31" x14ac:dyDescent="0.25">
      <c r="A2339" s="30"/>
      <c r="B2339" s="74"/>
      <c r="C2339" s="82"/>
      <c r="D2339" s="92"/>
      <c r="E2339" s="75"/>
      <c r="F2339" s="76"/>
      <c r="G2339" s="83"/>
      <c r="H2339" s="77"/>
      <c r="I2339" s="84"/>
      <c r="J2339" s="30"/>
      <c r="K2339" s="25" t="str">
        <f t="shared" si="288"/>
        <v/>
      </c>
      <c r="L2339" s="30"/>
      <c r="O2339" s="13" t="str">
        <f t="shared" si="289"/>
        <v/>
      </c>
      <c r="P2339" s="13">
        <f>SUM($E$11:$E2339)</f>
        <v>30</v>
      </c>
      <c r="T2339" s="22">
        <f t="shared" si="290"/>
        <v>0</v>
      </c>
      <c r="U2339" s="22">
        <f t="shared" si="291"/>
        <v>0</v>
      </c>
      <c r="W2339" s="13" t="str">
        <f t="shared" si="292"/>
        <v/>
      </c>
      <c r="Y2339" s="41" t="str">
        <f>IF($B2339="", "", IF($B2339&gt;'Annual Report'!$AZ$41, 'Annual Report'!$BA$40, TEXT($B2339, "mmm yyyy")))</f>
        <v/>
      </c>
      <c r="AA2339" s="13" t="str">
        <f t="shared" si="293"/>
        <v/>
      </c>
      <c r="AC2339" s="13" t="str">
        <f t="shared" si="294"/>
        <v xml:space="preserve"> - </v>
      </c>
      <c r="AE2339" s="13" t="str">
        <f t="shared" si="295"/>
        <v/>
      </c>
    </row>
    <row r="2340" spans="1:31" x14ac:dyDescent="0.25">
      <c r="A2340" s="30"/>
      <c r="B2340" s="74"/>
      <c r="C2340" s="82"/>
      <c r="D2340" s="92"/>
      <c r="E2340" s="75"/>
      <c r="F2340" s="76"/>
      <c r="G2340" s="83"/>
      <c r="H2340" s="77"/>
      <c r="I2340" s="84"/>
      <c r="J2340" s="30"/>
      <c r="K2340" s="25" t="str">
        <f t="shared" si="288"/>
        <v/>
      </c>
      <c r="L2340" s="30"/>
      <c r="O2340" s="13" t="str">
        <f t="shared" si="289"/>
        <v/>
      </c>
      <c r="P2340" s="13">
        <f>SUM($E$11:$E2340)</f>
        <v>30</v>
      </c>
      <c r="T2340" s="22">
        <f t="shared" si="290"/>
        <v>0</v>
      </c>
      <c r="U2340" s="22">
        <f t="shared" si="291"/>
        <v>0</v>
      </c>
      <c r="W2340" s="13" t="str">
        <f t="shared" si="292"/>
        <v/>
      </c>
      <c r="Y2340" s="41" t="str">
        <f>IF($B2340="", "", IF($B2340&gt;'Annual Report'!$AZ$41, 'Annual Report'!$BA$40, TEXT($B2340, "mmm yyyy")))</f>
        <v/>
      </c>
      <c r="AA2340" s="13" t="str">
        <f t="shared" si="293"/>
        <v/>
      </c>
      <c r="AC2340" s="13" t="str">
        <f t="shared" si="294"/>
        <v xml:space="preserve"> - </v>
      </c>
      <c r="AE2340" s="13" t="str">
        <f t="shared" si="295"/>
        <v/>
      </c>
    </row>
    <row r="2341" spans="1:31" x14ac:dyDescent="0.25">
      <c r="A2341" s="30"/>
      <c r="B2341" s="74"/>
      <c r="C2341" s="82"/>
      <c r="D2341" s="92"/>
      <c r="E2341" s="75"/>
      <c r="F2341" s="76"/>
      <c r="G2341" s="83"/>
      <c r="H2341" s="77"/>
      <c r="I2341" s="84"/>
      <c r="J2341" s="30"/>
      <c r="K2341" s="25" t="str">
        <f t="shared" si="288"/>
        <v/>
      </c>
      <c r="L2341" s="30"/>
      <c r="O2341" s="13" t="str">
        <f t="shared" si="289"/>
        <v/>
      </c>
      <c r="P2341" s="13">
        <f>SUM($E$11:$E2341)</f>
        <v>30</v>
      </c>
      <c r="T2341" s="22">
        <f t="shared" si="290"/>
        <v>0</v>
      </c>
      <c r="U2341" s="22">
        <f t="shared" si="291"/>
        <v>0</v>
      </c>
      <c r="W2341" s="13" t="str">
        <f t="shared" si="292"/>
        <v/>
      </c>
      <c r="Y2341" s="41" t="str">
        <f>IF($B2341="", "", IF($B2341&gt;'Annual Report'!$AZ$41, 'Annual Report'!$BA$40, TEXT($B2341, "mmm yyyy")))</f>
        <v/>
      </c>
      <c r="AA2341" s="13" t="str">
        <f t="shared" si="293"/>
        <v/>
      </c>
      <c r="AC2341" s="13" t="str">
        <f t="shared" si="294"/>
        <v xml:space="preserve"> - </v>
      </c>
      <c r="AE2341" s="13" t="str">
        <f t="shared" si="295"/>
        <v/>
      </c>
    </row>
    <row r="2342" spans="1:31" x14ac:dyDescent="0.25">
      <c r="A2342" s="30"/>
      <c r="B2342" s="74"/>
      <c r="C2342" s="82"/>
      <c r="D2342" s="92"/>
      <c r="E2342" s="75"/>
      <c r="F2342" s="76"/>
      <c r="G2342" s="83"/>
      <c r="H2342" s="77"/>
      <c r="I2342" s="84"/>
      <c r="J2342" s="30"/>
      <c r="K2342" s="25" t="str">
        <f t="shared" si="288"/>
        <v/>
      </c>
      <c r="L2342" s="30"/>
      <c r="O2342" s="13" t="str">
        <f t="shared" si="289"/>
        <v/>
      </c>
      <c r="P2342" s="13">
        <f>SUM($E$11:$E2342)</f>
        <v>30</v>
      </c>
      <c r="T2342" s="22">
        <f t="shared" si="290"/>
        <v>0</v>
      </c>
      <c r="U2342" s="22">
        <f t="shared" si="291"/>
        <v>0</v>
      </c>
      <c r="W2342" s="13" t="str">
        <f t="shared" si="292"/>
        <v/>
      </c>
      <c r="Y2342" s="41" t="str">
        <f>IF($B2342="", "", IF($B2342&gt;'Annual Report'!$AZ$41, 'Annual Report'!$BA$40, TEXT($B2342, "mmm yyyy")))</f>
        <v/>
      </c>
      <c r="AA2342" s="13" t="str">
        <f t="shared" si="293"/>
        <v/>
      </c>
      <c r="AC2342" s="13" t="str">
        <f t="shared" si="294"/>
        <v xml:space="preserve"> - </v>
      </c>
      <c r="AE2342" s="13" t="str">
        <f t="shared" si="295"/>
        <v/>
      </c>
    </row>
    <row r="2343" spans="1:31" x14ac:dyDescent="0.25">
      <c r="A2343" s="30"/>
      <c r="B2343" s="74"/>
      <c r="C2343" s="82"/>
      <c r="D2343" s="92"/>
      <c r="E2343" s="75"/>
      <c r="F2343" s="76"/>
      <c r="G2343" s="83"/>
      <c r="H2343" s="77"/>
      <c r="I2343" s="84"/>
      <c r="J2343" s="30"/>
      <c r="K2343" s="25" t="str">
        <f t="shared" si="288"/>
        <v/>
      </c>
      <c r="L2343" s="30"/>
      <c r="O2343" s="13" t="str">
        <f t="shared" si="289"/>
        <v/>
      </c>
      <c r="P2343" s="13">
        <f>SUM($E$11:$E2343)</f>
        <v>30</v>
      </c>
      <c r="T2343" s="22">
        <f t="shared" si="290"/>
        <v>0</v>
      </c>
      <c r="U2343" s="22">
        <f t="shared" si="291"/>
        <v>0</v>
      </c>
      <c r="W2343" s="13" t="str">
        <f t="shared" si="292"/>
        <v/>
      </c>
      <c r="Y2343" s="41" t="str">
        <f>IF($B2343="", "", IF($B2343&gt;'Annual Report'!$AZ$41, 'Annual Report'!$BA$40, TEXT($B2343, "mmm yyyy")))</f>
        <v/>
      </c>
      <c r="AA2343" s="13" t="str">
        <f t="shared" si="293"/>
        <v/>
      </c>
      <c r="AC2343" s="13" t="str">
        <f t="shared" si="294"/>
        <v xml:space="preserve"> - </v>
      </c>
      <c r="AE2343" s="13" t="str">
        <f t="shared" si="295"/>
        <v/>
      </c>
    </row>
    <row r="2344" spans="1:31" x14ac:dyDescent="0.25">
      <c r="A2344" s="30"/>
      <c r="B2344" s="74"/>
      <c r="C2344" s="82"/>
      <c r="D2344" s="92"/>
      <c r="E2344" s="75"/>
      <c r="F2344" s="76"/>
      <c r="G2344" s="83"/>
      <c r="H2344" s="77"/>
      <c r="I2344" s="84"/>
      <c r="J2344" s="30"/>
      <c r="K2344" s="25" t="str">
        <f t="shared" si="288"/>
        <v/>
      </c>
      <c r="L2344" s="30"/>
      <c r="O2344" s="13" t="str">
        <f t="shared" si="289"/>
        <v/>
      </c>
      <c r="P2344" s="13">
        <f>SUM($E$11:$E2344)</f>
        <v>30</v>
      </c>
      <c r="T2344" s="22">
        <f t="shared" si="290"/>
        <v>0</v>
      </c>
      <c r="U2344" s="22">
        <f t="shared" si="291"/>
        <v>0</v>
      </c>
      <c r="W2344" s="13" t="str">
        <f t="shared" si="292"/>
        <v/>
      </c>
      <c r="Y2344" s="41" t="str">
        <f>IF($B2344="", "", IF($B2344&gt;'Annual Report'!$AZ$41, 'Annual Report'!$BA$40, TEXT($B2344, "mmm yyyy")))</f>
        <v/>
      </c>
      <c r="AA2344" s="13" t="str">
        <f t="shared" si="293"/>
        <v/>
      </c>
      <c r="AC2344" s="13" t="str">
        <f t="shared" si="294"/>
        <v xml:space="preserve"> - </v>
      </c>
      <c r="AE2344" s="13" t="str">
        <f t="shared" si="295"/>
        <v/>
      </c>
    </row>
    <row r="2345" spans="1:31" x14ac:dyDescent="0.25">
      <c r="A2345" s="30"/>
      <c r="B2345" s="74"/>
      <c r="C2345" s="82"/>
      <c r="D2345" s="92"/>
      <c r="E2345" s="75"/>
      <c r="F2345" s="76"/>
      <c r="G2345" s="83"/>
      <c r="H2345" s="77"/>
      <c r="I2345" s="84"/>
      <c r="J2345" s="30"/>
      <c r="K2345" s="25" t="str">
        <f t="shared" si="288"/>
        <v/>
      </c>
      <c r="L2345" s="30"/>
      <c r="O2345" s="13" t="str">
        <f t="shared" si="289"/>
        <v/>
      </c>
      <c r="P2345" s="13">
        <f>SUM($E$11:$E2345)</f>
        <v>30</v>
      </c>
      <c r="T2345" s="22">
        <f t="shared" si="290"/>
        <v>0</v>
      </c>
      <c r="U2345" s="22">
        <f t="shared" si="291"/>
        <v>0</v>
      </c>
      <c r="W2345" s="13" t="str">
        <f t="shared" si="292"/>
        <v/>
      </c>
      <c r="Y2345" s="41" t="str">
        <f>IF($B2345="", "", IF($B2345&gt;'Annual Report'!$AZ$41, 'Annual Report'!$BA$40, TEXT($B2345, "mmm yyyy")))</f>
        <v/>
      </c>
      <c r="AA2345" s="13" t="str">
        <f t="shared" si="293"/>
        <v/>
      </c>
      <c r="AC2345" s="13" t="str">
        <f t="shared" si="294"/>
        <v xml:space="preserve"> - </v>
      </c>
      <c r="AE2345" s="13" t="str">
        <f t="shared" si="295"/>
        <v/>
      </c>
    </row>
    <row r="2346" spans="1:31" x14ac:dyDescent="0.25">
      <c r="A2346" s="30"/>
      <c r="B2346" s="74"/>
      <c r="C2346" s="82"/>
      <c r="D2346" s="92"/>
      <c r="E2346" s="75"/>
      <c r="F2346" s="76"/>
      <c r="G2346" s="83"/>
      <c r="H2346" s="77"/>
      <c r="I2346" s="84"/>
      <c r="J2346" s="30"/>
      <c r="K2346" s="25" t="str">
        <f t="shared" si="288"/>
        <v/>
      </c>
      <c r="L2346" s="30"/>
      <c r="O2346" s="13" t="str">
        <f t="shared" si="289"/>
        <v/>
      </c>
      <c r="P2346" s="13">
        <f>SUM($E$11:$E2346)</f>
        <v>30</v>
      </c>
      <c r="T2346" s="22">
        <f t="shared" si="290"/>
        <v>0</v>
      </c>
      <c r="U2346" s="22">
        <f t="shared" si="291"/>
        <v>0</v>
      </c>
      <c r="W2346" s="13" t="str">
        <f t="shared" si="292"/>
        <v/>
      </c>
      <c r="Y2346" s="41" t="str">
        <f>IF($B2346="", "", IF($B2346&gt;'Annual Report'!$AZ$41, 'Annual Report'!$BA$40, TEXT($B2346, "mmm yyyy")))</f>
        <v/>
      </c>
      <c r="AA2346" s="13" t="str">
        <f t="shared" si="293"/>
        <v/>
      </c>
      <c r="AC2346" s="13" t="str">
        <f t="shared" si="294"/>
        <v xml:space="preserve"> - </v>
      </c>
      <c r="AE2346" s="13" t="str">
        <f t="shared" si="295"/>
        <v/>
      </c>
    </row>
    <row r="2347" spans="1:31" x14ac:dyDescent="0.25">
      <c r="A2347" s="30"/>
      <c r="B2347" s="74"/>
      <c r="C2347" s="82"/>
      <c r="D2347" s="92"/>
      <c r="E2347" s="75"/>
      <c r="F2347" s="76"/>
      <c r="G2347" s="83"/>
      <c r="H2347" s="77"/>
      <c r="I2347" s="84"/>
      <c r="J2347" s="30"/>
      <c r="K2347" s="25" t="str">
        <f t="shared" si="288"/>
        <v/>
      </c>
      <c r="L2347" s="30"/>
      <c r="O2347" s="13" t="str">
        <f t="shared" si="289"/>
        <v/>
      </c>
      <c r="P2347" s="13">
        <f>SUM($E$11:$E2347)</f>
        <v>30</v>
      </c>
      <c r="T2347" s="22">
        <f t="shared" si="290"/>
        <v>0</v>
      </c>
      <c r="U2347" s="22">
        <f t="shared" si="291"/>
        <v>0</v>
      </c>
      <c r="W2347" s="13" t="str">
        <f t="shared" si="292"/>
        <v/>
      </c>
      <c r="Y2347" s="41" t="str">
        <f>IF($B2347="", "", IF($B2347&gt;'Annual Report'!$AZ$41, 'Annual Report'!$BA$40, TEXT($B2347, "mmm yyyy")))</f>
        <v/>
      </c>
      <c r="AA2347" s="13" t="str">
        <f t="shared" si="293"/>
        <v/>
      </c>
      <c r="AC2347" s="13" t="str">
        <f t="shared" si="294"/>
        <v xml:space="preserve"> - </v>
      </c>
      <c r="AE2347" s="13" t="str">
        <f t="shared" si="295"/>
        <v/>
      </c>
    </row>
    <row r="2348" spans="1:31" x14ac:dyDescent="0.25">
      <c r="A2348" s="30"/>
      <c r="B2348" s="74"/>
      <c r="C2348" s="82"/>
      <c r="D2348" s="92"/>
      <c r="E2348" s="75"/>
      <c r="F2348" s="76"/>
      <c r="G2348" s="83"/>
      <c r="H2348" s="77"/>
      <c r="I2348" s="84"/>
      <c r="J2348" s="30"/>
      <c r="K2348" s="25" t="str">
        <f t="shared" si="288"/>
        <v/>
      </c>
      <c r="L2348" s="30"/>
      <c r="O2348" s="13" t="str">
        <f t="shared" si="289"/>
        <v/>
      </c>
      <c r="P2348" s="13">
        <f>SUM($E$11:$E2348)</f>
        <v>30</v>
      </c>
      <c r="T2348" s="22">
        <f t="shared" si="290"/>
        <v>0</v>
      </c>
      <c r="U2348" s="22">
        <f t="shared" si="291"/>
        <v>0</v>
      </c>
      <c r="W2348" s="13" t="str">
        <f t="shared" si="292"/>
        <v/>
      </c>
      <c r="Y2348" s="41" t="str">
        <f>IF($B2348="", "", IF($B2348&gt;'Annual Report'!$AZ$41, 'Annual Report'!$BA$40, TEXT($B2348, "mmm yyyy")))</f>
        <v/>
      </c>
      <c r="AA2348" s="13" t="str">
        <f t="shared" si="293"/>
        <v/>
      </c>
      <c r="AC2348" s="13" t="str">
        <f t="shared" si="294"/>
        <v xml:space="preserve"> - </v>
      </c>
      <c r="AE2348" s="13" t="str">
        <f t="shared" si="295"/>
        <v/>
      </c>
    </row>
    <row r="2349" spans="1:31" x14ac:dyDescent="0.25">
      <c r="A2349" s="30"/>
      <c r="B2349" s="74"/>
      <c r="C2349" s="82"/>
      <c r="D2349" s="92"/>
      <c r="E2349" s="75"/>
      <c r="F2349" s="76"/>
      <c r="G2349" s="83"/>
      <c r="H2349" s="77"/>
      <c r="I2349" s="84"/>
      <c r="J2349" s="30"/>
      <c r="K2349" s="25" t="str">
        <f t="shared" si="288"/>
        <v/>
      </c>
      <c r="L2349" s="30"/>
      <c r="O2349" s="13" t="str">
        <f t="shared" si="289"/>
        <v/>
      </c>
      <c r="P2349" s="13">
        <f>SUM($E$11:$E2349)</f>
        <v>30</v>
      </c>
      <c r="T2349" s="22">
        <f t="shared" si="290"/>
        <v>0</v>
      </c>
      <c r="U2349" s="22">
        <f t="shared" si="291"/>
        <v>0</v>
      </c>
      <c r="W2349" s="13" t="str">
        <f t="shared" si="292"/>
        <v/>
      </c>
      <c r="Y2349" s="41" t="str">
        <f>IF($B2349="", "", IF($B2349&gt;'Annual Report'!$AZ$41, 'Annual Report'!$BA$40, TEXT($B2349, "mmm yyyy")))</f>
        <v/>
      </c>
      <c r="AA2349" s="13" t="str">
        <f t="shared" si="293"/>
        <v/>
      </c>
      <c r="AC2349" s="13" t="str">
        <f t="shared" si="294"/>
        <v xml:space="preserve"> - </v>
      </c>
      <c r="AE2349" s="13" t="str">
        <f t="shared" si="295"/>
        <v/>
      </c>
    </row>
    <row r="2350" spans="1:31" x14ac:dyDescent="0.25">
      <c r="A2350" s="30"/>
      <c r="B2350" s="74"/>
      <c r="C2350" s="82"/>
      <c r="D2350" s="92"/>
      <c r="E2350" s="75"/>
      <c r="F2350" s="76"/>
      <c r="G2350" s="83"/>
      <c r="H2350" s="77"/>
      <c r="I2350" s="84"/>
      <c r="J2350" s="30"/>
      <c r="K2350" s="25" t="str">
        <f t="shared" si="288"/>
        <v/>
      </c>
      <c r="L2350" s="30"/>
      <c r="O2350" s="13" t="str">
        <f t="shared" si="289"/>
        <v/>
      </c>
      <c r="P2350" s="13">
        <f>SUM($E$11:$E2350)</f>
        <v>30</v>
      </c>
      <c r="T2350" s="22">
        <f t="shared" si="290"/>
        <v>0</v>
      </c>
      <c r="U2350" s="22">
        <f t="shared" si="291"/>
        <v>0</v>
      </c>
      <c r="W2350" s="13" t="str">
        <f t="shared" si="292"/>
        <v/>
      </c>
      <c r="Y2350" s="41" t="str">
        <f>IF($B2350="", "", IF($B2350&gt;'Annual Report'!$AZ$41, 'Annual Report'!$BA$40, TEXT($B2350, "mmm yyyy")))</f>
        <v/>
      </c>
      <c r="AA2350" s="13" t="str">
        <f t="shared" si="293"/>
        <v/>
      </c>
      <c r="AC2350" s="13" t="str">
        <f t="shared" si="294"/>
        <v xml:space="preserve"> - </v>
      </c>
      <c r="AE2350" s="13" t="str">
        <f t="shared" si="295"/>
        <v/>
      </c>
    </row>
    <row r="2351" spans="1:31" x14ac:dyDescent="0.25">
      <c r="A2351" s="30"/>
      <c r="B2351" s="74"/>
      <c r="C2351" s="82"/>
      <c r="D2351" s="92"/>
      <c r="E2351" s="75"/>
      <c r="F2351" s="76"/>
      <c r="G2351" s="83"/>
      <c r="H2351" s="77"/>
      <c r="I2351" s="84"/>
      <c r="J2351" s="30"/>
      <c r="K2351" s="25" t="str">
        <f t="shared" si="288"/>
        <v/>
      </c>
      <c r="L2351" s="30"/>
      <c r="O2351" s="13" t="str">
        <f t="shared" si="289"/>
        <v/>
      </c>
      <c r="P2351" s="13">
        <f>SUM($E$11:$E2351)</f>
        <v>30</v>
      </c>
      <c r="T2351" s="22">
        <f t="shared" si="290"/>
        <v>0</v>
      </c>
      <c r="U2351" s="22">
        <f t="shared" si="291"/>
        <v>0</v>
      </c>
      <c r="W2351" s="13" t="str">
        <f t="shared" si="292"/>
        <v/>
      </c>
      <c r="Y2351" s="41" t="str">
        <f>IF($B2351="", "", IF($B2351&gt;'Annual Report'!$AZ$41, 'Annual Report'!$BA$40, TEXT($B2351, "mmm yyyy")))</f>
        <v/>
      </c>
      <c r="AA2351" s="13" t="str">
        <f t="shared" si="293"/>
        <v/>
      </c>
      <c r="AC2351" s="13" t="str">
        <f t="shared" si="294"/>
        <v xml:space="preserve"> - </v>
      </c>
      <c r="AE2351" s="13" t="str">
        <f t="shared" si="295"/>
        <v/>
      </c>
    </row>
    <row r="2352" spans="1:31" x14ac:dyDescent="0.25">
      <c r="A2352" s="30"/>
      <c r="B2352" s="74"/>
      <c r="C2352" s="82"/>
      <c r="D2352" s="92"/>
      <c r="E2352" s="75"/>
      <c r="F2352" s="76"/>
      <c r="G2352" s="83"/>
      <c r="H2352" s="77"/>
      <c r="I2352" s="84"/>
      <c r="J2352" s="30"/>
      <c r="K2352" s="25" t="str">
        <f t="shared" si="288"/>
        <v/>
      </c>
      <c r="L2352" s="30"/>
      <c r="O2352" s="13" t="str">
        <f t="shared" si="289"/>
        <v/>
      </c>
      <c r="P2352" s="13">
        <f>SUM($E$11:$E2352)</f>
        <v>30</v>
      </c>
      <c r="T2352" s="22">
        <f t="shared" si="290"/>
        <v>0</v>
      </c>
      <c r="U2352" s="22">
        <f t="shared" si="291"/>
        <v>0</v>
      </c>
      <c r="W2352" s="13" t="str">
        <f t="shared" si="292"/>
        <v/>
      </c>
      <c r="Y2352" s="41" t="str">
        <f>IF($B2352="", "", IF($B2352&gt;'Annual Report'!$AZ$41, 'Annual Report'!$BA$40, TEXT($B2352, "mmm yyyy")))</f>
        <v/>
      </c>
      <c r="AA2352" s="13" t="str">
        <f t="shared" si="293"/>
        <v/>
      </c>
      <c r="AC2352" s="13" t="str">
        <f t="shared" si="294"/>
        <v xml:space="preserve"> - </v>
      </c>
      <c r="AE2352" s="13" t="str">
        <f t="shared" si="295"/>
        <v/>
      </c>
    </row>
    <row r="2353" spans="1:31" x14ac:dyDescent="0.25">
      <c r="A2353" s="30"/>
      <c r="B2353" s="74"/>
      <c r="C2353" s="82"/>
      <c r="D2353" s="92"/>
      <c r="E2353" s="75"/>
      <c r="F2353" s="76"/>
      <c r="G2353" s="83"/>
      <c r="H2353" s="77"/>
      <c r="I2353" s="84"/>
      <c r="J2353" s="30"/>
      <c r="K2353" s="25" t="str">
        <f t="shared" si="288"/>
        <v/>
      </c>
      <c r="L2353" s="30"/>
      <c r="O2353" s="13" t="str">
        <f t="shared" si="289"/>
        <v/>
      </c>
      <c r="P2353" s="13">
        <f>SUM($E$11:$E2353)</f>
        <v>30</v>
      </c>
      <c r="T2353" s="22">
        <f t="shared" si="290"/>
        <v>0</v>
      </c>
      <c r="U2353" s="22">
        <f t="shared" si="291"/>
        <v>0</v>
      </c>
      <c r="W2353" s="13" t="str">
        <f t="shared" si="292"/>
        <v/>
      </c>
      <c r="Y2353" s="41" t="str">
        <f>IF($B2353="", "", IF($B2353&gt;'Annual Report'!$AZ$41, 'Annual Report'!$BA$40, TEXT($B2353, "mmm yyyy")))</f>
        <v/>
      </c>
      <c r="AA2353" s="13" t="str">
        <f t="shared" si="293"/>
        <v/>
      </c>
      <c r="AC2353" s="13" t="str">
        <f t="shared" si="294"/>
        <v xml:space="preserve"> - </v>
      </c>
      <c r="AE2353" s="13" t="str">
        <f t="shared" si="295"/>
        <v/>
      </c>
    </row>
    <row r="2354" spans="1:31" x14ac:dyDescent="0.25">
      <c r="A2354" s="30"/>
      <c r="B2354" s="74"/>
      <c r="C2354" s="82"/>
      <c r="D2354" s="92"/>
      <c r="E2354" s="75"/>
      <c r="F2354" s="76"/>
      <c r="G2354" s="83"/>
      <c r="H2354" s="77"/>
      <c r="I2354" s="84"/>
      <c r="J2354" s="30"/>
      <c r="K2354" s="25" t="str">
        <f t="shared" si="288"/>
        <v/>
      </c>
      <c r="L2354" s="30"/>
      <c r="O2354" s="13" t="str">
        <f t="shared" si="289"/>
        <v/>
      </c>
      <c r="P2354" s="13">
        <f>SUM($E$11:$E2354)</f>
        <v>30</v>
      </c>
      <c r="T2354" s="22">
        <f t="shared" si="290"/>
        <v>0</v>
      </c>
      <c r="U2354" s="22">
        <f t="shared" si="291"/>
        <v>0</v>
      </c>
      <c r="W2354" s="13" t="str">
        <f t="shared" si="292"/>
        <v/>
      </c>
      <c r="Y2354" s="41" t="str">
        <f>IF($B2354="", "", IF($B2354&gt;'Annual Report'!$AZ$41, 'Annual Report'!$BA$40, TEXT($B2354, "mmm yyyy")))</f>
        <v/>
      </c>
      <c r="AA2354" s="13" t="str">
        <f t="shared" si="293"/>
        <v/>
      </c>
      <c r="AC2354" s="13" t="str">
        <f t="shared" si="294"/>
        <v xml:space="preserve"> - </v>
      </c>
      <c r="AE2354" s="13" t="str">
        <f t="shared" si="295"/>
        <v/>
      </c>
    </row>
    <row r="2355" spans="1:31" x14ac:dyDescent="0.25">
      <c r="A2355" s="30"/>
      <c r="B2355" s="74"/>
      <c r="C2355" s="82"/>
      <c r="D2355" s="92"/>
      <c r="E2355" s="75"/>
      <c r="F2355" s="76"/>
      <c r="G2355" s="83"/>
      <c r="H2355" s="77"/>
      <c r="I2355" s="84"/>
      <c r="J2355" s="30"/>
      <c r="K2355" s="25" t="str">
        <f t="shared" si="288"/>
        <v/>
      </c>
      <c r="L2355" s="30"/>
      <c r="O2355" s="13" t="str">
        <f t="shared" si="289"/>
        <v/>
      </c>
      <c r="P2355" s="13">
        <f>SUM($E$11:$E2355)</f>
        <v>30</v>
      </c>
      <c r="T2355" s="22">
        <f t="shared" si="290"/>
        <v>0</v>
      </c>
      <c r="U2355" s="22">
        <f t="shared" si="291"/>
        <v>0</v>
      </c>
      <c r="W2355" s="13" t="str">
        <f t="shared" si="292"/>
        <v/>
      </c>
      <c r="Y2355" s="41" t="str">
        <f>IF($B2355="", "", IF($B2355&gt;'Annual Report'!$AZ$41, 'Annual Report'!$BA$40, TEXT($B2355, "mmm yyyy")))</f>
        <v/>
      </c>
      <c r="AA2355" s="13" t="str">
        <f t="shared" si="293"/>
        <v/>
      </c>
      <c r="AC2355" s="13" t="str">
        <f t="shared" si="294"/>
        <v xml:space="preserve"> - </v>
      </c>
      <c r="AE2355" s="13" t="str">
        <f t="shared" si="295"/>
        <v/>
      </c>
    </row>
    <row r="2356" spans="1:31" x14ac:dyDescent="0.25">
      <c r="A2356" s="30"/>
      <c r="B2356" s="74"/>
      <c r="C2356" s="82"/>
      <c r="D2356" s="92"/>
      <c r="E2356" s="75"/>
      <c r="F2356" s="76"/>
      <c r="G2356" s="83"/>
      <c r="H2356" s="77"/>
      <c r="I2356" s="84"/>
      <c r="J2356" s="30"/>
      <c r="K2356" s="25" t="str">
        <f t="shared" si="288"/>
        <v/>
      </c>
      <c r="L2356" s="30"/>
      <c r="O2356" s="13" t="str">
        <f t="shared" si="289"/>
        <v/>
      </c>
      <c r="P2356" s="13">
        <f>SUM($E$11:$E2356)</f>
        <v>30</v>
      </c>
      <c r="T2356" s="22">
        <f t="shared" si="290"/>
        <v>0</v>
      </c>
      <c r="U2356" s="22">
        <f t="shared" si="291"/>
        <v>0</v>
      </c>
      <c r="W2356" s="13" t="str">
        <f t="shared" si="292"/>
        <v/>
      </c>
      <c r="Y2356" s="41" t="str">
        <f>IF($B2356="", "", IF($B2356&gt;'Annual Report'!$AZ$41, 'Annual Report'!$BA$40, TEXT($B2356, "mmm yyyy")))</f>
        <v/>
      </c>
      <c r="AA2356" s="13" t="str">
        <f t="shared" si="293"/>
        <v/>
      </c>
      <c r="AC2356" s="13" t="str">
        <f t="shared" si="294"/>
        <v xml:space="preserve"> - </v>
      </c>
      <c r="AE2356" s="13" t="str">
        <f t="shared" si="295"/>
        <v/>
      </c>
    </row>
    <row r="2357" spans="1:31" x14ac:dyDescent="0.25">
      <c r="A2357" s="30"/>
      <c r="B2357" s="74"/>
      <c r="C2357" s="82"/>
      <c r="D2357" s="92"/>
      <c r="E2357" s="75"/>
      <c r="F2357" s="76"/>
      <c r="G2357" s="83"/>
      <c r="H2357" s="77"/>
      <c r="I2357" s="84"/>
      <c r="J2357" s="30"/>
      <c r="K2357" s="25" t="str">
        <f t="shared" si="288"/>
        <v/>
      </c>
      <c r="L2357" s="30"/>
      <c r="O2357" s="13" t="str">
        <f t="shared" si="289"/>
        <v/>
      </c>
      <c r="P2357" s="13">
        <f>SUM($E$11:$E2357)</f>
        <v>30</v>
      </c>
      <c r="T2357" s="22">
        <f t="shared" si="290"/>
        <v>0</v>
      </c>
      <c r="U2357" s="22">
        <f t="shared" si="291"/>
        <v>0</v>
      </c>
      <c r="W2357" s="13" t="str">
        <f t="shared" si="292"/>
        <v/>
      </c>
      <c r="Y2357" s="41" t="str">
        <f>IF($B2357="", "", IF($B2357&gt;'Annual Report'!$AZ$41, 'Annual Report'!$BA$40, TEXT($B2357, "mmm yyyy")))</f>
        <v/>
      </c>
      <c r="AA2357" s="13" t="str">
        <f t="shared" si="293"/>
        <v/>
      </c>
      <c r="AC2357" s="13" t="str">
        <f t="shared" si="294"/>
        <v xml:space="preserve"> - </v>
      </c>
      <c r="AE2357" s="13" t="str">
        <f t="shared" si="295"/>
        <v/>
      </c>
    </row>
    <row r="2358" spans="1:31" x14ac:dyDescent="0.25">
      <c r="A2358" s="30"/>
      <c r="B2358" s="74"/>
      <c r="C2358" s="82"/>
      <c r="D2358" s="92"/>
      <c r="E2358" s="75"/>
      <c r="F2358" s="76"/>
      <c r="G2358" s="83"/>
      <c r="H2358" s="77"/>
      <c r="I2358" s="84"/>
      <c r="J2358" s="30"/>
      <c r="K2358" s="25" t="str">
        <f t="shared" si="288"/>
        <v/>
      </c>
      <c r="L2358" s="30"/>
      <c r="O2358" s="13" t="str">
        <f t="shared" si="289"/>
        <v/>
      </c>
      <c r="P2358" s="13">
        <f>SUM($E$11:$E2358)</f>
        <v>30</v>
      </c>
      <c r="T2358" s="22">
        <f t="shared" si="290"/>
        <v>0</v>
      </c>
      <c r="U2358" s="22">
        <f t="shared" si="291"/>
        <v>0</v>
      </c>
      <c r="W2358" s="13" t="str">
        <f t="shared" si="292"/>
        <v/>
      </c>
      <c r="Y2358" s="41" t="str">
        <f>IF($B2358="", "", IF($B2358&gt;'Annual Report'!$AZ$41, 'Annual Report'!$BA$40, TEXT($B2358, "mmm yyyy")))</f>
        <v/>
      </c>
      <c r="AA2358" s="13" t="str">
        <f t="shared" si="293"/>
        <v/>
      </c>
      <c r="AC2358" s="13" t="str">
        <f t="shared" si="294"/>
        <v xml:space="preserve"> - </v>
      </c>
      <c r="AE2358" s="13" t="str">
        <f t="shared" si="295"/>
        <v/>
      </c>
    </row>
    <row r="2359" spans="1:31" x14ac:dyDescent="0.25">
      <c r="A2359" s="30"/>
      <c r="B2359" s="74"/>
      <c r="C2359" s="82"/>
      <c r="D2359" s="92"/>
      <c r="E2359" s="75"/>
      <c r="F2359" s="76"/>
      <c r="G2359" s="83"/>
      <c r="H2359" s="77"/>
      <c r="I2359" s="84"/>
      <c r="J2359" s="30"/>
      <c r="K2359" s="25" t="str">
        <f t="shared" si="288"/>
        <v/>
      </c>
      <c r="L2359" s="30"/>
      <c r="O2359" s="13" t="str">
        <f t="shared" si="289"/>
        <v/>
      </c>
      <c r="P2359" s="13">
        <f>SUM($E$11:$E2359)</f>
        <v>30</v>
      </c>
      <c r="T2359" s="22">
        <f t="shared" si="290"/>
        <v>0</v>
      </c>
      <c r="U2359" s="22">
        <f t="shared" si="291"/>
        <v>0</v>
      </c>
      <c r="W2359" s="13" t="str">
        <f t="shared" si="292"/>
        <v/>
      </c>
      <c r="Y2359" s="41" t="str">
        <f>IF($B2359="", "", IF($B2359&gt;'Annual Report'!$AZ$41, 'Annual Report'!$BA$40, TEXT($B2359, "mmm yyyy")))</f>
        <v/>
      </c>
      <c r="AA2359" s="13" t="str">
        <f t="shared" si="293"/>
        <v/>
      </c>
      <c r="AC2359" s="13" t="str">
        <f t="shared" si="294"/>
        <v xml:space="preserve"> - </v>
      </c>
      <c r="AE2359" s="13" t="str">
        <f t="shared" si="295"/>
        <v/>
      </c>
    </row>
    <row r="2360" spans="1:31" x14ac:dyDescent="0.25">
      <c r="A2360" s="30"/>
      <c r="B2360" s="74"/>
      <c r="C2360" s="82"/>
      <c r="D2360" s="92"/>
      <c r="E2360" s="75"/>
      <c r="F2360" s="76"/>
      <c r="G2360" s="83"/>
      <c r="H2360" s="77"/>
      <c r="I2360" s="84"/>
      <c r="J2360" s="30"/>
      <c r="K2360" s="25" t="str">
        <f t="shared" si="288"/>
        <v/>
      </c>
      <c r="L2360" s="30"/>
      <c r="O2360" s="13" t="str">
        <f t="shared" si="289"/>
        <v/>
      </c>
      <c r="P2360" s="13">
        <f>SUM($E$11:$E2360)</f>
        <v>30</v>
      </c>
      <c r="T2360" s="22">
        <f t="shared" si="290"/>
        <v>0</v>
      </c>
      <c r="U2360" s="22">
        <f t="shared" si="291"/>
        <v>0</v>
      </c>
      <c r="W2360" s="13" t="str">
        <f t="shared" si="292"/>
        <v/>
      </c>
      <c r="Y2360" s="41" t="str">
        <f>IF($B2360="", "", IF($B2360&gt;'Annual Report'!$AZ$41, 'Annual Report'!$BA$40, TEXT($B2360, "mmm yyyy")))</f>
        <v/>
      </c>
      <c r="AA2360" s="13" t="str">
        <f t="shared" si="293"/>
        <v/>
      </c>
      <c r="AC2360" s="13" t="str">
        <f t="shared" si="294"/>
        <v xml:space="preserve"> - </v>
      </c>
      <c r="AE2360" s="13" t="str">
        <f t="shared" si="295"/>
        <v/>
      </c>
    </row>
    <row r="2361" spans="1:31" x14ac:dyDescent="0.25">
      <c r="A2361" s="30"/>
      <c r="B2361" s="74"/>
      <c r="C2361" s="82"/>
      <c r="D2361" s="92"/>
      <c r="E2361" s="75"/>
      <c r="F2361" s="76"/>
      <c r="G2361" s="83"/>
      <c r="H2361" s="77"/>
      <c r="I2361" s="84"/>
      <c r="J2361" s="30"/>
      <c r="K2361" s="25" t="str">
        <f t="shared" si="288"/>
        <v/>
      </c>
      <c r="L2361" s="30"/>
      <c r="O2361" s="13" t="str">
        <f t="shared" si="289"/>
        <v/>
      </c>
      <c r="P2361" s="13">
        <f>SUM($E$11:$E2361)</f>
        <v>30</v>
      </c>
      <c r="T2361" s="22">
        <f t="shared" si="290"/>
        <v>0</v>
      </c>
      <c r="U2361" s="22">
        <f t="shared" si="291"/>
        <v>0</v>
      </c>
      <c r="W2361" s="13" t="str">
        <f t="shared" si="292"/>
        <v/>
      </c>
      <c r="Y2361" s="41" t="str">
        <f>IF($B2361="", "", IF($B2361&gt;'Annual Report'!$AZ$41, 'Annual Report'!$BA$40, TEXT($B2361, "mmm yyyy")))</f>
        <v/>
      </c>
      <c r="AA2361" s="13" t="str">
        <f t="shared" si="293"/>
        <v/>
      </c>
      <c r="AC2361" s="13" t="str">
        <f t="shared" si="294"/>
        <v xml:space="preserve"> - </v>
      </c>
      <c r="AE2361" s="13" t="str">
        <f t="shared" si="295"/>
        <v/>
      </c>
    </row>
    <row r="2362" spans="1:31" x14ac:dyDescent="0.25">
      <c r="A2362" s="30"/>
      <c r="B2362" s="74"/>
      <c r="C2362" s="82"/>
      <c r="D2362" s="92"/>
      <c r="E2362" s="75"/>
      <c r="F2362" s="76"/>
      <c r="G2362" s="83"/>
      <c r="H2362" s="77"/>
      <c r="I2362" s="84"/>
      <c r="J2362" s="30"/>
      <c r="K2362" s="25" t="str">
        <f t="shared" si="288"/>
        <v/>
      </c>
      <c r="L2362" s="30"/>
      <c r="O2362" s="13" t="str">
        <f t="shared" si="289"/>
        <v/>
      </c>
      <c r="P2362" s="13">
        <f>SUM($E$11:$E2362)</f>
        <v>30</v>
      </c>
      <c r="T2362" s="22">
        <f t="shared" si="290"/>
        <v>0</v>
      </c>
      <c r="U2362" s="22">
        <f t="shared" si="291"/>
        <v>0</v>
      </c>
      <c r="W2362" s="13" t="str">
        <f t="shared" si="292"/>
        <v/>
      </c>
      <c r="Y2362" s="41" t="str">
        <f>IF($B2362="", "", IF($B2362&gt;'Annual Report'!$AZ$41, 'Annual Report'!$BA$40, TEXT($B2362, "mmm yyyy")))</f>
        <v/>
      </c>
      <c r="AA2362" s="13" t="str">
        <f t="shared" si="293"/>
        <v/>
      </c>
      <c r="AC2362" s="13" t="str">
        <f t="shared" si="294"/>
        <v xml:space="preserve"> - </v>
      </c>
      <c r="AE2362" s="13" t="str">
        <f t="shared" si="295"/>
        <v/>
      </c>
    </row>
    <row r="2363" spans="1:31" x14ac:dyDescent="0.25">
      <c r="A2363" s="30"/>
      <c r="B2363" s="74"/>
      <c r="C2363" s="82"/>
      <c r="D2363" s="92"/>
      <c r="E2363" s="75"/>
      <c r="F2363" s="76"/>
      <c r="G2363" s="83"/>
      <c r="H2363" s="77"/>
      <c r="I2363" s="84"/>
      <c r="J2363" s="30"/>
      <c r="K2363" s="25" t="str">
        <f t="shared" si="288"/>
        <v/>
      </c>
      <c r="L2363" s="30"/>
      <c r="O2363" s="13" t="str">
        <f t="shared" si="289"/>
        <v/>
      </c>
      <c r="P2363" s="13">
        <f>SUM($E$11:$E2363)</f>
        <v>30</v>
      </c>
      <c r="T2363" s="22">
        <f t="shared" si="290"/>
        <v>0</v>
      </c>
      <c r="U2363" s="22">
        <f t="shared" si="291"/>
        <v>0</v>
      </c>
      <c r="W2363" s="13" t="str">
        <f t="shared" si="292"/>
        <v/>
      </c>
      <c r="Y2363" s="41" t="str">
        <f>IF($B2363="", "", IF($B2363&gt;'Annual Report'!$AZ$41, 'Annual Report'!$BA$40, TEXT($B2363, "mmm yyyy")))</f>
        <v/>
      </c>
      <c r="AA2363" s="13" t="str">
        <f t="shared" si="293"/>
        <v/>
      </c>
      <c r="AC2363" s="13" t="str">
        <f t="shared" si="294"/>
        <v xml:space="preserve"> - </v>
      </c>
      <c r="AE2363" s="13" t="str">
        <f t="shared" si="295"/>
        <v/>
      </c>
    </row>
    <row r="2364" spans="1:31" x14ac:dyDescent="0.25">
      <c r="A2364" s="30"/>
      <c r="B2364" s="74"/>
      <c r="C2364" s="82"/>
      <c r="D2364" s="92"/>
      <c r="E2364" s="75"/>
      <c r="F2364" s="76"/>
      <c r="G2364" s="83"/>
      <c r="H2364" s="77"/>
      <c r="I2364" s="84"/>
      <c r="J2364" s="30"/>
      <c r="K2364" s="25" t="str">
        <f t="shared" si="288"/>
        <v/>
      </c>
      <c r="L2364" s="30"/>
      <c r="O2364" s="13" t="str">
        <f t="shared" si="289"/>
        <v/>
      </c>
      <c r="P2364" s="13">
        <f>SUM($E$11:$E2364)</f>
        <v>30</v>
      </c>
      <c r="T2364" s="22">
        <f t="shared" si="290"/>
        <v>0</v>
      </c>
      <c r="U2364" s="22">
        <f t="shared" si="291"/>
        <v>0</v>
      </c>
      <c r="W2364" s="13" t="str">
        <f t="shared" si="292"/>
        <v/>
      </c>
      <c r="Y2364" s="41" t="str">
        <f>IF($B2364="", "", IF($B2364&gt;'Annual Report'!$AZ$41, 'Annual Report'!$BA$40, TEXT($B2364, "mmm yyyy")))</f>
        <v/>
      </c>
      <c r="AA2364" s="13" t="str">
        <f t="shared" si="293"/>
        <v/>
      </c>
      <c r="AC2364" s="13" t="str">
        <f t="shared" si="294"/>
        <v xml:space="preserve"> - </v>
      </c>
      <c r="AE2364" s="13" t="str">
        <f t="shared" si="295"/>
        <v/>
      </c>
    </row>
    <row r="2365" spans="1:31" x14ac:dyDescent="0.25">
      <c r="A2365" s="30"/>
      <c r="B2365" s="74"/>
      <c r="C2365" s="82"/>
      <c r="D2365" s="92"/>
      <c r="E2365" s="75"/>
      <c r="F2365" s="76"/>
      <c r="G2365" s="83"/>
      <c r="H2365" s="77"/>
      <c r="I2365" s="84"/>
      <c r="J2365" s="30"/>
      <c r="K2365" s="25" t="str">
        <f t="shared" si="288"/>
        <v/>
      </c>
      <c r="L2365" s="30"/>
      <c r="O2365" s="13" t="str">
        <f t="shared" si="289"/>
        <v/>
      </c>
      <c r="P2365" s="13">
        <f>SUM($E$11:$E2365)</f>
        <v>30</v>
      </c>
      <c r="T2365" s="22">
        <f t="shared" si="290"/>
        <v>0</v>
      </c>
      <c r="U2365" s="22">
        <f t="shared" si="291"/>
        <v>0</v>
      </c>
      <c r="W2365" s="13" t="str">
        <f t="shared" si="292"/>
        <v/>
      </c>
      <c r="Y2365" s="41" t="str">
        <f>IF($B2365="", "", IF($B2365&gt;'Annual Report'!$AZ$41, 'Annual Report'!$BA$40, TEXT($B2365, "mmm yyyy")))</f>
        <v/>
      </c>
      <c r="AA2365" s="13" t="str">
        <f t="shared" si="293"/>
        <v/>
      </c>
      <c r="AC2365" s="13" t="str">
        <f t="shared" si="294"/>
        <v xml:space="preserve"> - </v>
      </c>
      <c r="AE2365" s="13" t="str">
        <f t="shared" si="295"/>
        <v/>
      </c>
    </row>
    <row r="2366" spans="1:31" x14ac:dyDescent="0.25">
      <c r="A2366" s="30"/>
      <c r="B2366" s="74"/>
      <c r="C2366" s="82"/>
      <c r="D2366" s="92"/>
      <c r="E2366" s="75"/>
      <c r="F2366" s="76"/>
      <c r="G2366" s="83"/>
      <c r="H2366" s="77"/>
      <c r="I2366" s="84"/>
      <c r="J2366" s="30"/>
      <c r="K2366" s="25" t="str">
        <f t="shared" si="288"/>
        <v/>
      </c>
      <c r="L2366" s="30"/>
      <c r="O2366" s="13" t="str">
        <f t="shared" si="289"/>
        <v/>
      </c>
      <c r="P2366" s="13">
        <f>SUM($E$11:$E2366)</f>
        <v>30</v>
      </c>
      <c r="T2366" s="22">
        <f t="shared" si="290"/>
        <v>0</v>
      </c>
      <c r="U2366" s="22">
        <f t="shared" si="291"/>
        <v>0</v>
      </c>
      <c r="W2366" s="13" t="str">
        <f t="shared" si="292"/>
        <v/>
      </c>
      <c r="Y2366" s="41" t="str">
        <f>IF($B2366="", "", IF($B2366&gt;'Annual Report'!$AZ$41, 'Annual Report'!$BA$40, TEXT($B2366, "mmm yyyy")))</f>
        <v/>
      </c>
      <c r="AA2366" s="13" t="str">
        <f t="shared" si="293"/>
        <v/>
      </c>
      <c r="AC2366" s="13" t="str">
        <f t="shared" si="294"/>
        <v xml:space="preserve"> - </v>
      </c>
      <c r="AE2366" s="13" t="str">
        <f t="shared" si="295"/>
        <v/>
      </c>
    </row>
    <row r="2367" spans="1:31" x14ac:dyDescent="0.25">
      <c r="A2367" s="30"/>
      <c r="B2367" s="74"/>
      <c r="C2367" s="82"/>
      <c r="D2367" s="92"/>
      <c r="E2367" s="75"/>
      <c r="F2367" s="76"/>
      <c r="G2367" s="83"/>
      <c r="H2367" s="77"/>
      <c r="I2367" s="84"/>
      <c r="J2367" s="30"/>
      <c r="K2367" s="25" t="str">
        <f t="shared" si="288"/>
        <v/>
      </c>
      <c r="L2367" s="30"/>
      <c r="O2367" s="13" t="str">
        <f t="shared" si="289"/>
        <v/>
      </c>
      <c r="P2367" s="13">
        <f>SUM($E$11:$E2367)</f>
        <v>30</v>
      </c>
      <c r="T2367" s="22">
        <f t="shared" si="290"/>
        <v>0</v>
      </c>
      <c r="U2367" s="22">
        <f t="shared" si="291"/>
        <v>0</v>
      </c>
      <c r="W2367" s="13" t="str">
        <f t="shared" si="292"/>
        <v/>
      </c>
      <c r="Y2367" s="41" t="str">
        <f>IF($B2367="", "", IF($B2367&gt;'Annual Report'!$AZ$41, 'Annual Report'!$BA$40, TEXT($B2367, "mmm yyyy")))</f>
        <v/>
      </c>
      <c r="AA2367" s="13" t="str">
        <f t="shared" si="293"/>
        <v/>
      </c>
      <c r="AC2367" s="13" t="str">
        <f t="shared" si="294"/>
        <v xml:space="preserve"> - </v>
      </c>
      <c r="AE2367" s="13" t="str">
        <f t="shared" si="295"/>
        <v/>
      </c>
    </row>
    <row r="2368" spans="1:31" x14ac:dyDescent="0.25">
      <c r="A2368" s="30"/>
      <c r="B2368" s="74"/>
      <c r="C2368" s="82"/>
      <c r="D2368" s="92"/>
      <c r="E2368" s="75"/>
      <c r="F2368" s="76"/>
      <c r="G2368" s="83"/>
      <c r="H2368" s="77"/>
      <c r="I2368" s="84"/>
      <c r="J2368" s="30"/>
      <c r="K2368" s="25" t="str">
        <f t="shared" si="288"/>
        <v/>
      </c>
      <c r="L2368" s="30"/>
      <c r="O2368" s="13" t="str">
        <f t="shared" si="289"/>
        <v/>
      </c>
      <c r="P2368" s="13">
        <f>SUM($E$11:$E2368)</f>
        <v>30</v>
      </c>
      <c r="T2368" s="22">
        <f t="shared" si="290"/>
        <v>0</v>
      </c>
      <c r="U2368" s="22">
        <f t="shared" si="291"/>
        <v>0</v>
      </c>
      <c r="W2368" s="13" t="str">
        <f t="shared" si="292"/>
        <v/>
      </c>
      <c r="Y2368" s="41" t="str">
        <f>IF($B2368="", "", IF($B2368&gt;'Annual Report'!$AZ$41, 'Annual Report'!$BA$40, TEXT($B2368, "mmm yyyy")))</f>
        <v/>
      </c>
      <c r="AA2368" s="13" t="str">
        <f t="shared" si="293"/>
        <v/>
      </c>
      <c r="AC2368" s="13" t="str">
        <f t="shared" si="294"/>
        <v xml:space="preserve"> - </v>
      </c>
      <c r="AE2368" s="13" t="str">
        <f t="shared" si="295"/>
        <v/>
      </c>
    </row>
    <row r="2369" spans="1:31" x14ac:dyDescent="0.25">
      <c r="A2369" s="30"/>
      <c r="B2369" s="74"/>
      <c r="C2369" s="82"/>
      <c r="D2369" s="92"/>
      <c r="E2369" s="75"/>
      <c r="F2369" s="76"/>
      <c r="G2369" s="83"/>
      <c r="H2369" s="77"/>
      <c r="I2369" s="84"/>
      <c r="J2369" s="30"/>
      <c r="K2369" s="25" t="str">
        <f t="shared" si="288"/>
        <v/>
      </c>
      <c r="L2369" s="30"/>
      <c r="O2369" s="13" t="str">
        <f t="shared" si="289"/>
        <v/>
      </c>
      <c r="P2369" s="13">
        <f>SUM($E$11:$E2369)</f>
        <v>30</v>
      </c>
      <c r="T2369" s="22">
        <f t="shared" si="290"/>
        <v>0</v>
      </c>
      <c r="U2369" s="22">
        <f t="shared" si="291"/>
        <v>0</v>
      </c>
      <c r="W2369" s="13" t="str">
        <f t="shared" si="292"/>
        <v/>
      </c>
      <c r="Y2369" s="41" t="str">
        <f>IF($B2369="", "", IF($B2369&gt;'Annual Report'!$AZ$41, 'Annual Report'!$BA$40, TEXT($B2369, "mmm yyyy")))</f>
        <v/>
      </c>
      <c r="AA2369" s="13" t="str">
        <f t="shared" si="293"/>
        <v/>
      </c>
      <c r="AC2369" s="13" t="str">
        <f t="shared" si="294"/>
        <v xml:space="preserve"> - </v>
      </c>
      <c r="AE2369" s="13" t="str">
        <f t="shared" si="295"/>
        <v/>
      </c>
    </row>
    <row r="2370" spans="1:31" x14ac:dyDescent="0.25">
      <c r="A2370" s="30"/>
      <c r="B2370" s="74"/>
      <c r="C2370" s="82"/>
      <c r="D2370" s="92"/>
      <c r="E2370" s="75"/>
      <c r="F2370" s="76"/>
      <c r="G2370" s="83"/>
      <c r="H2370" s="77"/>
      <c r="I2370" s="84"/>
      <c r="J2370" s="30"/>
      <c r="K2370" s="25" t="str">
        <f t="shared" si="288"/>
        <v/>
      </c>
      <c r="L2370" s="30"/>
      <c r="O2370" s="13" t="str">
        <f t="shared" si="289"/>
        <v/>
      </c>
      <c r="P2370" s="13">
        <f>SUM($E$11:$E2370)</f>
        <v>30</v>
      </c>
      <c r="T2370" s="22">
        <f t="shared" si="290"/>
        <v>0</v>
      </c>
      <c r="U2370" s="22">
        <f t="shared" si="291"/>
        <v>0</v>
      </c>
      <c r="W2370" s="13" t="str">
        <f t="shared" si="292"/>
        <v/>
      </c>
      <c r="Y2370" s="41" t="str">
        <f>IF($B2370="", "", IF($B2370&gt;'Annual Report'!$AZ$41, 'Annual Report'!$BA$40, TEXT($B2370, "mmm yyyy")))</f>
        <v/>
      </c>
      <c r="AA2370" s="13" t="str">
        <f t="shared" si="293"/>
        <v/>
      </c>
      <c r="AC2370" s="13" t="str">
        <f t="shared" si="294"/>
        <v xml:space="preserve"> - </v>
      </c>
      <c r="AE2370" s="13" t="str">
        <f t="shared" si="295"/>
        <v/>
      </c>
    </row>
    <row r="2371" spans="1:31" x14ac:dyDescent="0.25">
      <c r="A2371" s="30"/>
      <c r="B2371" s="74"/>
      <c r="C2371" s="82"/>
      <c r="D2371" s="92"/>
      <c r="E2371" s="75"/>
      <c r="F2371" s="76"/>
      <c r="G2371" s="83"/>
      <c r="H2371" s="77"/>
      <c r="I2371" s="84"/>
      <c r="J2371" s="30"/>
      <c r="K2371" s="25" t="str">
        <f t="shared" si="288"/>
        <v/>
      </c>
      <c r="L2371" s="30"/>
      <c r="O2371" s="13" t="str">
        <f t="shared" si="289"/>
        <v/>
      </c>
      <c r="P2371" s="13">
        <f>SUM($E$11:$E2371)</f>
        <v>30</v>
      </c>
      <c r="T2371" s="22">
        <f t="shared" si="290"/>
        <v>0</v>
      </c>
      <c r="U2371" s="22">
        <f t="shared" si="291"/>
        <v>0</v>
      </c>
      <c r="W2371" s="13" t="str">
        <f t="shared" si="292"/>
        <v/>
      </c>
      <c r="Y2371" s="41" t="str">
        <f>IF($B2371="", "", IF($B2371&gt;'Annual Report'!$AZ$41, 'Annual Report'!$BA$40, TEXT($B2371, "mmm yyyy")))</f>
        <v/>
      </c>
      <c r="AA2371" s="13" t="str">
        <f t="shared" si="293"/>
        <v/>
      </c>
      <c r="AC2371" s="13" t="str">
        <f t="shared" si="294"/>
        <v xml:space="preserve"> - </v>
      </c>
      <c r="AE2371" s="13" t="str">
        <f t="shared" si="295"/>
        <v/>
      </c>
    </row>
    <row r="2372" spans="1:31" x14ac:dyDescent="0.25">
      <c r="A2372" s="30"/>
      <c r="B2372" s="74"/>
      <c r="C2372" s="82"/>
      <c r="D2372" s="92"/>
      <c r="E2372" s="75"/>
      <c r="F2372" s="76"/>
      <c r="G2372" s="83"/>
      <c r="H2372" s="77"/>
      <c r="I2372" s="84"/>
      <c r="J2372" s="30"/>
      <c r="K2372" s="25" t="str">
        <f t="shared" si="288"/>
        <v/>
      </c>
      <c r="L2372" s="30"/>
      <c r="O2372" s="13" t="str">
        <f t="shared" si="289"/>
        <v/>
      </c>
      <c r="P2372" s="13">
        <f>SUM($E$11:$E2372)</f>
        <v>30</v>
      </c>
      <c r="T2372" s="22">
        <f t="shared" si="290"/>
        <v>0</v>
      </c>
      <c r="U2372" s="22">
        <f t="shared" si="291"/>
        <v>0</v>
      </c>
      <c r="W2372" s="13" t="str">
        <f t="shared" si="292"/>
        <v/>
      </c>
      <c r="Y2372" s="41" t="str">
        <f>IF($B2372="", "", IF($B2372&gt;'Annual Report'!$AZ$41, 'Annual Report'!$BA$40, TEXT($B2372, "mmm yyyy")))</f>
        <v/>
      </c>
      <c r="AA2372" s="13" t="str">
        <f t="shared" si="293"/>
        <v/>
      </c>
      <c r="AC2372" s="13" t="str">
        <f t="shared" si="294"/>
        <v xml:space="preserve"> - </v>
      </c>
      <c r="AE2372" s="13" t="str">
        <f t="shared" si="295"/>
        <v/>
      </c>
    </row>
    <row r="2373" spans="1:31" x14ac:dyDescent="0.25">
      <c r="A2373" s="30"/>
      <c r="B2373" s="74"/>
      <c r="C2373" s="82"/>
      <c r="D2373" s="92"/>
      <c r="E2373" s="75"/>
      <c r="F2373" s="76"/>
      <c r="G2373" s="83"/>
      <c r="H2373" s="77"/>
      <c r="I2373" s="84"/>
      <c r="J2373" s="30"/>
      <c r="K2373" s="25" t="str">
        <f t="shared" si="288"/>
        <v/>
      </c>
      <c r="L2373" s="30"/>
      <c r="O2373" s="13" t="str">
        <f t="shared" si="289"/>
        <v/>
      </c>
      <c r="P2373" s="13">
        <f>SUM($E$11:$E2373)</f>
        <v>30</v>
      </c>
      <c r="T2373" s="22">
        <f t="shared" si="290"/>
        <v>0</v>
      </c>
      <c r="U2373" s="22">
        <f t="shared" si="291"/>
        <v>0</v>
      </c>
      <c r="W2373" s="13" t="str">
        <f t="shared" si="292"/>
        <v/>
      </c>
      <c r="Y2373" s="41" t="str">
        <f>IF($B2373="", "", IF($B2373&gt;'Annual Report'!$AZ$41, 'Annual Report'!$BA$40, TEXT($B2373, "mmm yyyy")))</f>
        <v/>
      </c>
      <c r="AA2373" s="13" t="str">
        <f t="shared" si="293"/>
        <v/>
      </c>
      <c r="AC2373" s="13" t="str">
        <f t="shared" si="294"/>
        <v xml:space="preserve"> - </v>
      </c>
      <c r="AE2373" s="13" t="str">
        <f t="shared" si="295"/>
        <v/>
      </c>
    </row>
    <row r="2374" spans="1:31" x14ac:dyDescent="0.25">
      <c r="A2374" s="30"/>
      <c r="B2374" s="74"/>
      <c r="C2374" s="82"/>
      <c r="D2374" s="92"/>
      <c r="E2374" s="75"/>
      <c r="F2374" s="76"/>
      <c r="G2374" s="83"/>
      <c r="H2374" s="77"/>
      <c r="I2374" s="84"/>
      <c r="J2374" s="30"/>
      <c r="K2374" s="25" t="str">
        <f t="shared" si="288"/>
        <v/>
      </c>
      <c r="L2374" s="30"/>
      <c r="O2374" s="13" t="str">
        <f t="shared" si="289"/>
        <v/>
      </c>
      <c r="P2374" s="13">
        <f>SUM($E$11:$E2374)</f>
        <v>30</v>
      </c>
      <c r="T2374" s="22">
        <f t="shared" si="290"/>
        <v>0</v>
      </c>
      <c r="U2374" s="22">
        <f t="shared" si="291"/>
        <v>0</v>
      </c>
      <c r="W2374" s="13" t="str">
        <f t="shared" si="292"/>
        <v/>
      </c>
      <c r="Y2374" s="41" t="str">
        <f>IF($B2374="", "", IF($B2374&gt;'Annual Report'!$AZ$41, 'Annual Report'!$BA$40, TEXT($B2374, "mmm yyyy")))</f>
        <v/>
      </c>
      <c r="AA2374" s="13" t="str">
        <f t="shared" si="293"/>
        <v/>
      </c>
      <c r="AC2374" s="13" t="str">
        <f t="shared" si="294"/>
        <v xml:space="preserve"> - </v>
      </c>
      <c r="AE2374" s="13" t="str">
        <f t="shared" si="295"/>
        <v/>
      </c>
    </row>
    <row r="2375" spans="1:31" x14ac:dyDescent="0.25">
      <c r="A2375" s="30"/>
      <c r="B2375" s="74"/>
      <c r="C2375" s="82"/>
      <c r="D2375" s="92"/>
      <c r="E2375" s="75"/>
      <c r="F2375" s="76"/>
      <c r="G2375" s="83"/>
      <c r="H2375" s="77"/>
      <c r="I2375" s="84"/>
      <c r="J2375" s="30"/>
      <c r="K2375" s="25" t="str">
        <f t="shared" si="288"/>
        <v/>
      </c>
      <c r="L2375" s="30"/>
      <c r="O2375" s="13" t="str">
        <f t="shared" si="289"/>
        <v/>
      </c>
      <c r="P2375" s="13">
        <f>SUM($E$11:$E2375)</f>
        <v>30</v>
      </c>
      <c r="T2375" s="22">
        <f t="shared" si="290"/>
        <v>0</v>
      </c>
      <c r="U2375" s="22">
        <f t="shared" si="291"/>
        <v>0</v>
      </c>
      <c r="W2375" s="13" t="str">
        <f t="shared" si="292"/>
        <v/>
      </c>
      <c r="Y2375" s="41" t="str">
        <f>IF($B2375="", "", IF($B2375&gt;'Annual Report'!$AZ$41, 'Annual Report'!$BA$40, TEXT($B2375, "mmm yyyy")))</f>
        <v/>
      </c>
      <c r="AA2375" s="13" t="str">
        <f t="shared" si="293"/>
        <v/>
      </c>
      <c r="AC2375" s="13" t="str">
        <f t="shared" si="294"/>
        <v xml:space="preserve"> - </v>
      </c>
      <c r="AE2375" s="13" t="str">
        <f t="shared" si="295"/>
        <v/>
      </c>
    </row>
    <row r="2376" spans="1:31" x14ac:dyDescent="0.25">
      <c r="A2376" s="30"/>
      <c r="B2376" s="74"/>
      <c r="C2376" s="82"/>
      <c r="D2376" s="92"/>
      <c r="E2376" s="75"/>
      <c r="F2376" s="76"/>
      <c r="G2376" s="83"/>
      <c r="H2376" s="77"/>
      <c r="I2376" s="84"/>
      <c r="J2376" s="30"/>
      <c r="K2376" s="25" t="str">
        <f t="shared" si="288"/>
        <v/>
      </c>
      <c r="L2376" s="30"/>
      <c r="O2376" s="13" t="str">
        <f t="shared" si="289"/>
        <v/>
      </c>
      <c r="P2376" s="13">
        <f>SUM($E$11:$E2376)</f>
        <v>30</v>
      </c>
      <c r="T2376" s="22">
        <f t="shared" si="290"/>
        <v>0</v>
      </c>
      <c r="U2376" s="22">
        <f t="shared" si="291"/>
        <v>0</v>
      </c>
      <c r="W2376" s="13" t="str">
        <f t="shared" si="292"/>
        <v/>
      </c>
      <c r="Y2376" s="41" t="str">
        <f>IF($B2376="", "", IF($B2376&gt;'Annual Report'!$AZ$41, 'Annual Report'!$BA$40, TEXT($B2376, "mmm yyyy")))</f>
        <v/>
      </c>
      <c r="AA2376" s="13" t="str">
        <f t="shared" si="293"/>
        <v/>
      </c>
      <c r="AC2376" s="13" t="str">
        <f t="shared" si="294"/>
        <v xml:space="preserve"> - </v>
      </c>
      <c r="AE2376" s="13" t="str">
        <f t="shared" si="295"/>
        <v/>
      </c>
    </row>
    <row r="2377" spans="1:31" x14ac:dyDescent="0.25">
      <c r="A2377" s="30"/>
      <c r="B2377" s="74"/>
      <c r="C2377" s="82"/>
      <c r="D2377" s="92"/>
      <c r="E2377" s="75"/>
      <c r="F2377" s="76"/>
      <c r="G2377" s="83"/>
      <c r="H2377" s="77"/>
      <c r="I2377" s="84"/>
      <c r="J2377" s="30"/>
      <c r="K2377" s="25" t="str">
        <f t="shared" si="288"/>
        <v/>
      </c>
      <c r="L2377" s="30"/>
      <c r="O2377" s="13" t="str">
        <f t="shared" si="289"/>
        <v/>
      </c>
      <c r="P2377" s="13">
        <f>SUM($E$11:$E2377)</f>
        <v>30</v>
      </c>
      <c r="T2377" s="22">
        <f t="shared" si="290"/>
        <v>0</v>
      </c>
      <c r="U2377" s="22">
        <f t="shared" si="291"/>
        <v>0</v>
      </c>
      <c r="W2377" s="13" t="str">
        <f t="shared" si="292"/>
        <v/>
      </c>
      <c r="Y2377" s="41" t="str">
        <f>IF($B2377="", "", IF($B2377&gt;'Annual Report'!$AZ$41, 'Annual Report'!$BA$40, TEXT($B2377, "mmm yyyy")))</f>
        <v/>
      </c>
      <c r="AA2377" s="13" t="str">
        <f t="shared" si="293"/>
        <v/>
      </c>
      <c r="AC2377" s="13" t="str">
        <f t="shared" si="294"/>
        <v xml:space="preserve"> - </v>
      </c>
      <c r="AE2377" s="13" t="str">
        <f t="shared" si="295"/>
        <v/>
      </c>
    </row>
    <row r="2378" spans="1:31" x14ac:dyDescent="0.25">
      <c r="A2378" s="30"/>
      <c r="B2378" s="74"/>
      <c r="C2378" s="82"/>
      <c r="D2378" s="92"/>
      <c r="E2378" s="75"/>
      <c r="F2378" s="76"/>
      <c r="G2378" s="83"/>
      <c r="H2378" s="77"/>
      <c r="I2378" s="84"/>
      <c r="J2378" s="30"/>
      <c r="K2378" s="25" t="str">
        <f t="shared" si="288"/>
        <v/>
      </c>
      <c r="L2378" s="30"/>
      <c r="O2378" s="13" t="str">
        <f t="shared" si="289"/>
        <v/>
      </c>
      <c r="P2378" s="13">
        <f>SUM($E$11:$E2378)</f>
        <v>30</v>
      </c>
      <c r="T2378" s="22">
        <f t="shared" si="290"/>
        <v>0</v>
      </c>
      <c r="U2378" s="22">
        <f t="shared" si="291"/>
        <v>0</v>
      </c>
      <c r="W2378" s="13" t="str">
        <f t="shared" si="292"/>
        <v/>
      </c>
      <c r="Y2378" s="41" t="str">
        <f>IF($B2378="", "", IF($B2378&gt;'Annual Report'!$AZ$41, 'Annual Report'!$BA$40, TEXT($B2378, "mmm yyyy")))</f>
        <v/>
      </c>
      <c r="AA2378" s="13" t="str">
        <f t="shared" si="293"/>
        <v/>
      </c>
      <c r="AC2378" s="13" t="str">
        <f t="shared" si="294"/>
        <v xml:space="preserve"> - </v>
      </c>
      <c r="AE2378" s="13" t="str">
        <f t="shared" si="295"/>
        <v/>
      </c>
    </row>
    <row r="2379" spans="1:31" x14ac:dyDescent="0.25">
      <c r="A2379" s="30"/>
      <c r="B2379" s="74"/>
      <c r="C2379" s="82"/>
      <c r="D2379" s="92"/>
      <c r="E2379" s="75"/>
      <c r="F2379" s="76"/>
      <c r="G2379" s="83"/>
      <c r="H2379" s="77"/>
      <c r="I2379" s="84"/>
      <c r="J2379" s="30"/>
      <c r="K2379" s="25" t="str">
        <f t="shared" si="288"/>
        <v/>
      </c>
      <c r="L2379" s="30"/>
      <c r="O2379" s="13" t="str">
        <f t="shared" si="289"/>
        <v/>
      </c>
      <c r="P2379" s="13">
        <f>SUM($E$11:$E2379)</f>
        <v>30</v>
      </c>
      <c r="T2379" s="22">
        <f t="shared" si="290"/>
        <v>0</v>
      </c>
      <c r="U2379" s="22">
        <f t="shared" si="291"/>
        <v>0</v>
      </c>
      <c r="W2379" s="13" t="str">
        <f t="shared" si="292"/>
        <v/>
      </c>
      <c r="Y2379" s="41" t="str">
        <f>IF($B2379="", "", IF($B2379&gt;'Annual Report'!$AZ$41, 'Annual Report'!$BA$40, TEXT($B2379, "mmm yyyy")))</f>
        <v/>
      </c>
      <c r="AA2379" s="13" t="str">
        <f t="shared" si="293"/>
        <v/>
      </c>
      <c r="AC2379" s="13" t="str">
        <f t="shared" si="294"/>
        <v xml:space="preserve"> - </v>
      </c>
      <c r="AE2379" s="13" t="str">
        <f t="shared" si="295"/>
        <v/>
      </c>
    </row>
    <row r="2380" spans="1:31" x14ac:dyDescent="0.25">
      <c r="A2380" s="30"/>
      <c r="B2380" s="74"/>
      <c r="C2380" s="82"/>
      <c r="D2380" s="92"/>
      <c r="E2380" s="75"/>
      <c r="F2380" s="76"/>
      <c r="G2380" s="83"/>
      <c r="H2380" s="77"/>
      <c r="I2380" s="84"/>
      <c r="J2380" s="30"/>
      <c r="K2380" s="25" t="str">
        <f t="shared" ref="K2380:K2443" si="296">IF($B2380="", "", $G2380+$H2380-$F2380-$U2380-$T2380)</f>
        <v/>
      </c>
      <c r="L2380" s="30"/>
      <c r="O2380" s="13" t="str">
        <f t="shared" ref="O2380:O2443" si="297">IF($B2380="", "", IF(OR($B2380&lt;$R$3, $B2380&gt;$R$4), "X", ""))</f>
        <v/>
      </c>
      <c r="P2380" s="13">
        <f>SUM($E$11:$E2380)</f>
        <v>30</v>
      </c>
      <c r="T2380" s="22">
        <f t="shared" ref="T2380:T2443" si="298">ROUND($D2380*$P$4*24, 2)</f>
        <v>0</v>
      </c>
      <c r="U2380" s="22">
        <f t="shared" ref="U2380:U2443" si="299">ROUND(IF(AND($P2380&gt;$O$6, $P2379&lt;$O$6), (($P2380-$O$6)*$P$7)+(($O$6-$P2379)*$P$6), IF($P2379&gt;$O$6, $E2380*$P$7, $E2380*$P$6)), 2)</f>
        <v>0</v>
      </c>
      <c r="W2380" s="13" t="str">
        <f t="shared" ref="W2380:W2443" si="300">IF($I2380="", "", IF(COUNTIF($R$11:$R$20, $I2380)&gt;0, "", "X"))</f>
        <v/>
      </c>
      <c r="Y2380" s="41" t="str">
        <f>IF($B2380="", "", IF($B2380&gt;'Annual Report'!$AZ$41, 'Annual Report'!$BA$40, TEXT($B2380, "mmm yyyy")))</f>
        <v/>
      </c>
      <c r="AA2380" s="13" t="str">
        <f t="shared" ref="AA2380:AA2443" si="301">IF(AND(NOT($F2380=""), $I2380=""), "X", "")</f>
        <v/>
      </c>
      <c r="AC2380" s="13" t="str">
        <f t="shared" ref="AC2380:AC2443" si="302">_xlfn.CONCAT(Y2380, " - ", $I2380)</f>
        <v xml:space="preserve"> - </v>
      </c>
      <c r="AE2380" s="13" t="str">
        <f t="shared" ref="AE2380:AE2443" si="303">IF($AA2380="", "", $Y2380)</f>
        <v/>
      </c>
    </row>
    <row r="2381" spans="1:31" x14ac:dyDescent="0.25">
      <c r="A2381" s="30"/>
      <c r="B2381" s="74"/>
      <c r="C2381" s="82"/>
      <c r="D2381" s="92"/>
      <c r="E2381" s="75"/>
      <c r="F2381" s="76"/>
      <c r="G2381" s="83"/>
      <c r="H2381" s="77"/>
      <c r="I2381" s="84"/>
      <c r="J2381" s="30"/>
      <c r="K2381" s="25" t="str">
        <f t="shared" si="296"/>
        <v/>
      </c>
      <c r="L2381" s="30"/>
      <c r="O2381" s="13" t="str">
        <f t="shared" si="297"/>
        <v/>
      </c>
      <c r="P2381" s="13">
        <f>SUM($E$11:$E2381)</f>
        <v>30</v>
      </c>
      <c r="T2381" s="22">
        <f t="shared" si="298"/>
        <v>0</v>
      </c>
      <c r="U2381" s="22">
        <f t="shared" si="299"/>
        <v>0</v>
      </c>
      <c r="W2381" s="13" t="str">
        <f t="shared" si="300"/>
        <v/>
      </c>
      <c r="Y2381" s="41" t="str">
        <f>IF($B2381="", "", IF($B2381&gt;'Annual Report'!$AZ$41, 'Annual Report'!$BA$40, TEXT($B2381, "mmm yyyy")))</f>
        <v/>
      </c>
      <c r="AA2381" s="13" t="str">
        <f t="shared" si="301"/>
        <v/>
      </c>
      <c r="AC2381" s="13" t="str">
        <f t="shared" si="302"/>
        <v xml:space="preserve"> - </v>
      </c>
      <c r="AE2381" s="13" t="str">
        <f t="shared" si="303"/>
        <v/>
      </c>
    </row>
    <row r="2382" spans="1:31" x14ac:dyDescent="0.25">
      <c r="A2382" s="30"/>
      <c r="B2382" s="74"/>
      <c r="C2382" s="82"/>
      <c r="D2382" s="92"/>
      <c r="E2382" s="75"/>
      <c r="F2382" s="76"/>
      <c r="G2382" s="83"/>
      <c r="H2382" s="77"/>
      <c r="I2382" s="84"/>
      <c r="J2382" s="30"/>
      <c r="K2382" s="25" t="str">
        <f t="shared" si="296"/>
        <v/>
      </c>
      <c r="L2382" s="30"/>
      <c r="O2382" s="13" t="str">
        <f t="shared" si="297"/>
        <v/>
      </c>
      <c r="P2382" s="13">
        <f>SUM($E$11:$E2382)</f>
        <v>30</v>
      </c>
      <c r="T2382" s="22">
        <f t="shared" si="298"/>
        <v>0</v>
      </c>
      <c r="U2382" s="22">
        <f t="shared" si="299"/>
        <v>0</v>
      </c>
      <c r="W2382" s="13" t="str">
        <f t="shared" si="300"/>
        <v/>
      </c>
      <c r="Y2382" s="41" t="str">
        <f>IF($B2382="", "", IF($B2382&gt;'Annual Report'!$AZ$41, 'Annual Report'!$BA$40, TEXT($B2382, "mmm yyyy")))</f>
        <v/>
      </c>
      <c r="AA2382" s="13" t="str">
        <f t="shared" si="301"/>
        <v/>
      </c>
      <c r="AC2382" s="13" t="str">
        <f t="shared" si="302"/>
        <v xml:space="preserve"> - </v>
      </c>
      <c r="AE2382" s="13" t="str">
        <f t="shared" si="303"/>
        <v/>
      </c>
    </row>
    <row r="2383" spans="1:31" x14ac:dyDescent="0.25">
      <c r="A2383" s="30"/>
      <c r="B2383" s="74"/>
      <c r="C2383" s="82"/>
      <c r="D2383" s="92"/>
      <c r="E2383" s="75"/>
      <c r="F2383" s="76"/>
      <c r="G2383" s="83"/>
      <c r="H2383" s="77"/>
      <c r="I2383" s="84"/>
      <c r="J2383" s="30"/>
      <c r="K2383" s="25" t="str">
        <f t="shared" si="296"/>
        <v/>
      </c>
      <c r="L2383" s="30"/>
      <c r="O2383" s="13" t="str">
        <f t="shared" si="297"/>
        <v/>
      </c>
      <c r="P2383" s="13">
        <f>SUM($E$11:$E2383)</f>
        <v>30</v>
      </c>
      <c r="T2383" s="22">
        <f t="shared" si="298"/>
        <v>0</v>
      </c>
      <c r="U2383" s="22">
        <f t="shared" si="299"/>
        <v>0</v>
      </c>
      <c r="W2383" s="13" t="str">
        <f t="shared" si="300"/>
        <v/>
      </c>
      <c r="Y2383" s="41" t="str">
        <f>IF($B2383="", "", IF($B2383&gt;'Annual Report'!$AZ$41, 'Annual Report'!$BA$40, TEXT($B2383, "mmm yyyy")))</f>
        <v/>
      </c>
      <c r="AA2383" s="13" t="str">
        <f t="shared" si="301"/>
        <v/>
      </c>
      <c r="AC2383" s="13" t="str">
        <f t="shared" si="302"/>
        <v xml:space="preserve"> - </v>
      </c>
      <c r="AE2383" s="13" t="str">
        <f t="shared" si="303"/>
        <v/>
      </c>
    </row>
    <row r="2384" spans="1:31" x14ac:dyDescent="0.25">
      <c r="A2384" s="30"/>
      <c r="B2384" s="74"/>
      <c r="C2384" s="82"/>
      <c r="D2384" s="92"/>
      <c r="E2384" s="75"/>
      <c r="F2384" s="76"/>
      <c r="G2384" s="83"/>
      <c r="H2384" s="77"/>
      <c r="I2384" s="84"/>
      <c r="J2384" s="30"/>
      <c r="K2384" s="25" t="str">
        <f t="shared" si="296"/>
        <v/>
      </c>
      <c r="L2384" s="30"/>
      <c r="O2384" s="13" t="str">
        <f t="shared" si="297"/>
        <v/>
      </c>
      <c r="P2384" s="13">
        <f>SUM($E$11:$E2384)</f>
        <v>30</v>
      </c>
      <c r="T2384" s="22">
        <f t="shared" si="298"/>
        <v>0</v>
      </c>
      <c r="U2384" s="22">
        <f t="shared" si="299"/>
        <v>0</v>
      </c>
      <c r="W2384" s="13" t="str">
        <f t="shared" si="300"/>
        <v/>
      </c>
      <c r="Y2384" s="41" t="str">
        <f>IF($B2384="", "", IF($B2384&gt;'Annual Report'!$AZ$41, 'Annual Report'!$BA$40, TEXT($B2384, "mmm yyyy")))</f>
        <v/>
      </c>
      <c r="AA2384" s="13" t="str">
        <f t="shared" si="301"/>
        <v/>
      </c>
      <c r="AC2384" s="13" t="str">
        <f t="shared" si="302"/>
        <v xml:space="preserve"> - </v>
      </c>
      <c r="AE2384" s="13" t="str">
        <f t="shared" si="303"/>
        <v/>
      </c>
    </row>
    <row r="2385" spans="1:31" x14ac:dyDescent="0.25">
      <c r="A2385" s="30"/>
      <c r="B2385" s="74"/>
      <c r="C2385" s="82"/>
      <c r="D2385" s="92"/>
      <c r="E2385" s="75"/>
      <c r="F2385" s="76"/>
      <c r="G2385" s="83"/>
      <c r="H2385" s="77"/>
      <c r="I2385" s="84"/>
      <c r="J2385" s="30"/>
      <c r="K2385" s="25" t="str">
        <f t="shared" si="296"/>
        <v/>
      </c>
      <c r="L2385" s="30"/>
      <c r="O2385" s="13" t="str">
        <f t="shared" si="297"/>
        <v/>
      </c>
      <c r="P2385" s="13">
        <f>SUM($E$11:$E2385)</f>
        <v>30</v>
      </c>
      <c r="T2385" s="22">
        <f t="shared" si="298"/>
        <v>0</v>
      </c>
      <c r="U2385" s="22">
        <f t="shared" si="299"/>
        <v>0</v>
      </c>
      <c r="W2385" s="13" t="str">
        <f t="shared" si="300"/>
        <v/>
      </c>
      <c r="Y2385" s="41" t="str">
        <f>IF($B2385="", "", IF($B2385&gt;'Annual Report'!$AZ$41, 'Annual Report'!$BA$40, TEXT($B2385, "mmm yyyy")))</f>
        <v/>
      </c>
      <c r="AA2385" s="13" t="str">
        <f t="shared" si="301"/>
        <v/>
      </c>
      <c r="AC2385" s="13" t="str">
        <f t="shared" si="302"/>
        <v xml:space="preserve"> - </v>
      </c>
      <c r="AE2385" s="13" t="str">
        <f t="shared" si="303"/>
        <v/>
      </c>
    </row>
    <row r="2386" spans="1:31" x14ac:dyDescent="0.25">
      <c r="A2386" s="30"/>
      <c r="B2386" s="74"/>
      <c r="C2386" s="82"/>
      <c r="D2386" s="92"/>
      <c r="E2386" s="75"/>
      <c r="F2386" s="76"/>
      <c r="G2386" s="83"/>
      <c r="H2386" s="77"/>
      <c r="I2386" s="84"/>
      <c r="J2386" s="30"/>
      <c r="K2386" s="25" t="str">
        <f t="shared" si="296"/>
        <v/>
      </c>
      <c r="L2386" s="30"/>
      <c r="O2386" s="13" t="str">
        <f t="shared" si="297"/>
        <v/>
      </c>
      <c r="P2386" s="13">
        <f>SUM($E$11:$E2386)</f>
        <v>30</v>
      </c>
      <c r="T2386" s="22">
        <f t="shared" si="298"/>
        <v>0</v>
      </c>
      <c r="U2386" s="22">
        <f t="shared" si="299"/>
        <v>0</v>
      </c>
      <c r="W2386" s="13" t="str">
        <f t="shared" si="300"/>
        <v/>
      </c>
      <c r="Y2386" s="41" t="str">
        <f>IF($B2386="", "", IF($B2386&gt;'Annual Report'!$AZ$41, 'Annual Report'!$BA$40, TEXT($B2386, "mmm yyyy")))</f>
        <v/>
      </c>
      <c r="AA2386" s="13" t="str">
        <f t="shared" si="301"/>
        <v/>
      </c>
      <c r="AC2386" s="13" t="str">
        <f t="shared" si="302"/>
        <v xml:space="preserve"> - </v>
      </c>
      <c r="AE2386" s="13" t="str">
        <f t="shared" si="303"/>
        <v/>
      </c>
    </row>
    <row r="2387" spans="1:31" x14ac:dyDescent="0.25">
      <c r="A2387" s="30"/>
      <c r="B2387" s="74"/>
      <c r="C2387" s="82"/>
      <c r="D2387" s="92"/>
      <c r="E2387" s="75"/>
      <c r="F2387" s="76"/>
      <c r="G2387" s="83"/>
      <c r="H2387" s="77"/>
      <c r="I2387" s="84"/>
      <c r="J2387" s="30"/>
      <c r="K2387" s="25" t="str">
        <f t="shared" si="296"/>
        <v/>
      </c>
      <c r="L2387" s="30"/>
      <c r="O2387" s="13" t="str">
        <f t="shared" si="297"/>
        <v/>
      </c>
      <c r="P2387" s="13">
        <f>SUM($E$11:$E2387)</f>
        <v>30</v>
      </c>
      <c r="T2387" s="22">
        <f t="shared" si="298"/>
        <v>0</v>
      </c>
      <c r="U2387" s="22">
        <f t="shared" si="299"/>
        <v>0</v>
      </c>
      <c r="W2387" s="13" t="str">
        <f t="shared" si="300"/>
        <v/>
      </c>
      <c r="Y2387" s="41" t="str">
        <f>IF($B2387="", "", IF($B2387&gt;'Annual Report'!$AZ$41, 'Annual Report'!$BA$40, TEXT($B2387, "mmm yyyy")))</f>
        <v/>
      </c>
      <c r="AA2387" s="13" t="str">
        <f t="shared" si="301"/>
        <v/>
      </c>
      <c r="AC2387" s="13" t="str">
        <f t="shared" si="302"/>
        <v xml:space="preserve"> - </v>
      </c>
      <c r="AE2387" s="13" t="str">
        <f t="shared" si="303"/>
        <v/>
      </c>
    </row>
    <row r="2388" spans="1:31" x14ac:dyDescent="0.25">
      <c r="A2388" s="30"/>
      <c r="B2388" s="74"/>
      <c r="C2388" s="82"/>
      <c r="D2388" s="92"/>
      <c r="E2388" s="75"/>
      <c r="F2388" s="76"/>
      <c r="G2388" s="83"/>
      <c r="H2388" s="77"/>
      <c r="I2388" s="84"/>
      <c r="J2388" s="30"/>
      <c r="K2388" s="25" t="str">
        <f t="shared" si="296"/>
        <v/>
      </c>
      <c r="L2388" s="30"/>
      <c r="O2388" s="13" t="str">
        <f t="shared" si="297"/>
        <v/>
      </c>
      <c r="P2388" s="13">
        <f>SUM($E$11:$E2388)</f>
        <v>30</v>
      </c>
      <c r="T2388" s="22">
        <f t="shared" si="298"/>
        <v>0</v>
      </c>
      <c r="U2388" s="22">
        <f t="shared" si="299"/>
        <v>0</v>
      </c>
      <c r="W2388" s="13" t="str">
        <f t="shared" si="300"/>
        <v/>
      </c>
      <c r="Y2388" s="41" t="str">
        <f>IF($B2388="", "", IF($B2388&gt;'Annual Report'!$AZ$41, 'Annual Report'!$BA$40, TEXT($B2388, "mmm yyyy")))</f>
        <v/>
      </c>
      <c r="AA2388" s="13" t="str">
        <f t="shared" si="301"/>
        <v/>
      </c>
      <c r="AC2388" s="13" t="str">
        <f t="shared" si="302"/>
        <v xml:space="preserve"> - </v>
      </c>
      <c r="AE2388" s="13" t="str">
        <f t="shared" si="303"/>
        <v/>
      </c>
    </row>
    <row r="2389" spans="1:31" x14ac:dyDescent="0.25">
      <c r="A2389" s="30"/>
      <c r="B2389" s="74"/>
      <c r="C2389" s="82"/>
      <c r="D2389" s="92"/>
      <c r="E2389" s="75"/>
      <c r="F2389" s="76"/>
      <c r="G2389" s="83"/>
      <c r="H2389" s="77"/>
      <c r="I2389" s="84"/>
      <c r="J2389" s="30"/>
      <c r="K2389" s="25" t="str">
        <f t="shared" si="296"/>
        <v/>
      </c>
      <c r="L2389" s="30"/>
      <c r="O2389" s="13" t="str">
        <f t="shared" si="297"/>
        <v/>
      </c>
      <c r="P2389" s="13">
        <f>SUM($E$11:$E2389)</f>
        <v>30</v>
      </c>
      <c r="T2389" s="22">
        <f t="shared" si="298"/>
        <v>0</v>
      </c>
      <c r="U2389" s="22">
        <f t="shared" si="299"/>
        <v>0</v>
      </c>
      <c r="W2389" s="13" t="str">
        <f t="shared" si="300"/>
        <v/>
      </c>
      <c r="Y2389" s="41" t="str">
        <f>IF($B2389="", "", IF($B2389&gt;'Annual Report'!$AZ$41, 'Annual Report'!$BA$40, TEXT($B2389, "mmm yyyy")))</f>
        <v/>
      </c>
      <c r="AA2389" s="13" t="str">
        <f t="shared" si="301"/>
        <v/>
      </c>
      <c r="AC2389" s="13" t="str">
        <f t="shared" si="302"/>
        <v xml:space="preserve"> - </v>
      </c>
      <c r="AE2389" s="13" t="str">
        <f t="shared" si="303"/>
        <v/>
      </c>
    </row>
    <row r="2390" spans="1:31" x14ac:dyDescent="0.25">
      <c r="A2390" s="30"/>
      <c r="B2390" s="74"/>
      <c r="C2390" s="82"/>
      <c r="D2390" s="92"/>
      <c r="E2390" s="75"/>
      <c r="F2390" s="76"/>
      <c r="G2390" s="83"/>
      <c r="H2390" s="77"/>
      <c r="I2390" s="84"/>
      <c r="J2390" s="30"/>
      <c r="K2390" s="25" t="str">
        <f t="shared" si="296"/>
        <v/>
      </c>
      <c r="L2390" s="30"/>
      <c r="O2390" s="13" t="str">
        <f t="shared" si="297"/>
        <v/>
      </c>
      <c r="P2390" s="13">
        <f>SUM($E$11:$E2390)</f>
        <v>30</v>
      </c>
      <c r="T2390" s="22">
        <f t="shared" si="298"/>
        <v>0</v>
      </c>
      <c r="U2390" s="22">
        <f t="shared" si="299"/>
        <v>0</v>
      </c>
      <c r="W2390" s="13" t="str">
        <f t="shared" si="300"/>
        <v/>
      </c>
      <c r="Y2390" s="41" t="str">
        <f>IF($B2390="", "", IF($B2390&gt;'Annual Report'!$AZ$41, 'Annual Report'!$BA$40, TEXT($B2390, "mmm yyyy")))</f>
        <v/>
      </c>
      <c r="AA2390" s="13" t="str">
        <f t="shared" si="301"/>
        <v/>
      </c>
      <c r="AC2390" s="13" t="str">
        <f t="shared" si="302"/>
        <v xml:space="preserve"> - </v>
      </c>
      <c r="AE2390" s="13" t="str">
        <f t="shared" si="303"/>
        <v/>
      </c>
    </row>
    <row r="2391" spans="1:31" x14ac:dyDescent="0.25">
      <c r="A2391" s="30"/>
      <c r="B2391" s="74"/>
      <c r="C2391" s="82"/>
      <c r="D2391" s="92"/>
      <c r="E2391" s="75"/>
      <c r="F2391" s="76"/>
      <c r="G2391" s="83"/>
      <c r="H2391" s="77"/>
      <c r="I2391" s="84"/>
      <c r="J2391" s="30"/>
      <c r="K2391" s="25" t="str">
        <f t="shared" si="296"/>
        <v/>
      </c>
      <c r="L2391" s="30"/>
      <c r="O2391" s="13" t="str">
        <f t="shared" si="297"/>
        <v/>
      </c>
      <c r="P2391" s="13">
        <f>SUM($E$11:$E2391)</f>
        <v>30</v>
      </c>
      <c r="T2391" s="22">
        <f t="shared" si="298"/>
        <v>0</v>
      </c>
      <c r="U2391" s="22">
        <f t="shared" si="299"/>
        <v>0</v>
      </c>
      <c r="W2391" s="13" t="str">
        <f t="shared" si="300"/>
        <v/>
      </c>
      <c r="Y2391" s="41" t="str">
        <f>IF($B2391="", "", IF($B2391&gt;'Annual Report'!$AZ$41, 'Annual Report'!$BA$40, TEXT($B2391, "mmm yyyy")))</f>
        <v/>
      </c>
      <c r="AA2391" s="13" t="str">
        <f t="shared" si="301"/>
        <v/>
      </c>
      <c r="AC2391" s="13" t="str">
        <f t="shared" si="302"/>
        <v xml:space="preserve"> - </v>
      </c>
      <c r="AE2391" s="13" t="str">
        <f t="shared" si="303"/>
        <v/>
      </c>
    </row>
    <row r="2392" spans="1:31" x14ac:dyDescent="0.25">
      <c r="A2392" s="30"/>
      <c r="B2392" s="74"/>
      <c r="C2392" s="82"/>
      <c r="D2392" s="92"/>
      <c r="E2392" s="75"/>
      <c r="F2392" s="76"/>
      <c r="G2392" s="83"/>
      <c r="H2392" s="77"/>
      <c r="I2392" s="84"/>
      <c r="J2392" s="30"/>
      <c r="K2392" s="25" t="str">
        <f t="shared" si="296"/>
        <v/>
      </c>
      <c r="L2392" s="30"/>
      <c r="O2392" s="13" t="str">
        <f t="shared" si="297"/>
        <v/>
      </c>
      <c r="P2392" s="13">
        <f>SUM($E$11:$E2392)</f>
        <v>30</v>
      </c>
      <c r="T2392" s="22">
        <f t="shared" si="298"/>
        <v>0</v>
      </c>
      <c r="U2392" s="22">
        <f t="shared" si="299"/>
        <v>0</v>
      </c>
      <c r="W2392" s="13" t="str">
        <f t="shared" si="300"/>
        <v/>
      </c>
      <c r="Y2392" s="41" t="str">
        <f>IF($B2392="", "", IF($B2392&gt;'Annual Report'!$AZ$41, 'Annual Report'!$BA$40, TEXT($B2392, "mmm yyyy")))</f>
        <v/>
      </c>
      <c r="AA2392" s="13" t="str">
        <f t="shared" si="301"/>
        <v/>
      </c>
      <c r="AC2392" s="13" t="str">
        <f t="shared" si="302"/>
        <v xml:space="preserve"> - </v>
      </c>
      <c r="AE2392" s="13" t="str">
        <f t="shared" si="303"/>
        <v/>
      </c>
    </row>
    <row r="2393" spans="1:31" x14ac:dyDescent="0.25">
      <c r="A2393" s="30"/>
      <c r="B2393" s="74"/>
      <c r="C2393" s="82"/>
      <c r="D2393" s="92"/>
      <c r="E2393" s="75"/>
      <c r="F2393" s="76"/>
      <c r="G2393" s="83"/>
      <c r="H2393" s="77"/>
      <c r="I2393" s="84"/>
      <c r="J2393" s="30"/>
      <c r="K2393" s="25" t="str">
        <f t="shared" si="296"/>
        <v/>
      </c>
      <c r="L2393" s="30"/>
      <c r="O2393" s="13" t="str">
        <f t="shared" si="297"/>
        <v/>
      </c>
      <c r="P2393" s="13">
        <f>SUM($E$11:$E2393)</f>
        <v>30</v>
      </c>
      <c r="T2393" s="22">
        <f t="shared" si="298"/>
        <v>0</v>
      </c>
      <c r="U2393" s="22">
        <f t="shared" si="299"/>
        <v>0</v>
      </c>
      <c r="W2393" s="13" t="str">
        <f t="shared" si="300"/>
        <v/>
      </c>
      <c r="Y2393" s="41" t="str">
        <f>IF($B2393="", "", IF($B2393&gt;'Annual Report'!$AZ$41, 'Annual Report'!$BA$40, TEXT($B2393, "mmm yyyy")))</f>
        <v/>
      </c>
      <c r="AA2393" s="13" t="str">
        <f t="shared" si="301"/>
        <v/>
      </c>
      <c r="AC2393" s="13" t="str">
        <f t="shared" si="302"/>
        <v xml:space="preserve"> - </v>
      </c>
      <c r="AE2393" s="13" t="str">
        <f t="shared" si="303"/>
        <v/>
      </c>
    </row>
    <row r="2394" spans="1:31" x14ac:dyDescent="0.25">
      <c r="A2394" s="30"/>
      <c r="B2394" s="74"/>
      <c r="C2394" s="82"/>
      <c r="D2394" s="92"/>
      <c r="E2394" s="75"/>
      <c r="F2394" s="76"/>
      <c r="G2394" s="83"/>
      <c r="H2394" s="77"/>
      <c r="I2394" s="84"/>
      <c r="J2394" s="30"/>
      <c r="K2394" s="25" t="str">
        <f t="shared" si="296"/>
        <v/>
      </c>
      <c r="L2394" s="30"/>
      <c r="O2394" s="13" t="str">
        <f t="shared" si="297"/>
        <v/>
      </c>
      <c r="P2394" s="13">
        <f>SUM($E$11:$E2394)</f>
        <v>30</v>
      </c>
      <c r="T2394" s="22">
        <f t="shared" si="298"/>
        <v>0</v>
      </c>
      <c r="U2394" s="22">
        <f t="shared" si="299"/>
        <v>0</v>
      </c>
      <c r="W2394" s="13" t="str">
        <f t="shared" si="300"/>
        <v/>
      </c>
      <c r="Y2394" s="41" t="str">
        <f>IF($B2394="", "", IF($B2394&gt;'Annual Report'!$AZ$41, 'Annual Report'!$BA$40, TEXT($B2394, "mmm yyyy")))</f>
        <v/>
      </c>
      <c r="AA2394" s="13" t="str">
        <f t="shared" si="301"/>
        <v/>
      </c>
      <c r="AC2394" s="13" t="str">
        <f t="shared" si="302"/>
        <v xml:space="preserve"> - </v>
      </c>
      <c r="AE2394" s="13" t="str">
        <f t="shared" si="303"/>
        <v/>
      </c>
    </row>
    <row r="2395" spans="1:31" x14ac:dyDescent="0.25">
      <c r="A2395" s="30"/>
      <c r="B2395" s="74"/>
      <c r="C2395" s="82"/>
      <c r="D2395" s="92"/>
      <c r="E2395" s="75"/>
      <c r="F2395" s="76"/>
      <c r="G2395" s="83"/>
      <c r="H2395" s="77"/>
      <c r="I2395" s="84"/>
      <c r="J2395" s="30"/>
      <c r="K2395" s="25" t="str">
        <f t="shared" si="296"/>
        <v/>
      </c>
      <c r="L2395" s="30"/>
      <c r="O2395" s="13" t="str">
        <f t="shared" si="297"/>
        <v/>
      </c>
      <c r="P2395" s="13">
        <f>SUM($E$11:$E2395)</f>
        <v>30</v>
      </c>
      <c r="T2395" s="22">
        <f t="shared" si="298"/>
        <v>0</v>
      </c>
      <c r="U2395" s="22">
        <f t="shared" si="299"/>
        <v>0</v>
      </c>
      <c r="W2395" s="13" t="str">
        <f t="shared" si="300"/>
        <v/>
      </c>
      <c r="Y2395" s="41" t="str">
        <f>IF($B2395="", "", IF($B2395&gt;'Annual Report'!$AZ$41, 'Annual Report'!$BA$40, TEXT($B2395, "mmm yyyy")))</f>
        <v/>
      </c>
      <c r="AA2395" s="13" t="str">
        <f t="shared" si="301"/>
        <v/>
      </c>
      <c r="AC2395" s="13" t="str">
        <f t="shared" si="302"/>
        <v xml:space="preserve"> - </v>
      </c>
      <c r="AE2395" s="13" t="str">
        <f t="shared" si="303"/>
        <v/>
      </c>
    </row>
    <row r="2396" spans="1:31" x14ac:dyDescent="0.25">
      <c r="A2396" s="30"/>
      <c r="B2396" s="74"/>
      <c r="C2396" s="82"/>
      <c r="D2396" s="92"/>
      <c r="E2396" s="75"/>
      <c r="F2396" s="76"/>
      <c r="G2396" s="83"/>
      <c r="H2396" s="77"/>
      <c r="I2396" s="84"/>
      <c r="J2396" s="30"/>
      <c r="K2396" s="25" t="str">
        <f t="shared" si="296"/>
        <v/>
      </c>
      <c r="L2396" s="30"/>
      <c r="O2396" s="13" t="str">
        <f t="shared" si="297"/>
        <v/>
      </c>
      <c r="P2396" s="13">
        <f>SUM($E$11:$E2396)</f>
        <v>30</v>
      </c>
      <c r="T2396" s="22">
        <f t="shared" si="298"/>
        <v>0</v>
      </c>
      <c r="U2396" s="22">
        <f t="shared" si="299"/>
        <v>0</v>
      </c>
      <c r="W2396" s="13" t="str">
        <f t="shared" si="300"/>
        <v/>
      </c>
      <c r="Y2396" s="41" t="str">
        <f>IF($B2396="", "", IF($B2396&gt;'Annual Report'!$AZ$41, 'Annual Report'!$BA$40, TEXT($B2396, "mmm yyyy")))</f>
        <v/>
      </c>
      <c r="AA2396" s="13" t="str">
        <f t="shared" si="301"/>
        <v/>
      </c>
      <c r="AC2396" s="13" t="str">
        <f t="shared" si="302"/>
        <v xml:space="preserve"> - </v>
      </c>
      <c r="AE2396" s="13" t="str">
        <f t="shared" si="303"/>
        <v/>
      </c>
    </row>
    <row r="2397" spans="1:31" x14ac:dyDescent="0.25">
      <c r="A2397" s="30"/>
      <c r="B2397" s="74"/>
      <c r="C2397" s="82"/>
      <c r="D2397" s="92"/>
      <c r="E2397" s="75"/>
      <c r="F2397" s="76"/>
      <c r="G2397" s="83"/>
      <c r="H2397" s="77"/>
      <c r="I2397" s="84"/>
      <c r="J2397" s="30"/>
      <c r="K2397" s="25" t="str">
        <f t="shared" si="296"/>
        <v/>
      </c>
      <c r="L2397" s="30"/>
      <c r="O2397" s="13" t="str">
        <f t="shared" si="297"/>
        <v/>
      </c>
      <c r="P2397" s="13">
        <f>SUM($E$11:$E2397)</f>
        <v>30</v>
      </c>
      <c r="T2397" s="22">
        <f t="shared" si="298"/>
        <v>0</v>
      </c>
      <c r="U2397" s="22">
        <f t="shared" si="299"/>
        <v>0</v>
      </c>
      <c r="W2397" s="13" t="str">
        <f t="shared" si="300"/>
        <v/>
      </c>
      <c r="Y2397" s="41" t="str">
        <f>IF($B2397="", "", IF($B2397&gt;'Annual Report'!$AZ$41, 'Annual Report'!$BA$40, TEXT($B2397, "mmm yyyy")))</f>
        <v/>
      </c>
      <c r="AA2397" s="13" t="str">
        <f t="shared" si="301"/>
        <v/>
      </c>
      <c r="AC2397" s="13" t="str">
        <f t="shared" si="302"/>
        <v xml:space="preserve"> - </v>
      </c>
      <c r="AE2397" s="13" t="str">
        <f t="shared" si="303"/>
        <v/>
      </c>
    </row>
    <row r="2398" spans="1:31" x14ac:dyDescent="0.25">
      <c r="A2398" s="30"/>
      <c r="B2398" s="74"/>
      <c r="C2398" s="82"/>
      <c r="D2398" s="92"/>
      <c r="E2398" s="75"/>
      <c r="F2398" s="76"/>
      <c r="G2398" s="83"/>
      <c r="H2398" s="77"/>
      <c r="I2398" s="84"/>
      <c r="J2398" s="30"/>
      <c r="K2398" s="25" t="str">
        <f t="shared" si="296"/>
        <v/>
      </c>
      <c r="L2398" s="30"/>
      <c r="O2398" s="13" t="str">
        <f t="shared" si="297"/>
        <v/>
      </c>
      <c r="P2398" s="13">
        <f>SUM($E$11:$E2398)</f>
        <v>30</v>
      </c>
      <c r="T2398" s="22">
        <f t="shared" si="298"/>
        <v>0</v>
      </c>
      <c r="U2398" s="22">
        <f t="shared" si="299"/>
        <v>0</v>
      </c>
      <c r="W2398" s="13" t="str">
        <f t="shared" si="300"/>
        <v/>
      </c>
      <c r="Y2398" s="41" t="str">
        <f>IF($B2398="", "", IF($B2398&gt;'Annual Report'!$AZ$41, 'Annual Report'!$BA$40, TEXT($B2398, "mmm yyyy")))</f>
        <v/>
      </c>
      <c r="AA2398" s="13" t="str">
        <f t="shared" si="301"/>
        <v/>
      </c>
      <c r="AC2398" s="13" t="str">
        <f t="shared" si="302"/>
        <v xml:space="preserve"> - </v>
      </c>
      <c r="AE2398" s="13" t="str">
        <f t="shared" si="303"/>
        <v/>
      </c>
    </row>
    <row r="2399" spans="1:31" x14ac:dyDescent="0.25">
      <c r="A2399" s="30"/>
      <c r="B2399" s="74"/>
      <c r="C2399" s="82"/>
      <c r="D2399" s="92"/>
      <c r="E2399" s="75"/>
      <c r="F2399" s="76"/>
      <c r="G2399" s="83"/>
      <c r="H2399" s="77"/>
      <c r="I2399" s="84"/>
      <c r="J2399" s="30"/>
      <c r="K2399" s="25" t="str">
        <f t="shared" si="296"/>
        <v/>
      </c>
      <c r="L2399" s="30"/>
      <c r="O2399" s="13" t="str">
        <f t="shared" si="297"/>
        <v/>
      </c>
      <c r="P2399" s="13">
        <f>SUM($E$11:$E2399)</f>
        <v>30</v>
      </c>
      <c r="T2399" s="22">
        <f t="shared" si="298"/>
        <v>0</v>
      </c>
      <c r="U2399" s="22">
        <f t="shared" si="299"/>
        <v>0</v>
      </c>
      <c r="W2399" s="13" t="str">
        <f t="shared" si="300"/>
        <v/>
      </c>
      <c r="Y2399" s="41" t="str">
        <f>IF($B2399="", "", IF($B2399&gt;'Annual Report'!$AZ$41, 'Annual Report'!$BA$40, TEXT($B2399, "mmm yyyy")))</f>
        <v/>
      </c>
      <c r="AA2399" s="13" t="str">
        <f t="shared" si="301"/>
        <v/>
      </c>
      <c r="AC2399" s="13" t="str">
        <f t="shared" si="302"/>
        <v xml:space="preserve"> - </v>
      </c>
      <c r="AE2399" s="13" t="str">
        <f t="shared" si="303"/>
        <v/>
      </c>
    </row>
    <row r="2400" spans="1:31" x14ac:dyDescent="0.25">
      <c r="A2400" s="30"/>
      <c r="B2400" s="74"/>
      <c r="C2400" s="82"/>
      <c r="D2400" s="92"/>
      <c r="E2400" s="75"/>
      <c r="F2400" s="76"/>
      <c r="G2400" s="83"/>
      <c r="H2400" s="77"/>
      <c r="I2400" s="84"/>
      <c r="J2400" s="30"/>
      <c r="K2400" s="25" t="str">
        <f t="shared" si="296"/>
        <v/>
      </c>
      <c r="L2400" s="30"/>
      <c r="O2400" s="13" t="str">
        <f t="shared" si="297"/>
        <v/>
      </c>
      <c r="P2400" s="13">
        <f>SUM($E$11:$E2400)</f>
        <v>30</v>
      </c>
      <c r="T2400" s="22">
        <f t="shared" si="298"/>
        <v>0</v>
      </c>
      <c r="U2400" s="22">
        <f t="shared" si="299"/>
        <v>0</v>
      </c>
      <c r="W2400" s="13" t="str">
        <f t="shared" si="300"/>
        <v/>
      </c>
      <c r="Y2400" s="41" t="str">
        <f>IF($B2400="", "", IF($B2400&gt;'Annual Report'!$AZ$41, 'Annual Report'!$BA$40, TEXT($B2400, "mmm yyyy")))</f>
        <v/>
      </c>
      <c r="AA2400" s="13" t="str">
        <f t="shared" si="301"/>
        <v/>
      </c>
      <c r="AC2400" s="13" t="str">
        <f t="shared" si="302"/>
        <v xml:space="preserve"> - </v>
      </c>
      <c r="AE2400" s="13" t="str">
        <f t="shared" si="303"/>
        <v/>
      </c>
    </row>
    <row r="2401" spans="1:31" x14ac:dyDescent="0.25">
      <c r="A2401" s="30"/>
      <c r="B2401" s="74"/>
      <c r="C2401" s="82"/>
      <c r="D2401" s="92"/>
      <c r="E2401" s="75"/>
      <c r="F2401" s="76"/>
      <c r="G2401" s="83"/>
      <c r="H2401" s="77"/>
      <c r="I2401" s="84"/>
      <c r="J2401" s="30"/>
      <c r="K2401" s="25" t="str">
        <f t="shared" si="296"/>
        <v/>
      </c>
      <c r="L2401" s="30"/>
      <c r="O2401" s="13" t="str">
        <f t="shared" si="297"/>
        <v/>
      </c>
      <c r="P2401" s="13">
        <f>SUM($E$11:$E2401)</f>
        <v>30</v>
      </c>
      <c r="T2401" s="22">
        <f t="shared" si="298"/>
        <v>0</v>
      </c>
      <c r="U2401" s="22">
        <f t="shared" si="299"/>
        <v>0</v>
      </c>
      <c r="W2401" s="13" t="str">
        <f t="shared" si="300"/>
        <v/>
      </c>
      <c r="Y2401" s="41" t="str">
        <f>IF($B2401="", "", IF($B2401&gt;'Annual Report'!$AZ$41, 'Annual Report'!$BA$40, TEXT($B2401, "mmm yyyy")))</f>
        <v/>
      </c>
      <c r="AA2401" s="13" t="str">
        <f t="shared" si="301"/>
        <v/>
      </c>
      <c r="AC2401" s="13" t="str">
        <f t="shared" si="302"/>
        <v xml:space="preserve"> - </v>
      </c>
      <c r="AE2401" s="13" t="str">
        <f t="shared" si="303"/>
        <v/>
      </c>
    </row>
    <row r="2402" spans="1:31" x14ac:dyDescent="0.25">
      <c r="A2402" s="30"/>
      <c r="B2402" s="74"/>
      <c r="C2402" s="82"/>
      <c r="D2402" s="92"/>
      <c r="E2402" s="75"/>
      <c r="F2402" s="76"/>
      <c r="G2402" s="83"/>
      <c r="H2402" s="77"/>
      <c r="I2402" s="84"/>
      <c r="J2402" s="30"/>
      <c r="K2402" s="25" t="str">
        <f t="shared" si="296"/>
        <v/>
      </c>
      <c r="L2402" s="30"/>
      <c r="O2402" s="13" t="str">
        <f t="shared" si="297"/>
        <v/>
      </c>
      <c r="P2402" s="13">
        <f>SUM($E$11:$E2402)</f>
        <v>30</v>
      </c>
      <c r="T2402" s="22">
        <f t="shared" si="298"/>
        <v>0</v>
      </c>
      <c r="U2402" s="22">
        <f t="shared" si="299"/>
        <v>0</v>
      </c>
      <c r="W2402" s="13" t="str">
        <f t="shared" si="300"/>
        <v/>
      </c>
      <c r="Y2402" s="41" t="str">
        <f>IF($B2402="", "", IF($B2402&gt;'Annual Report'!$AZ$41, 'Annual Report'!$BA$40, TEXT($B2402, "mmm yyyy")))</f>
        <v/>
      </c>
      <c r="AA2402" s="13" t="str">
        <f t="shared" si="301"/>
        <v/>
      </c>
      <c r="AC2402" s="13" t="str">
        <f t="shared" si="302"/>
        <v xml:space="preserve"> - </v>
      </c>
      <c r="AE2402" s="13" t="str">
        <f t="shared" si="303"/>
        <v/>
      </c>
    </row>
    <row r="2403" spans="1:31" x14ac:dyDescent="0.25">
      <c r="A2403" s="30"/>
      <c r="B2403" s="74"/>
      <c r="C2403" s="82"/>
      <c r="D2403" s="92"/>
      <c r="E2403" s="75"/>
      <c r="F2403" s="76"/>
      <c r="G2403" s="83"/>
      <c r="H2403" s="77"/>
      <c r="I2403" s="84"/>
      <c r="J2403" s="30"/>
      <c r="K2403" s="25" t="str">
        <f t="shared" si="296"/>
        <v/>
      </c>
      <c r="L2403" s="30"/>
      <c r="O2403" s="13" t="str">
        <f t="shared" si="297"/>
        <v/>
      </c>
      <c r="P2403" s="13">
        <f>SUM($E$11:$E2403)</f>
        <v>30</v>
      </c>
      <c r="T2403" s="22">
        <f t="shared" si="298"/>
        <v>0</v>
      </c>
      <c r="U2403" s="22">
        <f t="shared" si="299"/>
        <v>0</v>
      </c>
      <c r="W2403" s="13" t="str">
        <f t="shared" si="300"/>
        <v/>
      </c>
      <c r="Y2403" s="41" t="str">
        <f>IF($B2403="", "", IF($B2403&gt;'Annual Report'!$AZ$41, 'Annual Report'!$BA$40, TEXT($B2403, "mmm yyyy")))</f>
        <v/>
      </c>
      <c r="AA2403" s="13" t="str">
        <f t="shared" si="301"/>
        <v/>
      </c>
      <c r="AC2403" s="13" t="str">
        <f t="shared" si="302"/>
        <v xml:space="preserve"> - </v>
      </c>
      <c r="AE2403" s="13" t="str">
        <f t="shared" si="303"/>
        <v/>
      </c>
    </row>
    <row r="2404" spans="1:31" x14ac:dyDescent="0.25">
      <c r="A2404" s="30"/>
      <c r="B2404" s="74"/>
      <c r="C2404" s="82"/>
      <c r="D2404" s="92"/>
      <c r="E2404" s="75"/>
      <c r="F2404" s="76"/>
      <c r="G2404" s="83"/>
      <c r="H2404" s="77"/>
      <c r="I2404" s="84"/>
      <c r="J2404" s="30"/>
      <c r="K2404" s="25" t="str">
        <f t="shared" si="296"/>
        <v/>
      </c>
      <c r="L2404" s="30"/>
      <c r="O2404" s="13" t="str">
        <f t="shared" si="297"/>
        <v/>
      </c>
      <c r="P2404" s="13">
        <f>SUM($E$11:$E2404)</f>
        <v>30</v>
      </c>
      <c r="T2404" s="22">
        <f t="shared" si="298"/>
        <v>0</v>
      </c>
      <c r="U2404" s="22">
        <f t="shared" si="299"/>
        <v>0</v>
      </c>
      <c r="W2404" s="13" t="str">
        <f t="shared" si="300"/>
        <v/>
      </c>
      <c r="Y2404" s="41" t="str">
        <f>IF($B2404="", "", IF($B2404&gt;'Annual Report'!$AZ$41, 'Annual Report'!$BA$40, TEXT($B2404, "mmm yyyy")))</f>
        <v/>
      </c>
      <c r="AA2404" s="13" t="str">
        <f t="shared" si="301"/>
        <v/>
      </c>
      <c r="AC2404" s="13" t="str">
        <f t="shared" si="302"/>
        <v xml:space="preserve"> - </v>
      </c>
      <c r="AE2404" s="13" t="str">
        <f t="shared" si="303"/>
        <v/>
      </c>
    </row>
    <row r="2405" spans="1:31" x14ac:dyDescent="0.25">
      <c r="A2405" s="30"/>
      <c r="B2405" s="74"/>
      <c r="C2405" s="82"/>
      <c r="D2405" s="92"/>
      <c r="E2405" s="75"/>
      <c r="F2405" s="76"/>
      <c r="G2405" s="83"/>
      <c r="H2405" s="77"/>
      <c r="I2405" s="84"/>
      <c r="J2405" s="30"/>
      <c r="K2405" s="25" t="str">
        <f t="shared" si="296"/>
        <v/>
      </c>
      <c r="L2405" s="30"/>
      <c r="O2405" s="13" t="str">
        <f t="shared" si="297"/>
        <v/>
      </c>
      <c r="P2405" s="13">
        <f>SUM($E$11:$E2405)</f>
        <v>30</v>
      </c>
      <c r="T2405" s="22">
        <f t="shared" si="298"/>
        <v>0</v>
      </c>
      <c r="U2405" s="22">
        <f t="shared" si="299"/>
        <v>0</v>
      </c>
      <c r="W2405" s="13" t="str">
        <f t="shared" si="300"/>
        <v/>
      </c>
      <c r="Y2405" s="41" t="str">
        <f>IF($B2405="", "", IF($B2405&gt;'Annual Report'!$AZ$41, 'Annual Report'!$BA$40, TEXT($B2405, "mmm yyyy")))</f>
        <v/>
      </c>
      <c r="AA2405" s="13" t="str">
        <f t="shared" si="301"/>
        <v/>
      </c>
      <c r="AC2405" s="13" t="str">
        <f t="shared" si="302"/>
        <v xml:space="preserve"> - </v>
      </c>
      <c r="AE2405" s="13" t="str">
        <f t="shared" si="303"/>
        <v/>
      </c>
    </row>
    <row r="2406" spans="1:31" x14ac:dyDescent="0.25">
      <c r="A2406" s="30"/>
      <c r="B2406" s="74"/>
      <c r="C2406" s="82"/>
      <c r="D2406" s="92"/>
      <c r="E2406" s="75"/>
      <c r="F2406" s="76"/>
      <c r="G2406" s="83"/>
      <c r="H2406" s="77"/>
      <c r="I2406" s="84"/>
      <c r="J2406" s="30"/>
      <c r="K2406" s="25" t="str">
        <f t="shared" si="296"/>
        <v/>
      </c>
      <c r="L2406" s="30"/>
      <c r="O2406" s="13" t="str">
        <f t="shared" si="297"/>
        <v/>
      </c>
      <c r="P2406" s="13">
        <f>SUM($E$11:$E2406)</f>
        <v>30</v>
      </c>
      <c r="T2406" s="22">
        <f t="shared" si="298"/>
        <v>0</v>
      </c>
      <c r="U2406" s="22">
        <f t="shared" si="299"/>
        <v>0</v>
      </c>
      <c r="W2406" s="13" t="str">
        <f t="shared" si="300"/>
        <v/>
      </c>
      <c r="Y2406" s="41" t="str">
        <f>IF($B2406="", "", IF($B2406&gt;'Annual Report'!$AZ$41, 'Annual Report'!$BA$40, TEXT($B2406, "mmm yyyy")))</f>
        <v/>
      </c>
      <c r="AA2406" s="13" t="str">
        <f t="shared" si="301"/>
        <v/>
      </c>
      <c r="AC2406" s="13" t="str">
        <f t="shared" si="302"/>
        <v xml:space="preserve"> - </v>
      </c>
      <c r="AE2406" s="13" t="str">
        <f t="shared" si="303"/>
        <v/>
      </c>
    </row>
    <row r="2407" spans="1:31" x14ac:dyDescent="0.25">
      <c r="A2407" s="30"/>
      <c r="B2407" s="74"/>
      <c r="C2407" s="82"/>
      <c r="D2407" s="92"/>
      <c r="E2407" s="75"/>
      <c r="F2407" s="76"/>
      <c r="G2407" s="83"/>
      <c r="H2407" s="77"/>
      <c r="I2407" s="84"/>
      <c r="J2407" s="30"/>
      <c r="K2407" s="25" t="str">
        <f t="shared" si="296"/>
        <v/>
      </c>
      <c r="L2407" s="30"/>
      <c r="O2407" s="13" t="str">
        <f t="shared" si="297"/>
        <v/>
      </c>
      <c r="P2407" s="13">
        <f>SUM($E$11:$E2407)</f>
        <v>30</v>
      </c>
      <c r="T2407" s="22">
        <f t="shared" si="298"/>
        <v>0</v>
      </c>
      <c r="U2407" s="22">
        <f t="shared" si="299"/>
        <v>0</v>
      </c>
      <c r="W2407" s="13" t="str">
        <f t="shared" si="300"/>
        <v/>
      </c>
      <c r="Y2407" s="41" t="str">
        <f>IF($B2407="", "", IF($B2407&gt;'Annual Report'!$AZ$41, 'Annual Report'!$BA$40, TEXT($B2407, "mmm yyyy")))</f>
        <v/>
      </c>
      <c r="AA2407" s="13" t="str">
        <f t="shared" si="301"/>
        <v/>
      </c>
      <c r="AC2407" s="13" t="str">
        <f t="shared" si="302"/>
        <v xml:space="preserve"> - </v>
      </c>
      <c r="AE2407" s="13" t="str">
        <f t="shared" si="303"/>
        <v/>
      </c>
    </row>
    <row r="2408" spans="1:31" x14ac:dyDescent="0.25">
      <c r="A2408" s="30"/>
      <c r="B2408" s="74"/>
      <c r="C2408" s="82"/>
      <c r="D2408" s="92"/>
      <c r="E2408" s="75"/>
      <c r="F2408" s="76"/>
      <c r="G2408" s="83"/>
      <c r="H2408" s="77"/>
      <c r="I2408" s="84"/>
      <c r="J2408" s="30"/>
      <c r="K2408" s="25" t="str">
        <f t="shared" si="296"/>
        <v/>
      </c>
      <c r="L2408" s="30"/>
      <c r="O2408" s="13" t="str">
        <f t="shared" si="297"/>
        <v/>
      </c>
      <c r="P2408" s="13">
        <f>SUM($E$11:$E2408)</f>
        <v>30</v>
      </c>
      <c r="T2408" s="22">
        <f t="shared" si="298"/>
        <v>0</v>
      </c>
      <c r="U2408" s="22">
        <f t="shared" si="299"/>
        <v>0</v>
      </c>
      <c r="W2408" s="13" t="str">
        <f t="shared" si="300"/>
        <v/>
      </c>
      <c r="Y2408" s="41" t="str">
        <f>IF($B2408="", "", IF($B2408&gt;'Annual Report'!$AZ$41, 'Annual Report'!$BA$40, TEXT($B2408, "mmm yyyy")))</f>
        <v/>
      </c>
      <c r="AA2408" s="13" t="str">
        <f t="shared" si="301"/>
        <v/>
      </c>
      <c r="AC2408" s="13" t="str">
        <f t="shared" si="302"/>
        <v xml:space="preserve"> - </v>
      </c>
      <c r="AE2408" s="13" t="str">
        <f t="shared" si="303"/>
        <v/>
      </c>
    </row>
    <row r="2409" spans="1:31" x14ac:dyDescent="0.25">
      <c r="A2409" s="30"/>
      <c r="B2409" s="74"/>
      <c r="C2409" s="82"/>
      <c r="D2409" s="92"/>
      <c r="E2409" s="75"/>
      <c r="F2409" s="76"/>
      <c r="G2409" s="83"/>
      <c r="H2409" s="77"/>
      <c r="I2409" s="84"/>
      <c r="J2409" s="30"/>
      <c r="K2409" s="25" t="str">
        <f t="shared" si="296"/>
        <v/>
      </c>
      <c r="L2409" s="30"/>
      <c r="O2409" s="13" t="str">
        <f t="shared" si="297"/>
        <v/>
      </c>
      <c r="P2409" s="13">
        <f>SUM($E$11:$E2409)</f>
        <v>30</v>
      </c>
      <c r="T2409" s="22">
        <f t="shared" si="298"/>
        <v>0</v>
      </c>
      <c r="U2409" s="22">
        <f t="shared" si="299"/>
        <v>0</v>
      </c>
      <c r="W2409" s="13" t="str">
        <f t="shared" si="300"/>
        <v/>
      </c>
      <c r="Y2409" s="41" t="str">
        <f>IF($B2409="", "", IF($B2409&gt;'Annual Report'!$AZ$41, 'Annual Report'!$BA$40, TEXT($B2409, "mmm yyyy")))</f>
        <v/>
      </c>
      <c r="AA2409" s="13" t="str">
        <f t="shared" si="301"/>
        <v/>
      </c>
      <c r="AC2409" s="13" t="str">
        <f t="shared" si="302"/>
        <v xml:space="preserve"> - </v>
      </c>
      <c r="AE2409" s="13" t="str">
        <f t="shared" si="303"/>
        <v/>
      </c>
    </row>
    <row r="2410" spans="1:31" x14ac:dyDescent="0.25">
      <c r="A2410" s="30"/>
      <c r="B2410" s="74"/>
      <c r="C2410" s="82"/>
      <c r="D2410" s="92"/>
      <c r="E2410" s="75"/>
      <c r="F2410" s="76"/>
      <c r="G2410" s="83"/>
      <c r="H2410" s="77"/>
      <c r="I2410" s="84"/>
      <c r="J2410" s="30"/>
      <c r="K2410" s="25" t="str">
        <f t="shared" si="296"/>
        <v/>
      </c>
      <c r="L2410" s="30"/>
      <c r="O2410" s="13" t="str">
        <f t="shared" si="297"/>
        <v/>
      </c>
      <c r="P2410" s="13">
        <f>SUM($E$11:$E2410)</f>
        <v>30</v>
      </c>
      <c r="T2410" s="22">
        <f t="shared" si="298"/>
        <v>0</v>
      </c>
      <c r="U2410" s="22">
        <f t="shared" si="299"/>
        <v>0</v>
      </c>
      <c r="W2410" s="13" t="str">
        <f t="shared" si="300"/>
        <v/>
      </c>
      <c r="Y2410" s="41" t="str">
        <f>IF($B2410="", "", IF($B2410&gt;'Annual Report'!$AZ$41, 'Annual Report'!$BA$40, TEXT($B2410, "mmm yyyy")))</f>
        <v/>
      </c>
      <c r="AA2410" s="13" t="str">
        <f t="shared" si="301"/>
        <v/>
      </c>
      <c r="AC2410" s="13" t="str">
        <f t="shared" si="302"/>
        <v xml:space="preserve"> - </v>
      </c>
      <c r="AE2410" s="13" t="str">
        <f t="shared" si="303"/>
        <v/>
      </c>
    </row>
    <row r="2411" spans="1:31" x14ac:dyDescent="0.25">
      <c r="A2411" s="30"/>
      <c r="B2411" s="74"/>
      <c r="C2411" s="82"/>
      <c r="D2411" s="92"/>
      <c r="E2411" s="75"/>
      <c r="F2411" s="76"/>
      <c r="G2411" s="83"/>
      <c r="H2411" s="77"/>
      <c r="I2411" s="84"/>
      <c r="J2411" s="30"/>
      <c r="K2411" s="25" t="str">
        <f t="shared" si="296"/>
        <v/>
      </c>
      <c r="L2411" s="30"/>
      <c r="O2411" s="13" t="str">
        <f t="shared" si="297"/>
        <v/>
      </c>
      <c r="P2411" s="13">
        <f>SUM($E$11:$E2411)</f>
        <v>30</v>
      </c>
      <c r="T2411" s="22">
        <f t="shared" si="298"/>
        <v>0</v>
      </c>
      <c r="U2411" s="22">
        <f t="shared" si="299"/>
        <v>0</v>
      </c>
      <c r="W2411" s="13" t="str">
        <f t="shared" si="300"/>
        <v/>
      </c>
      <c r="Y2411" s="41" t="str">
        <f>IF($B2411="", "", IF($B2411&gt;'Annual Report'!$AZ$41, 'Annual Report'!$BA$40, TEXT($B2411, "mmm yyyy")))</f>
        <v/>
      </c>
      <c r="AA2411" s="13" t="str">
        <f t="shared" si="301"/>
        <v/>
      </c>
      <c r="AC2411" s="13" t="str">
        <f t="shared" si="302"/>
        <v xml:space="preserve"> - </v>
      </c>
      <c r="AE2411" s="13" t="str">
        <f t="shared" si="303"/>
        <v/>
      </c>
    </row>
    <row r="2412" spans="1:31" x14ac:dyDescent="0.25">
      <c r="A2412" s="30"/>
      <c r="B2412" s="74"/>
      <c r="C2412" s="82"/>
      <c r="D2412" s="92"/>
      <c r="E2412" s="75"/>
      <c r="F2412" s="76"/>
      <c r="G2412" s="83"/>
      <c r="H2412" s="77"/>
      <c r="I2412" s="84"/>
      <c r="J2412" s="30"/>
      <c r="K2412" s="25" t="str">
        <f t="shared" si="296"/>
        <v/>
      </c>
      <c r="L2412" s="30"/>
      <c r="O2412" s="13" t="str">
        <f t="shared" si="297"/>
        <v/>
      </c>
      <c r="P2412" s="13">
        <f>SUM($E$11:$E2412)</f>
        <v>30</v>
      </c>
      <c r="T2412" s="22">
        <f t="shared" si="298"/>
        <v>0</v>
      </c>
      <c r="U2412" s="22">
        <f t="shared" si="299"/>
        <v>0</v>
      </c>
      <c r="W2412" s="13" t="str">
        <f t="shared" si="300"/>
        <v/>
      </c>
      <c r="Y2412" s="41" t="str">
        <f>IF($B2412="", "", IF($B2412&gt;'Annual Report'!$AZ$41, 'Annual Report'!$BA$40, TEXT($B2412, "mmm yyyy")))</f>
        <v/>
      </c>
      <c r="AA2412" s="13" t="str">
        <f t="shared" si="301"/>
        <v/>
      </c>
      <c r="AC2412" s="13" t="str">
        <f t="shared" si="302"/>
        <v xml:space="preserve"> - </v>
      </c>
      <c r="AE2412" s="13" t="str">
        <f t="shared" si="303"/>
        <v/>
      </c>
    </row>
    <row r="2413" spans="1:31" x14ac:dyDescent="0.25">
      <c r="A2413" s="30"/>
      <c r="B2413" s="74"/>
      <c r="C2413" s="82"/>
      <c r="D2413" s="92"/>
      <c r="E2413" s="75"/>
      <c r="F2413" s="76"/>
      <c r="G2413" s="83"/>
      <c r="H2413" s="77"/>
      <c r="I2413" s="84"/>
      <c r="J2413" s="30"/>
      <c r="K2413" s="25" t="str">
        <f t="shared" si="296"/>
        <v/>
      </c>
      <c r="L2413" s="30"/>
      <c r="O2413" s="13" t="str">
        <f t="shared" si="297"/>
        <v/>
      </c>
      <c r="P2413" s="13">
        <f>SUM($E$11:$E2413)</f>
        <v>30</v>
      </c>
      <c r="T2413" s="22">
        <f t="shared" si="298"/>
        <v>0</v>
      </c>
      <c r="U2413" s="22">
        <f t="shared" si="299"/>
        <v>0</v>
      </c>
      <c r="W2413" s="13" t="str">
        <f t="shared" si="300"/>
        <v/>
      </c>
      <c r="Y2413" s="41" t="str">
        <f>IF($B2413="", "", IF($B2413&gt;'Annual Report'!$AZ$41, 'Annual Report'!$BA$40, TEXT($B2413, "mmm yyyy")))</f>
        <v/>
      </c>
      <c r="AA2413" s="13" t="str">
        <f t="shared" si="301"/>
        <v/>
      </c>
      <c r="AC2413" s="13" t="str">
        <f t="shared" si="302"/>
        <v xml:space="preserve"> - </v>
      </c>
      <c r="AE2413" s="13" t="str">
        <f t="shared" si="303"/>
        <v/>
      </c>
    </row>
    <row r="2414" spans="1:31" x14ac:dyDescent="0.25">
      <c r="A2414" s="30"/>
      <c r="B2414" s="74"/>
      <c r="C2414" s="82"/>
      <c r="D2414" s="92"/>
      <c r="E2414" s="75"/>
      <c r="F2414" s="76"/>
      <c r="G2414" s="83"/>
      <c r="H2414" s="77"/>
      <c r="I2414" s="84"/>
      <c r="J2414" s="30"/>
      <c r="K2414" s="25" t="str">
        <f t="shared" si="296"/>
        <v/>
      </c>
      <c r="L2414" s="30"/>
      <c r="O2414" s="13" t="str">
        <f t="shared" si="297"/>
        <v/>
      </c>
      <c r="P2414" s="13">
        <f>SUM($E$11:$E2414)</f>
        <v>30</v>
      </c>
      <c r="T2414" s="22">
        <f t="shared" si="298"/>
        <v>0</v>
      </c>
      <c r="U2414" s="22">
        <f t="shared" si="299"/>
        <v>0</v>
      </c>
      <c r="W2414" s="13" t="str">
        <f t="shared" si="300"/>
        <v/>
      </c>
      <c r="Y2414" s="41" t="str">
        <f>IF($B2414="", "", IF($B2414&gt;'Annual Report'!$AZ$41, 'Annual Report'!$BA$40, TEXT($B2414, "mmm yyyy")))</f>
        <v/>
      </c>
      <c r="AA2414" s="13" t="str">
        <f t="shared" si="301"/>
        <v/>
      </c>
      <c r="AC2414" s="13" t="str">
        <f t="shared" si="302"/>
        <v xml:space="preserve"> - </v>
      </c>
      <c r="AE2414" s="13" t="str">
        <f t="shared" si="303"/>
        <v/>
      </c>
    </row>
    <row r="2415" spans="1:31" x14ac:dyDescent="0.25">
      <c r="A2415" s="30"/>
      <c r="B2415" s="74"/>
      <c r="C2415" s="82"/>
      <c r="D2415" s="92"/>
      <c r="E2415" s="75"/>
      <c r="F2415" s="76"/>
      <c r="G2415" s="83"/>
      <c r="H2415" s="77"/>
      <c r="I2415" s="84"/>
      <c r="J2415" s="30"/>
      <c r="K2415" s="25" t="str">
        <f t="shared" si="296"/>
        <v/>
      </c>
      <c r="L2415" s="30"/>
      <c r="O2415" s="13" t="str">
        <f t="shared" si="297"/>
        <v/>
      </c>
      <c r="P2415" s="13">
        <f>SUM($E$11:$E2415)</f>
        <v>30</v>
      </c>
      <c r="T2415" s="22">
        <f t="shared" si="298"/>
        <v>0</v>
      </c>
      <c r="U2415" s="22">
        <f t="shared" si="299"/>
        <v>0</v>
      </c>
      <c r="W2415" s="13" t="str">
        <f t="shared" si="300"/>
        <v/>
      </c>
      <c r="Y2415" s="41" t="str">
        <f>IF($B2415="", "", IF($B2415&gt;'Annual Report'!$AZ$41, 'Annual Report'!$BA$40, TEXT($B2415, "mmm yyyy")))</f>
        <v/>
      </c>
      <c r="AA2415" s="13" t="str">
        <f t="shared" si="301"/>
        <v/>
      </c>
      <c r="AC2415" s="13" t="str">
        <f t="shared" si="302"/>
        <v xml:space="preserve"> - </v>
      </c>
      <c r="AE2415" s="13" t="str">
        <f t="shared" si="303"/>
        <v/>
      </c>
    </row>
    <row r="2416" spans="1:31" x14ac:dyDescent="0.25">
      <c r="A2416" s="30"/>
      <c r="B2416" s="74"/>
      <c r="C2416" s="82"/>
      <c r="D2416" s="92"/>
      <c r="E2416" s="75"/>
      <c r="F2416" s="76"/>
      <c r="G2416" s="83"/>
      <c r="H2416" s="77"/>
      <c r="I2416" s="84"/>
      <c r="J2416" s="30"/>
      <c r="K2416" s="25" t="str">
        <f t="shared" si="296"/>
        <v/>
      </c>
      <c r="L2416" s="30"/>
      <c r="O2416" s="13" t="str">
        <f t="shared" si="297"/>
        <v/>
      </c>
      <c r="P2416" s="13">
        <f>SUM($E$11:$E2416)</f>
        <v>30</v>
      </c>
      <c r="T2416" s="22">
        <f t="shared" si="298"/>
        <v>0</v>
      </c>
      <c r="U2416" s="22">
        <f t="shared" si="299"/>
        <v>0</v>
      </c>
      <c r="W2416" s="13" t="str">
        <f t="shared" si="300"/>
        <v/>
      </c>
      <c r="Y2416" s="41" t="str">
        <f>IF($B2416="", "", IF($B2416&gt;'Annual Report'!$AZ$41, 'Annual Report'!$BA$40, TEXT($B2416, "mmm yyyy")))</f>
        <v/>
      </c>
      <c r="AA2416" s="13" t="str">
        <f t="shared" si="301"/>
        <v/>
      </c>
      <c r="AC2416" s="13" t="str">
        <f t="shared" si="302"/>
        <v xml:space="preserve"> - </v>
      </c>
      <c r="AE2416" s="13" t="str">
        <f t="shared" si="303"/>
        <v/>
      </c>
    </row>
    <row r="2417" spans="1:31" x14ac:dyDescent="0.25">
      <c r="A2417" s="30"/>
      <c r="B2417" s="74"/>
      <c r="C2417" s="82"/>
      <c r="D2417" s="92"/>
      <c r="E2417" s="75"/>
      <c r="F2417" s="76"/>
      <c r="G2417" s="83"/>
      <c r="H2417" s="77"/>
      <c r="I2417" s="84"/>
      <c r="J2417" s="30"/>
      <c r="K2417" s="25" t="str">
        <f t="shared" si="296"/>
        <v/>
      </c>
      <c r="L2417" s="30"/>
      <c r="O2417" s="13" t="str">
        <f t="shared" si="297"/>
        <v/>
      </c>
      <c r="P2417" s="13">
        <f>SUM($E$11:$E2417)</f>
        <v>30</v>
      </c>
      <c r="T2417" s="22">
        <f t="shared" si="298"/>
        <v>0</v>
      </c>
      <c r="U2417" s="22">
        <f t="shared" si="299"/>
        <v>0</v>
      </c>
      <c r="W2417" s="13" t="str">
        <f t="shared" si="300"/>
        <v/>
      </c>
      <c r="Y2417" s="41" t="str">
        <f>IF($B2417="", "", IF($B2417&gt;'Annual Report'!$AZ$41, 'Annual Report'!$BA$40, TEXT($B2417, "mmm yyyy")))</f>
        <v/>
      </c>
      <c r="AA2417" s="13" t="str">
        <f t="shared" si="301"/>
        <v/>
      </c>
      <c r="AC2417" s="13" t="str">
        <f t="shared" si="302"/>
        <v xml:space="preserve"> - </v>
      </c>
      <c r="AE2417" s="13" t="str">
        <f t="shared" si="303"/>
        <v/>
      </c>
    </row>
    <row r="2418" spans="1:31" x14ac:dyDescent="0.25">
      <c r="A2418" s="30"/>
      <c r="B2418" s="74"/>
      <c r="C2418" s="82"/>
      <c r="D2418" s="92"/>
      <c r="E2418" s="75"/>
      <c r="F2418" s="76"/>
      <c r="G2418" s="83"/>
      <c r="H2418" s="77"/>
      <c r="I2418" s="84"/>
      <c r="J2418" s="30"/>
      <c r="K2418" s="25" t="str">
        <f t="shared" si="296"/>
        <v/>
      </c>
      <c r="L2418" s="30"/>
      <c r="O2418" s="13" t="str">
        <f t="shared" si="297"/>
        <v/>
      </c>
      <c r="P2418" s="13">
        <f>SUM($E$11:$E2418)</f>
        <v>30</v>
      </c>
      <c r="T2418" s="22">
        <f t="shared" si="298"/>
        <v>0</v>
      </c>
      <c r="U2418" s="22">
        <f t="shared" si="299"/>
        <v>0</v>
      </c>
      <c r="W2418" s="13" t="str">
        <f t="shared" si="300"/>
        <v/>
      </c>
      <c r="Y2418" s="41" t="str">
        <f>IF($B2418="", "", IF($B2418&gt;'Annual Report'!$AZ$41, 'Annual Report'!$BA$40, TEXT($B2418, "mmm yyyy")))</f>
        <v/>
      </c>
      <c r="AA2418" s="13" t="str">
        <f t="shared" si="301"/>
        <v/>
      </c>
      <c r="AC2418" s="13" t="str">
        <f t="shared" si="302"/>
        <v xml:space="preserve"> - </v>
      </c>
      <c r="AE2418" s="13" t="str">
        <f t="shared" si="303"/>
        <v/>
      </c>
    </row>
    <row r="2419" spans="1:31" x14ac:dyDescent="0.25">
      <c r="A2419" s="30"/>
      <c r="B2419" s="74"/>
      <c r="C2419" s="82"/>
      <c r="D2419" s="92"/>
      <c r="E2419" s="75"/>
      <c r="F2419" s="76"/>
      <c r="G2419" s="83"/>
      <c r="H2419" s="77"/>
      <c r="I2419" s="84"/>
      <c r="J2419" s="30"/>
      <c r="K2419" s="25" t="str">
        <f t="shared" si="296"/>
        <v/>
      </c>
      <c r="L2419" s="30"/>
      <c r="O2419" s="13" t="str">
        <f t="shared" si="297"/>
        <v/>
      </c>
      <c r="P2419" s="13">
        <f>SUM($E$11:$E2419)</f>
        <v>30</v>
      </c>
      <c r="T2419" s="22">
        <f t="shared" si="298"/>
        <v>0</v>
      </c>
      <c r="U2419" s="22">
        <f t="shared" si="299"/>
        <v>0</v>
      </c>
      <c r="W2419" s="13" t="str">
        <f t="shared" si="300"/>
        <v/>
      </c>
      <c r="Y2419" s="41" t="str">
        <f>IF($B2419="", "", IF($B2419&gt;'Annual Report'!$AZ$41, 'Annual Report'!$BA$40, TEXT($B2419, "mmm yyyy")))</f>
        <v/>
      </c>
      <c r="AA2419" s="13" t="str">
        <f t="shared" si="301"/>
        <v/>
      </c>
      <c r="AC2419" s="13" t="str">
        <f t="shared" si="302"/>
        <v xml:space="preserve"> - </v>
      </c>
      <c r="AE2419" s="13" t="str">
        <f t="shared" si="303"/>
        <v/>
      </c>
    </row>
    <row r="2420" spans="1:31" x14ac:dyDescent="0.25">
      <c r="A2420" s="30"/>
      <c r="B2420" s="74"/>
      <c r="C2420" s="82"/>
      <c r="D2420" s="92"/>
      <c r="E2420" s="75"/>
      <c r="F2420" s="76"/>
      <c r="G2420" s="83"/>
      <c r="H2420" s="77"/>
      <c r="I2420" s="84"/>
      <c r="J2420" s="30"/>
      <c r="K2420" s="25" t="str">
        <f t="shared" si="296"/>
        <v/>
      </c>
      <c r="L2420" s="30"/>
      <c r="O2420" s="13" t="str">
        <f t="shared" si="297"/>
        <v/>
      </c>
      <c r="P2420" s="13">
        <f>SUM($E$11:$E2420)</f>
        <v>30</v>
      </c>
      <c r="T2420" s="22">
        <f t="shared" si="298"/>
        <v>0</v>
      </c>
      <c r="U2420" s="22">
        <f t="shared" si="299"/>
        <v>0</v>
      </c>
      <c r="W2420" s="13" t="str">
        <f t="shared" si="300"/>
        <v/>
      </c>
      <c r="Y2420" s="41" t="str">
        <f>IF($B2420="", "", IF($B2420&gt;'Annual Report'!$AZ$41, 'Annual Report'!$BA$40, TEXT($B2420, "mmm yyyy")))</f>
        <v/>
      </c>
      <c r="AA2420" s="13" t="str">
        <f t="shared" si="301"/>
        <v/>
      </c>
      <c r="AC2420" s="13" t="str">
        <f t="shared" si="302"/>
        <v xml:space="preserve"> - </v>
      </c>
      <c r="AE2420" s="13" t="str">
        <f t="shared" si="303"/>
        <v/>
      </c>
    </row>
    <row r="2421" spans="1:31" x14ac:dyDescent="0.25">
      <c r="A2421" s="30"/>
      <c r="B2421" s="74"/>
      <c r="C2421" s="82"/>
      <c r="D2421" s="92"/>
      <c r="E2421" s="75"/>
      <c r="F2421" s="76"/>
      <c r="G2421" s="83"/>
      <c r="H2421" s="77"/>
      <c r="I2421" s="84"/>
      <c r="J2421" s="30"/>
      <c r="K2421" s="25" t="str">
        <f t="shared" si="296"/>
        <v/>
      </c>
      <c r="L2421" s="30"/>
      <c r="O2421" s="13" t="str">
        <f t="shared" si="297"/>
        <v/>
      </c>
      <c r="P2421" s="13">
        <f>SUM($E$11:$E2421)</f>
        <v>30</v>
      </c>
      <c r="T2421" s="22">
        <f t="shared" si="298"/>
        <v>0</v>
      </c>
      <c r="U2421" s="22">
        <f t="shared" si="299"/>
        <v>0</v>
      </c>
      <c r="W2421" s="13" t="str">
        <f t="shared" si="300"/>
        <v/>
      </c>
      <c r="Y2421" s="41" t="str">
        <f>IF($B2421="", "", IF($B2421&gt;'Annual Report'!$AZ$41, 'Annual Report'!$BA$40, TEXT($B2421, "mmm yyyy")))</f>
        <v/>
      </c>
      <c r="AA2421" s="13" t="str">
        <f t="shared" si="301"/>
        <v/>
      </c>
      <c r="AC2421" s="13" t="str">
        <f t="shared" si="302"/>
        <v xml:space="preserve"> - </v>
      </c>
      <c r="AE2421" s="13" t="str">
        <f t="shared" si="303"/>
        <v/>
      </c>
    </row>
    <row r="2422" spans="1:31" x14ac:dyDescent="0.25">
      <c r="A2422" s="30"/>
      <c r="B2422" s="74"/>
      <c r="C2422" s="82"/>
      <c r="D2422" s="92"/>
      <c r="E2422" s="75"/>
      <c r="F2422" s="76"/>
      <c r="G2422" s="83"/>
      <c r="H2422" s="77"/>
      <c r="I2422" s="84"/>
      <c r="J2422" s="30"/>
      <c r="K2422" s="25" t="str">
        <f t="shared" si="296"/>
        <v/>
      </c>
      <c r="L2422" s="30"/>
      <c r="O2422" s="13" t="str">
        <f t="shared" si="297"/>
        <v/>
      </c>
      <c r="P2422" s="13">
        <f>SUM($E$11:$E2422)</f>
        <v>30</v>
      </c>
      <c r="T2422" s="22">
        <f t="shared" si="298"/>
        <v>0</v>
      </c>
      <c r="U2422" s="22">
        <f t="shared" si="299"/>
        <v>0</v>
      </c>
      <c r="W2422" s="13" t="str">
        <f t="shared" si="300"/>
        <v/>
      </c>
      <c r="Y2422" s="41" t="str">
        <f>IF($B2422="", "", IF($B2422&gt;'Annual Report'!$AZ$41, 'Annual Report'!$BA$40, TEXT($B2422, "mmm yyyy")))</f>
        <v/>
      </c>
      <c r="AA2422" s="13" t="str">
        <f t="shared" si="301"/>
        <v/>
      </c>
      <c r="AC2422" s="13" t="str">
        <f t="shared" si="302"/>
        <v xml:space="preserve"> - </v>
      </c>
      <c r="AE2422" s="13" t="str">
        <f t="shared" si="303"/>
        <v/>
      </c>
    </row>
    <row r="2423" spans="1:31" x14ac:dyDescent="0.25">
      <c r="A2423" s="30"/>
      <c r="B2423" s="74"/>
      <c r="C2423" s="82"/>
      <c r="D2423" s="92"/>
      <c r="E2423" s="75"/>
      <c r="F2423" s="76"/>
      <c r="G2423" s="83"/>
      <c r="H2423" s="77"/>
      <c r="I2423" s="84"/>
      <c r="J2423" s="30"/>
      <c r="K2423" s="25" t="str">
        <f t="shared" si="296"/>
        <v/>
      </c>
      <c r="L2423" s="30"/>
      <c r="O2423" s="13" t="str">
        <f t="shared" si="297"/>
        <v/>
      </c>
      <c r="P2423" s="13">
        <f>SUM($E$11:$E2423)</f>
        <v>30</v>
      </c>
      <c r="T2423" s="22">
        <f t="shared" si="298"/>
        <v>0</v>
      </c>
      <c r="U2423" s="22">
        <f t="shared" si="299"/>
        <v>0</v>
      </c>
      <c r="W2423" s="13" t="str">
        <f t="shared" si="300"/>
        <v/>
      </c>
      <c r="Y2423" s="41" t="str">
        <f>IF($B2423="", "", IF($B2423&gt;'Annual Report'!$AZ$41, 'Annual Report'!$BA$40, TEXT($B2423, "mmm yyyy")))</f>
        <v/>
      </c>
      <c r="AA2423" s="13" t="str">
        <f t="shared" si="301"/>
        <v/>
      </c>
      <c r="AC2423" s="13" t="str">
        <f t="shared" si="302"/>
        <v xml:space="preserve"> - </v>
      </c>
      <c r="AE2423" s="13" t="str">
        <f t="shared" si="303"/>
        <v/>
      </c>
    </row>
    <row r="2424" spans="1:31" x14ac:dyDescent="0.25">
      <c r="A2424" s="30"/>
      <c r="B2424" s="74"/>
      <c r="C2424" s="82"/>
      <c r="D2424" s="92"/>
      <c r="E2424" s="75"/>
      <c r="F2424" s="76"/>
      <c r="G2424" s="83"/>
      <c r="H2424" s="77"/>
      <c r="I2424" s="84"/>
      <c r="J2424" s="30"/>
      <c r="K2424" s="25" t="str">
        <f t="shared" si="296"/>
        <v/>
      </c>
      <c r="L2424" s="30"/>
      <c r="O2424" s="13" t="str">
        <f t="shared" si="297"/>
        <v/>
      </c>
      <c r="P2424" s="13">
        <f>SUM($E$11:$E2424)</f>
        <v>30</v>
      </c>
      <c r="T2424" s="22">
        <f t="shared" si="298"/>
        <v>0</v>
      </c>
      <c r="U2424" s="22">
        <f t="shared" si="299"/>
        <v>0</v>
      </c>
      <c r="W2424" s="13" t="str">
        <f t="shared" si="300"/>
        <v/>
      </c>
      <c r="Y2424" s="41" t="str">
        <f>IF($B2424="", "", IF($B2424&gt;'Annual Report'!$AZ$41, 'Annual Report'!$BA$40, TEXT($B2424, "mmm yyyy")))</f>
        <v/>
      </c>
      <c r="AA2424" s="13" t="str">
        <f t="shared" si="301"/>
        <v/>
      </c>
      <c r="AC2424" s="13" t="str">
        <f t="shared" si="302"/>
        <v xml:space="preserve"> - </v>
      </c>
      <c r="AE2424" s="13" t="str">
        <f t="shared" si="303"/>
        <v/>
      </c>
    </row>
    <row r="2425" spans="1:31" x14ac:dyDescent="0.25">
      <c r="A2425" s="30"/>
      <c r="B2425" s="74"/>
      <c r="C2425" s="82"/>
      <c r="D2425" s="92"/>
      <c r="E2425" s="75"/>
      <c r="F2425" s="76"/>
      <c r="G2425" s="83"/>
      <c r="H2425" s="77"/>
      <c r="I2425" s="84"/>
      <c r="J2425" s="30"/>
      <c r="K2425" s="25" t="str">
        <f t="shared" si="296"/>
        <v/>
      </c>
      <c r="L2425" s="30"/>
      <c r="O2425" s="13" t="str">
        <f t="shared" si="297"/>
        <v/>
      </c>
      <c r="P2425" s="13">
        <f>SUM($E$11:$E2425)</f>
        <v>30</v>
      </c>
      <c r="T2425" s="22">
        <f t="shared" si="298"/>
        <v>0</v>
      </c>
      <c r="U2425" s="22">
        <f t="shared" si="299"/>
        <v>0</v>
      </c>
      <c r="W2425" s="13" t="str">
        <f t="shared" si="300"/>
        <v/>
      </c>
      <c r="Y2425" s="41" t="str">
        <f>IF($B2425="", "", IF($B2425&gt;'Annual Report'!$AZ$41, 'Annual Report'!$BA$40, TEXT($B2425, "mmm yyyy")))</f>
        <v/>
      </c>
      <c r="AA2425" s="13" t="str">
        <f t="shared" si="301"/>
        <v/>
      </c>
      <c r="AC2425" s="13" t="str">
        <f t="shared" si="302"/>
        <v xml:space="preserve"> - </v>
      </c>
      <c r="AE2425" s="13" t="str">
        <f t="shared" si="303"/>
        <v/>
      </c>
    </row>
    <row r="2426" spans="1:31" x14ac:dyDescent="0.25">
      <c r="A2426" s="30"/>
      <c r="B2426" s="74"/>
      <c r="C2426" s="82"/>
      <c r="D2426" s="92"/>
      <c r="E2426" s="75"/>
      <c r="F2426" s="76"/>
      <c r="G2426" s="83"/>
      <c r="H2426" s="77"/>
      <c r="I2426" s="84"/>
      <c r="J2426" s="30"/>
      <c r="K2426" s="25" t="str">
        <f t="shared" si="296"/>
        <v/>
      </c>
      <c r="L2426" s="30"/>
      <c r="O2426" s="13" t="str">
        <f t="shared" si="297"/>
        <v/>
      </c>
      <c r="P2426" s="13">
        <f>SUM($E$11:$E2426)</f>
        <v>30</v>
      </c>
      <c r="T2426" s="22">
        <f t="shared" si="298"/>
        <v>0</v>
      </c>
      <c r="U2426" s="22">
        <f t="shared" si="299"/>
        <v>0</v>
      </c>
      <c r="W2426" s="13" t="str">
        <f t="shared" si="300"/>
        <v/>
      </c>
      <c r="Y2426" s="41" t="str">
        <f>IF($B2426="", "", IF($B2426&gt;'Annual Report'!$AZ$41, 'Annual Report'!$BA$40, TEXT($B2426, "mmm yyyy")))</f>
        <v/>
      </c>
      <c r="AA2426" s="13" t="str">
        <f t="shared" si="301"/>
        <v/>
      </c>
      <c r="AC2426" s="13" t="str">
        <f t="shared" si="302"/>
        <v xml:space="preserve"> - </v>
      </c>
      <c r="AE2426" s="13" t="str">
        <f t="shared" si="303"/>
        <v/>
      </c>
    </row>
    <row r="2427" spans="1:31" x14ac:dyDescent="0.25">
      <c r="A2427" s="30"/>
      <c r="B2427" s="74"/>
      <c r="C2427" s="82"/>
      <c r="D2427" s="92"/>
      <c r="E2427" s="75"/>
      <c r="F2427" s="76"/>
      <c r="G2427" s="83"/>
      <c r="H2427" s="77"/>
      <c r="I2427" s="84"/>
      <c r="J2427" s="30"/>
      <c r="K2427" s="25" t="str">
        <f t="shared" si="296"/>
        <v/>
      </c>
      <c r="L2427" s="30"/>
      <c r="O2427" s="13" t="str">
        <f t="shared" si="297"/>
        <v/>
      </c>
      <c r="P2427" s="13">
        <f>SUM($E$11:$E2427)</f>
        <v>30</v>
      </c>
      <c r="T2427" s="22">
        <f t="shared" si="298"/>
        <v>0</v>
      </c>
      <c r="U2427" s="22">
        <f t="shared" si="299"/>
        <v>0</v>
      </c>
      <c r="W2427" s="13" t="str">
        <f t="shared" si="300"/>
        <v/>
      </c>
      <c r="Y2427" s="41" t="str">
        <f>IF($B2427="", "", IF($B2427&gt;'Annual Report'!$AZ$41, 'Annual Report'!$BA$40, TEXT($B2427, "mmm yyyy")))</f>
        <v/>
      </c>
      <c r="AA2427" s="13" t="str">
        <f t="shared" si="301"/>
        <v/>
      </c>
      <c r="AC2427" s="13" t="str">
        <f t="shared" si="302"/>
        <v xml:space="preserve"> - </v>
      </c>
      <c r="AE2427" s="13" t="str">
        <f t="shared" si="303"/>
        <v/>
      </c>
    </row>
    <row r="2428" spans="1:31" x14ac:dyDescent="0.25">
      <c r="A2428" s="30"/>
      <c r="B2428" s="74"/>
      <c r="C2428" s="82"/>
      <c r="D2428" s="92"/>
      <c r="E2428" s="75"/>
      <c r="F2428" s="76"/>
      <c r="G2428" s="83"/>
      <c r="H2428" s="77"/>
      <c r="I2428" s="84"/>
      <c r="J2428" s="30"/>
      <c r="K2428" s="25" t="str">
        <f t="shared" si="296"/>
        <v/>
      </c>
      <c r="L2428" s="30"/>
      <c r="O2428" s="13" t="str">
        <f t="shared" si="297"/>
        <v/>
      </c>
      <c r="P2428" s="13">
        <f>SUM($E$11:$E2428)</f>
        <v>30</v>
      </c>
      <c r="T2428" s="22">
        <f t="shared" si="298"/>
        <v>0</v>
      </c>
      <c r="U2428" s="22">
        <f t="shared" si="299"/>
        <v>0</v>
      </c>
      <c r="W2428" s="13" t="str">
        <f t="shared" si="300"/>
        <v/>
      </c>
      <c r="Y2428" s="41" t="str">
        <f>IF($B2428="", "", IF($B2428&gt;'Annual Report'!$AZ$41, 'Annual Report'!$BA$40, TEXT($B2428, "mmm yyyy")))</f>
        <v/>
      </c>
      <c r="AA2428" s="13" t="str">
        <f t="shared" si="301"/>
        <v/>
      </c>
      <c r="AC2428" s="13" t="str">
        <f t="shared" si="302"/>
        <v xml:space="preserve"> - </v>
      </c>
      <c r="AE2428" s="13" t="str">
        <f t="shared" si="303"/>
        <v/>
      </c>
    </row>
    <row r="2429" spans="1:31" x14ac:dyDescent="0.25">
      <c r="A2429" s="30"/>
      <c r="B2429" s="74"/>
      <c r="C2429" s="82"/>
      <c r="D2429" s="92"/>
      <c r="E2429" s="75"/>
      <c r="F2429" s="76"/>
      <c r="G2429" s="83"/>
      <c r="H2429" s="77"/>
      <c r="I2429" s="84"/>
      <c r="J2429" s="30"/>
      <c r="K2429" s="25" t="str">
        <f t="shared" si="296"/>
        <v/>
      </c>
      <c r="L2429" s="30"/>
      <c r="O2429" s="13" t="str">
        <f t="shared" si="297"/>
        <v/>
      </c>
      <c r="P2429" s="13">
        <f>SUM($E$11:$E2429)</f>
        <v>30</v>
      </c>
      <c r="T2429" s="22">
        <f t="shared" si="298"/>
        <v>0</v>
      </c>
      <c r="U2429" s="22">
        <f t="shared" si="299"/>
        <v>0</v>
      </c>
      <c r="W2429" s="13" t="str">
        <f t="shared" si="300"/>
        <v/>
      </c>
      <c r="Y2429" s="41" t="str">
        <f>IF($B2429="", "", IF($B2429&gt;'Annual Report'!$AZ$41, 'Annual Report'!$BA$40, TEXT($B2429, "mmm yyyy")))</f>
        <v/>
      </c>
      <c r="AA2429" s="13" t="str">
        <f t="shared" si="301"/>
        <v/>
      </c>
      <c r="AC2429" s="13" t="str">
        <f t="shared" si="302"/>
        <v xml:space="preserve"> - </v>
      </c>
      <c r="AE2429" s="13" t="str">
        <f t="shared" si="303"/>
        <v/>
      </c>
    </row>
    <row r="2430" spans="1:31" x14ac:dyDescent="0.25">
      <c r="A2430" s="30"/>
      <c r="B2430" s="74"/>
      <c r="C2430" s="82"/>
      <c r="D2430" s="92"/>
      <c r="E2430" s="75"/>
      <c r="F2430" s="76"/>
      <c r="G2430" s="83"/>
      <c r="H2430" s="77"/>
      <c r="I2430" s="84"/>
      <c r="J2430" s="30"/>
      <c r="K2430" s="25" t="str">
        <f t="shared" si="296"/>
        <v/>
      </c>
      <c r="L2430" s="30"/>
      <c r="O2430" s="13" t="str">
        <f t="shared" si="297"/>
        <v/>
      </c>
      <c r="P2430" s="13">
        <f>SUM($E$11:$E2430)</f>
        <v>30</v>
      </c>
      <c r="T2430" s="22">
        <f t="shared" si="298"/>
        <v>0</v>
      </c>
      <c r="U2430" s="22">
        <f t="shared" si="299"/>
        <v>0</v>
      </c>
      <c r="W2430" s="13" t="str">
        <f t="shared" si="300"/>
        <v/>
      </c>
      <c r="Y2430" s="41" t="str">
        <f>IF($B2430="", "", IF($B2430&gt;'Annual Report'!$AZ$41, 'Annual Report'!$BA$40, TEXT($B2430, "mmm yyyy")))</f>
        <v/>
      </c>
      <c r="AA2430" s="13" t="str">
        <f t="shared" si="301"/>
        <v/>
      </c>
      <c r="AC2430" s="13" t="str">
        <f t="shared" si="302"/>
        <v xml:space="preserve"> - </v>
      </c>
      <c r="AE2430" s="13" t="str">
        <f t="shared" si="303"/>
        <v/>
      </c>
    </row>
    <row r="2431" spans="1:31" x14ac:dyDescent="0.25">
      <c r="A2431" s="30"/>
      <c r="B2431" s="74"/>
      <c r="C2431" s="82"/>
      <c r="D2431" s="92"/>
      <c r="E2431" s="75"/>
      <c r="F2431" s="76"/>
      <c r="G2431" s="83"/>
      <c r="H2431" s="77"/>
      <c r="I2431" s="84"/>
      <c r="J2431" s="30"/>
      <c r="K2431" s="25" t="str">
        <f t="shared" si="296"/>
        <v/>
      </c>
      <c r="L2431" s="30"/>
      <c r="O2431" s="13" t="str">
        <f t="shared" si="297"/>
        <v/>
      </c>
      <c r="P2431" s="13">
        <f>SUM($E$11:$E2431)</f>
        <v>30</v>
      </c>
      <c r="T2431" s="22">
        <f t="shared" si="298"/>
        <v>0</v>
      </c>
      <c r="U2431" s="22">
        <f t="shared" si="299"/>
        <v>0</v>
      </c>
      <c r="W2431" s="13" t="str">
        <f t="shared" si="300"/>
        <v/>
      </c>
      <c r="Y2431" s="41" t="str">
        <f>IF($B2431="", "", IF($B2431&gt;'Annual Report'!$AZ$41, 'Annual Report'!$BA$40, TEXT($B2431, "mmm yyyy")))</f>
        <v/>
      </c>
      <c r="AA2431" s="13" t="str">
        <f t="shared" si="301"/>
        <v/>
      </c>
      <c r="AC2431" s="13" t="str">
        <f t="shared" si="302"/>
        <v xml:space="preserve"> - </v>
      </c>
      <c r="AE2431" s="13" t="str">
        <f t="shared" si="303"/>
        <v/>
      </c>
    </row>
    <row r="2432" spans="1:31" x14ac:dyDescent="0.25">
      <c r="A2432" s="30"/>
      <c r="B2432" s="74"/>
      <c r="C2432" s="82"/>
      <c r="D2432" s="92"/>
      <c r="E2432" s="75"/>
      <c r="F2432" s="76"/>
      <c r="G2432" s="83"/>
      <c r="H2432" s="77"/>
      <c r="I2432" s="84"/>
      <c r="J2432" s="30"/>
      <c r="K2432" s="25" t="str">
        <f t="shared" si="296"/>
        <v/>
      </c>
      <c r="L2432" s="30"/>
      <c r="O2432" s="13" t="str">
        <f t="shared" si="297"/>
        <v/>
      </c>
      <c r="P2432" s="13">
        <f>SUM($E$11:$E2432)</f>
        <v>30</v>
      </c>
      <c r="T2432" s="22">
        <f t="shared" si="298"/>
        <v>0</v>
      </c>
      <c r="U2432" s="22">
        <f t="shared" si="299"/>
        <v>0</v>
      </c>
      <c r="W2432" s="13" t="str">
        <f t="shared" si="300"/>
        <v/>
      </c>
      <c r="Y2432" s="41" t="str">
        <f>IF($B2432="", "", IF($B2432&gt;'Annual Report'!$AZ$41, 'Annual Report'!$BA$40, TEXT($B2432, "mmm yyyy")))</f>
        <v/>
      </c>
      <c r="AA2432" s="13" t="str">
        <f t="shared" si="301"/>
        <v/>
      </c>
      <c r="AC2432" s="13" t="str">
        <f t="shared" si="302"/>
        <v xml:space="preserve"> - </v>
      </c>
      <c r="AE2432" s="13" t="str">
        <f t="shared" si="303"/>
        <v/>
      </c>
    </row>
    <row r="2433" spans="1:31" x14ac:dyDescent="0.25">
      <c r="A2433" s="30"/>
      <c r="B2433" s="74"/>
      <c r="C2433" s="82"/>
      <c r="D2433" s="92"/>
      <c r="E2433" s="75"/>
      <c r="F2433" s="76"/>
      <c r="G2433" s="83"/>
      <c r="H2433" s="77"/>
      <c r="I2433" s="84"/>
      <c r="J2433" s="30"/>
      <c r="K2433" s="25" t="str">
        <f t="shared" si="296"/>
        <v/>
      </c>
      <c r="L2433" s="30"/>
      <c r="O2433" s="13" t="str">
        <f t="shared" si="297"/>
        <v/>
      </c>
      <c r="P2433" s="13">
        <f>SUM($E$11:$E2433)</f>
        <v>30</v>
      </c>
      <c r="T2433" s="22">
        <f t="shared" si="298"/>
        <v>0</v>
      </c>
      <c r="U2433" s="22">
        <f t="shared" si="299"/>
        <v>0</v>
      </c>
      <c r="W2433" s="13" t="str">
        <f t="shared" si="300"/>
        <v/>
      </c>
      <c r="Y2433" s="41" t="str">
        <f>IF($B2433="", "", IF($B2433&gt;'Annual Report'!$AZ$41, 'Annual Report'!$BA$40, TEXT($B2433, "mmm yyyy")))</f>
        <v/>
      </c>
      <c r="AA2433" s="13" t="str">
        <f t="shared" si="301"/>
        <v/>
      </c>
      <c r="AC2433" s="13" t="str">
        <f t="shared" si="302"/>
        <v xml:space="preserve"> - </v>
      </c>
      <c r="AE2433" s="13" t="str">
        <f t="shared" si="303"/>
        <v/>
      </c>
    </row>
    <row r="2434" spans="1:31" x14ac:dyDescent="0.25">
      <c r="A2434" s="30"/>
      <c r="B2434" s="74"/>
      <c r="C2434" s="82"/>
      <c r="D2434" s="92"/>
      <c r="E2434" s="75"/>
      <c r="F2434" s="76"/>
      <c r="G2434" s="83"/>
      <c r="H2434" s="77"/>
      <c r="I2434" s="84"/>
      <c r="J2434" s="30"/>
      <c r="K2434" s="25" t="str">
        <f t="shared" si="296"/>
        <v/>
      </c>
      <c r="L2434" s="30"/>
      <c r="O2434" s="13" t="str">
        <f t="shared" si="297"/>
        <v/>
      </c>
      <c r="P2434" s="13">
        <f>SUM($E$11:$E2434)</f>
        <v>30</v>
      </c>
      <c r="T2434" s="22">
        <f t="shared" si="298"/>
        <v>0</v>
      </c>
      <c r="U2434" s="22">
        <f t="shared" si="299"/>
        <v>0</v>
      </c>
      <c r="W2434" s="13" t="str">
        <f t="shared" si="300"/>
        <v/>
      </c>
      <c r="Y2434" s="41" t="str">
        <f>IF($B2434="", "", IF($B2434&gt;'Annual Report'!$AZ$41, 'Annual Report'!$BA$40, TEXT($B2434, "mmm yyyy")))</f>
        <v/>
      </c>
      <c r="AA2434" s="13" t="str">
        <f t="shared" si="301"/>
        <v/>
      </c>
      <c r="AC2434" s="13" t="str">
        <f t="shared" si="302"/>
        <v xml:space="preserve"> - </v>
      </c>
      <c r="AE2434" s="13" t="str">
        <f t="shared" si="303"/>
        <v/>
      </c>
    </row>
    <row r="2435" spans="1:31" x14ac:dyDescent="0.25">
      <c r="A2435" s="30"/>
      <c r="B2435" s="74"/>
      <c r="C2435" s="82"/>
      <c r="D2435" s="92"/>
      <c r="E2435" s="75"/>
      <c r="F2435" s="76"/>
      <c r="G2435" s="83"/>
      <c r="H2435" s="77"/>
      <c r="I2435" s="84"/>
      <c r="J2435" s="30"/>
      <c r="K2435" s="25" t="str">
        <f t="shared" si="296"/>
        <v/>
      </c>
      <c r="L2435" s="30"/>
      <c r="O2435" s="13" t="str">
        <f t="shared" si="297"/>
        <v/>
      </c>
      <c r="P2435" s="13">
        <f>SUM($E$11:$E2435)</f>
        <v>30</v>
      </c>
      <c r="T2435" s="22">
        <f t="shared" si="298"/>
        <v>0</v>
      </c>
      <c r="U2435" s="22">
        <f t="shared" si="299"/>
        <v>0</v>
      </c>
      <c r="W2435" s="13" t="str">
        <f t="shared" si="300"/>
        <v/>
      </c>
      <c r="Y2435" s="41" t="str">
        <f>IF($B2435="", "", IF($B2435&gt;'Annual Report'!$AZ$41, 'Annual Report'!$BA$40, TEXT($B2435, "mmm yyyy")))</f>
        <v/>
      </c>
      <c r="AA2435" s="13" t="str">
        <f t="shared" si="301"/>
        <v/>
      </c>
      <c r="AC2435" s="13" t="str">
        <f t="shared" si="302"/>
        <v xml:space="preserve"> - </v>
      </c>
      <c r="AE2435" s="13" t="str">
        <f t="shared" si="303"/>
        <v/>
      </c>
    </row>
    <row r="2436" spans="1:31" x14ac:dyDescent="0.25">
      <c r="A2436" s="30"/>
      <c r="B2436" s="74"/>
      <c r="C2436" s="82"/>
      <c r="D2436" s="92"/>
      <c r="E2436" s="75"/>
      <c r="F2436" s="76"/>
      <c r="G2436" s="83"/>
      <c r="H2436" s="77"/>
      <c r="I2436" s="84"/>
      <c r="J2436" s="30"/>
      <c r="K2436" s="25" t="str">
        <f t="shared" si="296"/>
        <v/>
      </c>
      <c r="L2436" s="30"/>
      <c r="O2436" s="13" t="str">
        <f t="shared" si="297"/>
        <v/>
      </c>
      <c r="P2436" s="13">
        <f>SUM($E$11:$E2436)</f>
        <v>30</v>
      </c>
      <c r="T2436" s="22">
        <f t="shared" si="298"/>
        <v>0</v>
      </c>
      <c r="U2436" s="22">
        <f t="shared" si="299"/>
        <v>0</v>
      </c>
      <c r="W2436" s="13" t="str">
        <f t="shared" si="300"/>
        <v/>
      </c>
      <c r="Y2436" s="41" t="str">
        <f>IF($B2436="", "", IF($B2436&gt;'Annual Report'!$AZ$41, 'Annual Report'!$BA$40, TEXT($B2436, "mmm yyyy")))</f>
        <v/>
      </c>
      <c r="AA2436" s="13" t="str">
        <f t="shared" si="301"/>
        <v/>
      </c>
      <c r="AC2436" s="13" t="str">
        <f t="shared" si="302"/>
        <v xml:space="preserve"> - </v>
      </c>
      <c r="AE2436" s="13" t="str">
        <f t="shared" si="303"/>
        <v/>
      </c>
    </row>
    <row r="2437" spans="1:31" x14ac:dyDescent="0.25">
      <c r="A2437" s="30"/>
      <c r="B2437" s="74"/>
      <c r="C2437" s="82"/>
      <c r="D2437" s="92"/>
      <c r="E2437" s="75"/>
      <c r="F2437" s="76"/>
      <c r="G2437" s="83"/>
      <c r="H2437" s="77"/>
      <c r="I2437" s="84"/>
      <c r="J2437" s="30"/>
      <c r="K2437" s="25" t="str">
        <f t="shared" si="296"/>
        <v/>
      </c>
      <c r="L2437" s="30"/>
      <c r="O2437" s="13" t="str">
        <f t="shared" si="297"/>
        <v/>
      </c>
      <c r="P2437" s="13">
        <f>SUM($E$11:$E2437)</f>
        <v>30</v>
      </c>
      <c r="T2437" s="22">
        <f t="shared" si="298"/>
        <v>0</v>
      </c>
      <c r="U2437" s="22">
        <f t="shared" si="299"/>
        <v>0</v>
      </c>
      <c r="W2437" s="13" t="str">
        <f t="shared" si="300"/>
        <v/>
      </c>
      <c r="Y2437" s="41" t="str">
        <f>IF($B2437="", "", IF($B2437&gt;'Annual Report'!$AZ$41, 'Annual Report'!$BA$40, TEXT($B2437, "mmm yyyy")))</f>
        <v/>
      </c>
      <c r="AA2437" s="13" t="str">
        <f t="shared" si="301"/>
        <v/>
      </c>
      <c r="AC2437" s="13" t="str">
        <f t="shared" si="302"/>
        <v xml:space="preserve"> - </v>
      </c>
      <c r="AE2437" s="13" t="str">
        <f t="shared" si="303"/>
        <v/>
      </c>
    </row>
    <row r="2438" spans="1:31" x14ac:dyDescent="0.25">
      <c r="A2438" s="30"/>
      <c r="B2438" s="74"/>
      <c r="C2438" s="82"/>
      <c r="D2438" s="92"/>
      <c r="E2438" s="75"/>
      <c r="F2438" s="76"/>
      <c r="G2438" s="83"/>
      <c r="H2438" s="77"/>
      <c r="I2438" s="84"/>
      <c r="J2438" s="30"/>
      <c r="K2438" s="25" t="str">
        <f t="shared" si="296"/>
        <v/>
      </c>
      <c r="L2438" s="30"/>
      <c r="O2438" s="13" t="str">
        <f t="shared" si="297"/>
        <v/>
      </c>
      <c r="P2438" s="13">
        <f>SUM($E$11:$E2438)</f>
        <v>30</v>
      </c>
      <c r="T2438" s="22">
        <f t="shared" si="298"/>
        <v>0</v>
      </c>
      <c r="U2438" s="22">
        <f t="shared" si="299"/>
        <v>0</v>
      </c>
      <c r="W2438" s="13" t="str">
        <f t="shared" si="300"/>
        <v/>
      </c>
      <c r="Y2438" s="41" t="str">
        <f>IF($B2438="", "", IF($B2438&gt;'Annual Report'!$AZ$41, 'Annual Report'!$BA$40, TEXT($B2438, "mmm yyyy")))</f>
        <v/>
      </c>
      <c r="AA2438" s="13" t="str">
        <f t="shared" si="301"/>
        <v/>
      </c>
      <c r="AC2438" s="13" t="str">
        <f t="shared" si="302"/>
        <v xml:space="preserve"> - </v>
      </c>
      <c r="AE2438" s="13" t="str">
        <f t="shared" si="303"/>
        <v/>
      </c>
    </row>
    <row r="2439" spans="1:31" x14ac:dyDescent="0.25">
      <c r="A2439" s="30"/>
      <c r="B2439" s="74"/>
      <c r="C2439" s="82"/>
      <c r="D2439" s="92"/>
      <c r="E2439" s="75"/>
      <c r="F2439" s="76"/>
      <c r="G2439" s="83"/>
      <c r="H2439" s="77"/>
      <c r="I2439" s="84"/>
      <c r="J2439" s="30"/>
      <c r="K2439" s="25" t="str">
        <f t="shared" si="296"/>
        <v/>
      </c>
      <c r="L2439" s="30"/>
      <c r="O2439" s="13" t="str">
        <f t="shared" si="297"/>
        <v/>
      </c>
      <c r="P2439" s="13">
        <f>SUM($E$11:$E2439)</f>
        <v>30</v>
      </c>
      <c r="T2439" s="22">
        <f t="shared" si="298"/>
        <v>0</v>
      </c>
      <c r="U2439" s="22">
        <f t="shared" si="299"/>
        <v>0</v>
      </c>
      <c r="W2439" s="13" t="str">
        <f t="shared" si="300"/>
        <v/>
      </c>
      <c r="Y2439" s="41" t="str">
        <f>IF($B2439="", "", IF($B2439&gt;'Annual Report'!$AZ$41, 'Annual Report'!$BA$40, TEXT($B2439, "mmm yyyy")))</f>
        <v/>
      </c>
      <c r="AA2439" s="13" t="str">
        <f t="shared" si="301"/>
        <v/>
      </c>
      <c r="AC2439" s="13" t="str">
        <f t="shared" si="302"/>
        <v xml:space="preserve"> - </v>
      </c>
      <c r="AE2439" s="13" t="str">
        <f t="shared" si="303"/>
        <v/>
      </c>
    </row>
    <row r="2440" spans="1:31" x14ac:dyDescent="0.25">
      <c r="A2440" s="30"/>
      <c r="B2440" s="74"/>
      <c r="C2440" s="82"/>
      <c r="D2440" s="92"/>
      <c r="E2440" s="75"/>
      <c r="F2440" s="76"/>
      <c r="G2440" s="83"/>
      <c r="H2440" s="77"/>
      <c r="I2440" s="84"/>
      <c r="J2440" s="30"/>
      <c r="K2440" s="25" t="str">
        <f t="shared" si="296"/>
        <v/>
      </c>
      <c r="L2440" s="30"/>
      <c r="O2440" s="13" t="str">
        <f t="shared" si="297"/>
        <v/>
      </c>
      <c r="P2440" s="13">
        <f>SUM($E$11:$E2440)</f>
        <v>30</v>
      </c>
      <c r="T2440" s="22">
        <f t="shared" si="298"/>
        <v>0</v>
      </c>
      <c r="U2440" s="22">
        <f t="shared" si="299"/>
        <v>0</v>
      </c>
      <c r="W2440" s="13" t="str">
        <f t="shared" si="300"/>
        <v/>
      </c>
      <c r="Y2440" s="41" t="str">
        <f>IF($B2440="", "", IF($B2440&gt;'Annual Report'!$AZ$41, 'Annual Report'!$BA$40, TEXT($B2440, "mmm yyyy")))</f>
        <v/>
      </c>
      <c r="AA2440" s="13" t="str">
        <f t="shared" si="301"/>
        <v/>
      </c>
      <c r="AC2440" s="13" t="str">
        <f t="shared" si="302"/>
        <v xml:space="preserve"> - </v>
      </c>
      <c r="AE2440" s="13" t="str">
        <f t="shared" si="303"/>
        <v/>
      </c>
    </row>
    <row r="2441" spans="1:31" x14ac:dyDescent="0.25">
      <c r="A2441" s="30"/>
      <c r="B2441" s="74"/>
      <c r="C2441" s="82"/>
      <c r="D2441" s="92"/>
      <c r="E2441" s="75"/>
      <c r="F2441" s="76"/>
      <c r="G2441" s="83"/>
      <c r="H2441" s="77"/>
      <c r="I2441" s="84"/>
      <c r="J2441" s="30"/>
      <c r="K2441" s="25" t="str">
        <f t="shared" si="296"/>
        <v/>
      </c>
      <c r="L2441" s="30"/>
      <c r="O2441" s="13" t="str">
        <f t="shared" si="297"/>
        <v/>
      </c>
      <c r="P2441" s="13">
        <f>SUM($E$11:$E2441)</f>
        <v>30</v>
      </c>
      <c r="T2441" s="22">
        <f t="shared" si="298"/>
        <v>0</v>
      </c>
      <c r="U2441" s="22">
        <f t="shared" si="299"/>
        <v>0</v>
      </c>
      <c r="W2441" s="13" t="str">
        <f t="shared" si="300"/>
        <v/>
      </c>
      <c r="Y2441" s="41" t="str">
        <f>IF($B2441="", "", IF($B2441&gt;'Annual Report'!$AZ$41, 'Annual Report'!$BA$40, TEXT($B2441, "mmm yyyy")))</f>
        <v/>
      </c>
      <c r="AA2441" s="13" t="str">
        <f t="shared" si="301"/>
        <v/>
      </c>
      <c r="AC2441" s="13" t="str">
        <f t="shared" si="302"/>
        <v xml:space="preserve"> - </v>
      </c>
      <c r="AE2441" s="13" t="str">
        <f t="shared" si="303"/>
        <v/>
      </c>
    </row>
    <row r="2442" spans="1:31" x14ac:dyDescent="0.25">
      <c r="A2442" s="30"/>
      <c r="B2442" s="74"/>
      <c r="C2442" s="82"/>
      <c r="D2442" s="92"/>
      <c r="E2442" s="75"/>
      <c r="F2442" s="76"/>
      <c r="G2442" s="83"/>
      <c r="H2442" s="77"/>
      <c r="I2442" s="84"/>
      <c r="J2442" s="30"/>
      <c r="K2442" s="25" t="str">
        <f t="shared" si="296"/>
        <v/>
      </c>
      <c r="L2442" s="30"/>
      <c r="O2442" s="13" t="str">
        <f t="shared" si="297"/>
        <v/>
      </c>
      <c r="P2442" s="13">
        <f>SUM($E$11:$E2442)</f>
        <v>30</v>
      </c>
      <c r="T2442" s="22">
        <f t="shared" si="298"/>
        <v>0</v>
      </c>
      <c r="U2442" s="22">
        <f t="shared" si="299"/>
        <v>0</v>
      </c>
      <c r="W2442" s="13" t="str">
        <f t="shared" si="300"/>
        <v/>
      </c>
      <c r="Y2442" s="41" t="str">
        <f>IF($B2442="", "", IF($B2442&gt;'Annual Report'!$AZ$41, 'Annual Report'!$BA$40, TEXT($B2442, "mmm yyyy")))</f>
        <v/>
      </c>
      <c r="AA2442" s="13" t="str">
        <f t="shared" si="301"/>
        <v/>
      </c>
      <c r="AC2442" s="13" t="str">
        <f t="shared" si="302"/>
        <v xml:space="preserve"> - </v>
      </c>
      <c r="AE2442" s="13" t="str">
        <f t="shared" si="303"/>
        <v/>
      </c>
    </row>
    <row r="2443" spans="1:31" x14ac:dyDescent="0.25">
      <c r="A2443" s="30"/>
      <c r="B2443" s="74"/>
      <c r="C2443" s="82"/>
      <c r="D2443" s="92"/>
      <c r="E2443" s="75"/>
      <c r="F2443" s="76"/>
      <c r="G2443" s="83"/>
      <c r="H2443" s="77"/>
      <c r="I2443" s="84"/>
      <c r="J2443" s="30"/>
      <c r="K2443" s="25" t="str">
        <f t="shared" si="296"/>
        <v/>
      </c>
      <c r="L2443" s="30"/>
      <c r="O2443" s="13" t="str">
        <f t="shared" si="297"/>
        <v/>
      </c>
      <c r="P2443" s="13">
        <f>SUM($E$11:$E2443)</f>
        <v>30</v>
      </c>
      <c r="T2443" s="22">
        <f t="shared" si="298"/>
        <v>0</v>
      </c>
      <c r="U2443" s="22">
        <f t="shared" si="299"/>
        <v>0</v>
      </c>
      <c r="W2443" s="13" t="str">
        <f t="shared" si="300"/>
        <v/>
      </c>
      <c r="Y2443" s="41" t="str">
        <f>IF($B2443="", "", IF($B2443&gt;'Annual Report'!$AZ$41, 'Annual Report'!$BA$40, TEXT($B2443, "mmm yyyy")))</f>
        <v/>
      </c>
      <c r="AA2443" s="13" t="str">
        <f t="shared" si="301"/>
        <v/>
      </c>
      <c r="AC2443" s="13" t="str">
        <f t="shared" si="302"/>
        <v xml:space="preserve"> - </v>
      </c>
      <c r="AE2443" s="13" t="str">
        <f t="shared" si="303"/>
        <v/>
      </c>
    </row>
    <row r="2444" spans="1:31" x14ac:dyDescent="0.25">
      <c r="A2444" s="30"/>
      <c r="B2444" s="74"/>
      <c r="C2444" s="82"/>
      <c r="D2444" s="92"/>
      <c r="E2444" s="75"/>
      <c r="F2444" s="76"/>
      <c r="G2444" s="83"/>
      <c r="H2444" s="77"/>
      <c r="I2444" s="84"/>
      <c r="J2444" s="30"/>
      <c r="K2444" s="25" t="str">
        <f t="shared" ref="K2444:K2507" si="304">IF($B2444="", "", $G2444+$H2444-$F2444-$U2444-$T2444)</f>
        <v/>
      </c>
      <c r="L2444" s="30"/>
      <c r="O2444" s="13" t="str">
        <f t="shared" ref="O2444:O2507" si="305">IF($B2444="", "", IF(OR($B2444&lt;$R$3, $B2444&gt;$R$4), "X", ""))</f>
        <v/>
      </c>
      <c r="P2444" s="13">
        <f>SUM($E$11:$E2444)</f>
        <v>30</v>
      </c>
      <c r="T2444" s="22">
        <f t="shared" ref="T2444:T2507" si="306">ROUND($D2444*$P$4*24, 2)</f>
        <v>0</v>
      </c>
      <c r="U2444" s="22">
        <f t="shared" ref="U2444:U2507" si="307">ROUND(IF(AND($P2444&gt;$O$6, $P2443&lt;$O$6), (($P2444-$O$6)*$P$7)+(($O$6-$P2443)*$P$6), IF($P2443&gt;$O$6, $E2444*$P$7, $E2444*$P$6)), 2)</f>
        <v>0</v>
      </c>
      <c r="W2444" s="13" t="str">
        <f t="shared" ref="W2444:W2507" si="308">IF($I2444="", "", IF(COUNTIF($R$11:$R$20, $I2444)&gt;0, "", "X"))</f>
        <v/>
      </c>
      <c r="Y2444" s="41" t="str">
        <f>IF($B2444="", "", IF($B2444&gt;'Annual Report'!$AZ$41, 'Annual Report'!$BA$40, TEXT($B2444, "mmm yyyy")))</f>
        <v/>
      </c>
      <c r="AA2444" s="13" t="str">
        <f t="shared" ref="AA2444:AA2507" si="309">IF(AND(NOT($F2444=""), $I2444=""), "X", "")</f>
        <v/>
      </c>
      <c r="AC2444" s="13" t="str">
        <f t="shared" ref="AC2444:AC2507" si="310">_xlfn.CONCAT(Y2444, " - ", $I2444)</f>
        <v xml:space="preserve"> - </v>
      </c>
      <c r="AE2444" s="13" t="str">
        <f t="shared" ref="AE2444:AE2507" si="311">IF($AA2444="", "", $Y2444)</f>
        <v/>
      </c>
    </row>
    <row r="2445" spans="1:31" x14ac:dyDescent="0.25">
      <c r="A2445" s="30"/>
      <c r="B2445" s="74"/>
      <c r="C2445" s="82"/>
      <c r="D2445" s="92"/>
      <c r="E2445" s="75"/>
      <c r="F2445" s="76"/>
      <c r="G2445" s="83"/>
      <c r="H2445" s="77"/>
      <c r="I2445" s="84"/>
      <c r="J2445" s="30"/>
      <c r="K2445" s="25" t="str">
        <f t="shared" si="304"/>
        <v/>
      </c>
      <c r="L2445" s="30"/>
      <c r="O2445" s="13" t="str">
        <f t="shared" si="305"/>
        <v/>
      </c>
      <c r="P2445" s="13">
        <f>SUM($E$11:$E2445)</f>
        <v>30</v>
      </c>
      <c r="T2445" s="22">
        <f t="shared" si="306"/>
        <v>0</v>
      </c>
      <c r="U2445" s="22">
        <f t="shared" si="307"/>
        <v>0</v>
      </c>
      <c r="W2445" s="13" t="str">
        <f t="shared" si="308"/>
        <v/>
      </c>
      <c r="Y2445" s="41" t="str">
        <f>IF($B2445="", "", IF($B2445&gt;'Annual Report'!$AZ$41, 'Annual Report'!$BA$40, TEXT($B2445, "mmm yyyy")))</f>
        <v/>
      </c>
      <c r="AA2445" s="13" t="str">
        <f t="shared" si="309"/>
        <v/>
      </c>
      <c r="AC2445" s="13" t="str">
        <f t="shared" si="310"/>
        <v xml:space="preserve"> - </v>
      </c>
      <c r="AE2445" s="13" t="str">
        <f t="shared" si="311"/>
        <v/>
      </c>
    </row>
    <row r="2446" spans="1:31" x14ac:dyDescent="0.25">
      <c r="A2446" s="30"/>
      <c r="B2446" s="74"/>
      <c r="C2446" s="82"/>
      <c r="D2446" s="92"/>
      <c r="E2446" s="75"/>
      <c r="F2446" s="76"/>
      <c r="G2446" s="83"/>
      <c r="H2446" s="77"/>
      <c r="I2446" s="84"/>
      <c r="J2446" s="30"/>
      <c r="K2446" s="25" t="str">
        <f t="shared" si="304"/>
        <v/>
      </c>
      <c r="L2446" s="30"/>
      <c r="O2446" s="13" t="str">
        <f t="shared" si="305"/>
        <v/>
      </c>
      <c r="P2446" s="13">
        <f>SUM($E$11:$E2446)</f>
        <v>30</v>
      </c>
      <c r="T2446" s="22">
        <f t="shared" si="306"/>
        <v>0</v>
      </c>
      <c r="U2446" s="22">
        <f t="shared" si="307"/>
        <v>0</v>
      </c>
      <c r="W2446" s="13" t="str">
        <f t="shared" si="308"/>
        <v/>
      </c>
      <c r="Y2446" s="41" t="str">
        <f>IF($B2446="", "", IF($B2446&gt;'Annual Report'!$AZ$41, 'Annual Report'!$BA$40, TEXT($B2446, "mmm yyyy")))</f>
        <v/>
      </c>
      <c r="AA2446" s="13" t="str">
        <f t="shared" si="309"/>
        <v/>
      </c>
      <c r="AC2446" s="13" t="str">
        <f t="shared" si="310"/>
        <v xml:space="preserve"> - </v>
      </c>
      <c r="AE2446" s="13" t="str">
        <f t="shared" si="311"/>
        <v/>
      </c>
    </row>
    <row r="2447" spans="1:31" x14ac:dyDescent="0.25">
      <c r="A2447" s="30"/>
      <c r="B2447" s="74"/>
      <c r="C2447" s="82"/>
      <c r="D2447" s="92"/>
      <c r="E2447" s="75"/>
      <c r="F2447" s="76"/>
      <c r="G2447" s="83"/>
      <c r="H2447" s="77"/>
      <c r="I2447" s="84"/>
      <c r="J2447" s="30"/>
      <c r="K2447" s="25" t="str">
        <f t="shared" si="304"/>
        <v/>
      </c>
      <c r="L2447" s="30"/>
      <c r="O2447" s="13" t="str">
        <f t="shared" si="305"/>
        <v/>
      </c>
      <c r="P2447" s="13">
        <f>SUM($E$11:$E2447)</f>
        <v>30</v>
      </c>
      <c r="T2447" s="22">
        <f t="shared" si="306"/>
        <v>0</v>
      </c>
      <c r="U2447" s="22">
        <f t="shared" si="307"/>
        <v>0</v>
      </c>
      <c r="W2447" s="13" t="str">
        <f t="shared" si="308"/>
        <v/>
      </c>
      <c r="Y2447" s="41" t="str">
        <f>IF($B2447="", "", IF($B2447&gt;'Annual Report'!$AZ$41, 'Annual Report'!$BA$40, TEXT($B2447, "mmm yyyy")))</f>
        <v/>
      </c>
      <c r="AA2447" s="13" t="str">
        <f t="shared" si="309"/>
        <v/>
      </c>
      <c r="AC2447" s="13" t="str">
        <f t="shared" si="310"/>
        <v xml:space="preserve"> - </v>
      </c>
      <c r="AE2447" s="13" t="str">
        <f t="shared" si="311"/>
        <v/>
      </c>
    </row>
    <row r="2448" spans="1:31" x14ac:dyDescent="0.25">
      <c r="A2448" s="30"/>
      <c r="B2448" s="74"/>
      <c r="C2448" s="82"/>
      <c r="D2448" s="92"/>
      <c r="E2448" s="75"/>
      <c r="F2448" s="76"/>
      <c r="G2448" s="83"/>
      <c r="H2448" s="77"/>
      <c r="I2448" s="84"/>
      <c r="J2448" s="30"/>
      <c r="K2448" s="25" t="str">
        <f t="shared" si="304"/>
        <v/>
      </c>
      <c r="L2448" s="30"/>
      <c r="O2448" s="13" t="str">
        <f t="shared" si="305"/>
        <v/>
      </c>
      <c r="P2448" s="13">
        <f>SUM($E$11:$E2448)</f>
        <v>30</v>
      </c>
      <c r="T2448" s="22">
        <f t="shared" si="306"/>
        <v>0</v>
      </c>
      <c r="U2448" s="22">
        <f t="shared" si="307"/>
        <v>0</v>
      </c>
      <c r="W2448" s="13" t="str">
        <f t="shared" si="308"/>
        <v/>
      </c>
      <c r="Y2448" s="41" t="str">
        <f>IF($B2448="", "", IF($B2448&gt;'Annual Report'!$AZ$41, 'Annual Report'!$BA$40, TEXT($B2448, "mmm yyyy")))</f>
        <v/>
      </c>
      <c r="AA2448" s="13" t="str">
        <f t="shared" si="309"/>
        <v/>
      </c>
      <c r="AC2448" s="13" t="str">
        <f t="shared" si="310"/>
        <v xml:space="preserve"> - </v>
      </c>
      <c r="AE2448" s="13" t="str">
        <f t="shared" si="311"/>
        <v/>
      </c>
    </row>
    <row r="2449" spans="1:31" x14ac:dyDescent="0.25">
      <c r="A2449" s="30"/>
      <c r="B2449" s="74"/>
      <c r="C2449" s="82"/>
      <c r="D2449" s="92"/>
      <c r="E2449" s="75"/>
      <c r="F2449" s="76"/>
      <c r="G2449" s="83"/>
      <c r="H2449" s="77"/>
      <c r="I2449" s="84"/>
      <c r="J2449" s="30"/>
      <c r="K2449" s="25" t="str">
        <f t="shared" si="304"/>
        <v/>
      </c>
      <c r="L2449" s="30"/>
      <c r="O2449" s="13" t="str">
        <f t="shared" si="305"/>
        <v/>
      </c>
      <c r="P2449" s="13">
        <f>SUM($E$11:$E2449)</f>
        <v>30</v>
      </c>
      <c r="T2449" s="22">
        <f t="shared" si="306"/>
        <v>0</v>
      </c>
      <c r="U2449" s="22">
        <f t="shared" si="307"/>
        <v>0</v>
      </c>
      <c r="W2449" s="13" t="str">
        <f t="shared" si="308"/>
        <v/>
      </c>
      <c r="Y2449" s="41" t="str">
        <f>IF($B2449="", "", IF($B2449&gt;'Annual Report'!$AZ$41, 'Annual Report'!$BA$40, TEXT($B2449, "mmm yyyy")))</f>
        <v/>
      </c>
      <c r="AA2449" s="13" t="str">
        <f t="shared" si="309"/>
        <v/>
      </c>
      <c r="AC2449" s="13" t="str">
        <f t="shared" si="310"/>
        <v xml:space="preserve"> - </v>
      </c>
      <c r="AE2449" s="13" t="str">
        <f t="shared" si="311"/>
        <v/>
      </c>
    </row>
    <row r="2450" spans="1:31" x14ac:dyDescent="0.25">
      <c r="A2450" s="30"/>
      <c r="B2450" s="74"/>
      <c r="C2450" s="82"/>
      <c r="D2450" s="92"/>
      <c r="E2450" s="75"/>
      <c r="F2450" s="76"/>
      <c r="G2450" s="83"/>
      <c r="H2450" s="77"/>
      <c r="I2450" s="84"/>
      <c r="J2450" s="30"/>
      <c r="K2450" s="25" t="str">
        <f t="shared" si="304"/>
        <v/>
      </c>
      <c r="L2450" s="30"/>
      <c r="O2450" s="13" t="str">
        <f t="shared" si="305"/>
        <v/>
      </c>
      <c r="P2450" s="13">
        <f>SUM($E$11:$E2450)</f>
        <v>30</v>
      </c>
      <c r="T2450" s="22">
        <f t="shared" si="306"/>
        <v>0</v>
      </c>
      <c r="U2450" s="22">
        <f t="shared" si="307"/>
        <v>0</v>
      </c>
      <c r="W2450" s="13" t="str">
        <f t="shared" si="308"/>
        <v/>
      </c>
      <c r="Y2450" s="41" t="str">
        <f>IF($B2450="", "", IF($B2450&gt;'Annual Report'!$AZ$41, 'Annual Report'!$BA$40, TEXT($B2450, "mmm yyyy")))</f>
        <v/>
      </c>
      <c r="AA2450" s="13" t="str">
        <f t="shared" si="309"/>
        <v/>
      </c>
      <c r="AC2450" s="13" t="str">
        <f t="shared" si="310"/>
        <v xml:space="preserve"> - </v>
      </c>
      <c r="AE2450" s="13" t="str">
        <f t="shared" si="311"/>
        <v/>
      </c>
    </row>
    <row r="2451" spans="1:31" x14ac:dyDescent="0.25">
      <c r="A2451" s="30"/>
      <c r="B2451" s="74"/>
      <c r="C2451" s="82"/>
      <c r="D2451" s="92"/>
      <c r="E2451" s="75"/>
      <c r="F2451" s="76"/>
      <c r="G2451" s="83"/>
      <c r="H2451" s="77"/>
      <c r="I2451" s="84"/>
      <c r="J2451" s="30"/>
      <c r="K2451" s="25" t="str">
        <f t="shared" si="304"/>
        <v/>
      </c>
      <c r="L2451" s="30"/>
      <c r="O2451" s="13" t="str">
        <f t="shared" si="305"/>
        <v/>
      </c>
      <c r="P2451" s="13">
        <f>SUM($E$11:$E2451)</f>
        <v>30</v>
      </c>
      <c r="T2451" s="22">
        <f t="shared" si="306"/>
        <v>0</v>
      </c>
      <c r="U2451" s="22">
        <f t="shared" si="307"/>
        <v>0</v>
      </c>
      <c r="W2451" s="13" t="str">
        <f t="shared" si="308"/>
        <v/>
      </c>
      <c r="Y2451" s="41" t="str">
        <f>IF($B2451="", "", IF($B2451&gt;'Annual Report'!$AZ$41, 'Annual Report'!$BA$40, TEXT($B2451, "mmm yyyy")))</f>
        <v/>
      </c>
      <c r="AA2451" s="13" t="str">
        <f t="shared" si="309"/>
        <v/>
      </c>
      <c r="AC2451" s="13" t="str">
        <f t="shared" si="310"/>
        <v xml:space="preserve"> - </v>
      </c>
      <c r="AE2451" s="13" t="str">
        <f t="shared" si="311"/>
        <v/>
      </c>
    </row>
    <row r="2452" spans="1:31" x14ac:dyDescent="0.25">
      <c r="A2452" s="30"/>
      <c r="B2452" s="74"/>
      <c r="C2452" s="82"/>
      <c r="D2452" s="92"/>
      <c r="E2452" s="75"/>
      <c r="F2452" s="76"/>
      <c r="G2452" s="83"/>
      <c r="H2452" s="77"/>
      <c r="I2452" s="84"/>
      <c r="J2452" s="30"/>
      <c r="K2452" s="25" t="str">
        <f t="shared" si="304"/>
        <v/>
      </c>
      <c r="L2452" s="30"/>
      <c r="O2452" s="13" t="str">
        <f t="shared" si="305"/>
        <v/>
      </c>
      <c r="P2452" s="13">
        <f>SUM($E$11:$E2452)</f>
        <v>30</v>
      </c>
      <c r="T2452" s="22">
        <f t="shared" si="306"/>
        <v>0</v>
      </c>
      <c r="U2452" s="22">
        <f t="shared" si="307"/>
        <v>0</v>
      </c>
      <c r="W2452" s="13" t="str">
        <f t="shared" si="308"/>
        <v/>
      </c>
      <c r="Y2452" s="41" t="str">
        <f>IF($B2452="", "", IF($B2452&gt;'Annual Report'!$AZ$41, 'Annual Report'!$BA$40, TEXT($B2452, "mmm yyyy")))</f>
        <v/>
      </c>
      <c r="AA2452" s="13" t="str">
        <f t="shared" si="309"/>
        <v/>
      </c>
      <c r="AC2452" s="13" t="str">
        <f t="shared" si="310"/>
        <v xml:space="preserve"> - </v>
      </c>
      <c r="AE2452" s="13" t="str">
        <f t="shared" si="311"/>
        <v/>
      </c>
    </row>
    <row r="2453" spans="1:31" x14ac:dyDescent="0.25">
      <c r="A2453" s="30"/>
      <c r="B2453" s="74"/>
      <c r="C2453" s="82"/>
      <c r="D2453" s="92"/>
      <c r="E2453" s="75"/>
      <c r="F2453" s="76"/>
      <c r="G2453" s="83"/>
      <c r="H2453" s="77"/>
      <c r="I2453" s="84"/>
      <c r="J2453" s="30"/>
      <c r="K2453" s="25" t="str">
        <f t="shared" si="304"/>
        <v/>
      </c>
      <c r="L2453" s="30"/>
      <c r="O2453" s="13" t="str">
        <f t="shared" si="305"/>
        <v/>
      </c>
      <c r="P2453" s="13">
        <f>SUM($E$11:$E2453)</f>
        <v>30</v>
      </c>
      <c r="T2453" s="22">
        <f t="shared" si="306"/>
        <v>0</v>
      </c>
      <c r="U2453" s="22">
        <f t="shared" si="307"/>
        <v>0</v>
      </c>
      <c r="W2453" s="13" t="str">
        <f t="shared" si="308"/>
        <v/>
      </c>
      <c r="Y2453" s="41" t="str">
        <f>IF($B2453="", "", IF($B2453&gt;'Annual Report'!$AZ$41, 'Annual Report'!$BA$40, TEXT($B2453, "mmm yyyy")))</f>
        <v/>
      </c>
      <c r="AA2453" s="13" t="str">
        <f t="shared" si="309"/>
        <v/>
      </c>
      <c r="AC2453" s="13" t="str">
        <f t="shared" si="310"/>
        <v xml:space="preserve"> - </v>
      </c>
      <c r="AE2453" s="13" t="str">
        <f t="shared" si="311"/>
        <v/>
      </c>
    </row>
    <row r="2454" spans="1:31" x14ac:dyDescent="0.25">
      <c r="A2454" s="30"/>
      <c r="B2454" s="74"/>
      <c r="C2454" s="82"/>
      <c r="D2454" s="92"/>
      <c r="E2454" s="75"/>
      <c r="F2454" s="76"/>
      <c r="G2454" s="83"/>
      <c r="H2454" s="77"/>
      <c r="I2454" s="84"/>
      <c r="J2454" s="30"/>
      <c r="K2454" s="25" t="str">
        <f t="shared" si="304"/>
        <v/>
      </c>
      <c r="L2454" s="30"/>
      <c r="O2454" s="13" t="str">
        <f t="shared" si="305"/>
        <v/>
      </c>
      <c r="P2454" s="13">
        <f>SUM($E$11:$E2454)</f>
        <v>30</v>
      </c>
      <c r="T2454" s="22">
        <f t="shared" si="306"/>
        <v>0</v>
      </c>
      <c r="U2454" s="22">
        <f t="shared" si="307"/>
        <v>0</v>
      </c>
      <c r="W2454" s="13" t="str">
        <f t="shared" si="308"/>
        <v/>
      </c>
      <c r="Y2454" s="41" t="str">
        <f>IF($B2454="", "", IF($B2454&gt;'Annual Report'!$AZ$41, 'Annual Report'!$BA$40, TEXT($B2454, "mmm yyyy")))</f>
        <v/>
      </c>
      <c r="AA2454" s="13" t="str">
        <f t="shared" si="309"/>
        <v/>
      </c>
      <c r="AC2454" s="13" t="str">
        <f t="shared" si="310"/>
        <v xml:space="preserve"> - </v>
      </c>
      <c r="AE2454" s="13" t="str">
        <f t="shared" si="311"/>
        <v/>
      </c>
    </row>
    <row r="2455" spans="1:31" x14ac:dyDescent="0.25">
      <c r="A2455" s="30"/>
      <c r="B2455" s="74"/>
      <c r="C2455" s="82"/>
      <c r="D2455" s="92"/>
      <c r="E2455" s="75"/>
      <c r="F2455" s="76"/>
      <c r="G2455" s="83"/>
      <c r="H2455" s="77"/>
      <c r="I2455" s="84"/>
      <c r="J2455" s="30"/>
      <c r="K2455" s="25" t="str">
        <f t="shared" si="304"/>
        <v/>
      </c>
      <c r="L2455" s="30"/>
      <c r="O2455" s="13" t="str">
        <f t="shared" si="305"/>
        <v/>
      </c>
      <c r="P2455" s="13">
        <f>SUM($E$11:$E2455)</f>
        <v>30</v>
      </c>
      <c r="T2455" s="22">
        <f t="shared" si="306"/>
        <v>0</v>
      </c>
      <c r="U2455" s="22">
        <f t="shared" si="307"/>
        <v>0</v>
      </c>
      <c r="W2455" s="13" t="str">
        <f t="shared" si="308"/>
        <v/>
      </c>
      <c r="Y2455" s="41" t="str">
        <f>IF($B2455="", "", IF($B2455&gt;'Annual Report'!$AZ$41, 'Annual Report'!$BA$40, TEXT($B2455, "mmm yyyy")))</f>
        <v/>
      </c>
      <c r="AA2455" s="13" t="str">
        <f t="shared" si="309"/>
        <v/>
      </c>
      <c r="AC2455" s="13" t="str">
        <f t="shared" si="310"/>
        <v xml:space="preserve"> - </v>
      </c>
      <c r="AE2455" s="13" t="str">
        <f t="shared" si="311"/>
        <v/>
      </c>
    </row>
    <row r="2456" spans="1:31" x14ac:dyDescent="0.25">
      <c r="A2456" s="30"/>
      <c r="B2456" s="74"/>
      <c r="C2456" s="82"/>
      <c r="D2456" s="92"/>
      <c r="E2456" s="75"/>
      <c r="F2456" s="76"/>
      <c r="G2456" s="83"/>
      <c r="H2456" s="77"/>
      <c r="I2456" s="84"/>
      <c r="J2456" s="30"/>
      <c r="K2456" s="25" t="str">
        <f t="shared" si="304"/>
        <v/>
      </c>
      <c r="L2456" s="30"/>
      <c r="O2456" s="13" t="str">
        <f t="shared" si="305"/>
        <v/>
      </c>
      <c r="P2456" s="13">
        <f>SUM($E$11:$E2456)</f>
        <v>30</v>
      </c>
      <c r="T2456" s="22">
        <f t="shared" si="306"/>
        <v>0</v>
      </c>
      <c r="U2456" s="22">
        <f t="shared" si="307"/>
        <v>0</v>
      </c>
      <c r="W2456" s="13" t="str">
        <f t="shared" si="308"/>
        <v/>
      </c>
      <c r="Y2456" s="41" t="str">
        <f>IF($B2456="", "", IF($B2456&gt;'Annual Report'!$AZ$41, 'Annual Report'!$BA$40, TEXT($B2456, "mmm yyyy")))</f>
        <v/>
      </c>
      <c r="AA2456" s="13" t="str">
        <f t="shared" si="309"/>
        <v/>
      </c>
      <c r="AC2456" s="13" t="str">
        <f t="shared" si="310"/>
        <v xml:space="preserve"> - </v>
      </c>
      <c r="AE2456" s="13" t="str">
        <f t="shared" si="311"/>
        <v/>
      </c>
    </row>
    <row r="2457" spans="1:31" x14ac:dyDescent="0.25">
      <c r="A2457" s="30"/>
      <c r="B2457" s="74"/>
      <c r="C2457" s="82"/>
      <c r="D2457" s="92"/>
      <c r="E2457" s="75"/>
      <c r="F2457" s="76"/>
      <c r="G2457" s="83"/>
      <c r="H2457" s="77"/>
      <c r="I2457" s="84"/>
      <c r="J2457" s="30"/>
      <c r="K2457" s="25" t="str">
        <f t="shared" si="304"/>
        <v/>
      </c>
      <c r="L2457" s="30"/>
      <c r="O2457" s="13" t="str">
        <f t="shared" si="305"/>
        <v/>
      </c>
      <c r="P2457" s="13">
        <f>SUM($E$11:$E2457)</f>
        <v>30</v>
      </c>
      <c r="T2457" s="22">
        <f t="shared" si="306"/>
        <v>0</v>
      </c>
      <c r="U2457" s="22">
        <f t="shared" si="307"/>
        <v>0</v>
      </c>
      <c r="W2457" s="13" t="str">
        <f t="shared" si="308"/>
        <v/>
      </c>
      <c r="Y2457" s="41" t="str">
        <f>IF($B2457="", "", IF($B2457&gt;'Annual Report'!$AZ$41, 'Annual Report'!$BA$40, TEXT($B2457, "mmm yyyy")))</f>
        <v/>
      </c>
      <c r="AA2457" s="13" t="str">
        <f t="shared" si="309"/>
        <v/>
      </c>
      <c r="AC2457" s="13" t="str">
        <f t="shared" si="310"/>
        <v xml:space="preserve"> - </v>
      </c>
      <c r="AE2457" s="13" t="str">
        <f t="shared" si="311"/>
        <v/>
      </c>
    </row>
    <row r="2458" spans="1:31" x14ac:dyDescent="0.25">
      <c r="A2458" s="30"/>
      <c r="B2458" s="74"/>
      <c r="C2458" s="82"/>
      <c r="D2458" s="92"/>
      <c r="E2458" s="75"/>
      <c r="F2458" s="76"/>
      <c r="G2458" s="83"/>
      <c r="H2458" s="77"/>
      <c r="I2458" s="84"/>
      <c r="J2458" s="30"/>
      <c r="K2458" s="25" t="str">
        <f t="shared" si="304"/>
        <v/>
      </c>
      <c r="L2458" s="30"/>
      <c r="O2458" s="13" t="str">
        <f t="shared" si="305"/>
        <v/>
      </c>
      <c r="P2458" s="13">
        <f>SUM($E$11:$E2458)</f>
        <v>30</v>
      </c>
      <c r="T2458" s="22">
        <f t="shared" si="306"/>
        <v>0</v>
      </c>
      <c r="U2458" s="22">
        <f t="shared" si="307"/>
        <v>0</v>
      </c>
      <c r="W2458" s="13" t="str">
        <f t="shared" si="308"/>
        <v/>
      </c>
      <c r="Y2458" s="41" t="str">
        <f>IF($B2458="", "", IF($B2458&gt;'Annual Report'!$AZ$41, 'Annual Report'!$BA$40, TEXT($B2458, "mmm yyyy")))</f>
        <v/>
      </c>
      <c r="AA2458" s="13" t="str">
        <f t="shared" si="309"/>
        <v/>
      </c>
      <c r="AC2458" s="13" t="str">
        <f t="shared" si="310"/>
        <v xml:space="preserve"> - </v>
      </c>
      <c r="AE2458" s="13" t="str">
        <f t="shared" si="311"/>
        <v/>
      </c>
    </row>
    <row r="2459" spans="1:31" x14ac:dyDescent="0.25">
      <c r="A2459" s="30"/>
      <c r="B2459" s="74"/>
      <c r="C2459" s="82"/>
      <c r="D2459" s="92"/>
      <c r="E2459" s="75"/>
      <c r="F2459" s="76"/>
      <c r="G2459" s="83"/>
      <c r="H2459" s="77"/>
      <c r="I2459" s="84"/>
      <c r="J2459" s="30"/>
      <c r="K2459" s="25" t="str">
        <f t="shared" si="304"/>
        <v/>
      </c>
      <c r="L2459" s="30"/>
      <c r="O2459" s="13" t="str">
        <f t="shared" si="305"/>
        <v/>
      </c>
      <c r="P2459" s="13">
        <f>SUM($E$11:$E2459)</f>
        <v>30</v>
      </c>
      <c r="T2459" s="22">
        <f t="shared" si="306"/>
        <v>0</v>
      </c>
      <c r="U2459" s="22">
        <f t="shared" si="307"/>
        <v>0</v>
      </c>
      <c r="W2459" s="13" t="str">
        <f t="shared" si="308"/>
        <v/>
      </c>
      <c r="Y2459" s="41" t="str">
        <f>IF($B2459="", "", IF($B2459&gt;'Annual Report'!$AZ$41, 'Annual Report'!$BA$40, TEXT($B2459, "mmm yyyy")))</f>
        <v/>
      </c>
      <c r="AA2459" s="13" t="str">
        <f t="shared" si="309"/>
        <v/>
      </c>
      <c r="AC2459" s="13" t="str">
        <f t="shared" si="310"/>
        <v xml:space="preserve"> - </v>
      </c>
      <c r="AE2459" s="13" t="str">
        <f t="shared" si="311"/>
        <v/>
      </c>
    </row>
    <row r="2460" spans="1:31" x14ac:dyDescent="0.25">
      <c r="A2460" s="30"/>
      <c r="B2460" s="74"/>
      <c r="C2460" s="82"/>
      <c r="D2460" s="92"/>
      <c r="E2460" s="75"/>
      <c r="F2460" s="76"/>
      <c r="G2460" s="83"/>
      <c r="H2460" s="77"/>
      <c r="I2460" s="84"/>
      <c r="J2460" s="30"/>
      <c r="K2460" s="25" t="str">
        <f t="shared" si="304"/>
        <v/>
      </c>
      <c r="L2460" s="30"/>
      <c r="O2460" s="13" t="str">
        <f t="shared" si="305"/>
        <v/>
      </c>
      <c r="P2460" s="13">
        <f>SUM($E$11:$E2460)</f>
        <v>30</v>
      </c>
      <c r="T2460" s="22">
        <f t="shared" si="306"/>
        <v>0</v>
      </c>
      <c r="U2460" s="22">
        <f t="shared" si="307"/>
        <v>0</v>
      </c>
      <c r="W2460" s="13" t="str">
        <f t="shared" si="308"/>
        <v/>
      </c>
      <c r="Y2460" s="41" t="str">
        <f>IF($B2460="", "", IF($B2460&gt;'Annual Report'!$AZ$41, 'Annual Report'!$BA$40, TEXT($B2460, "mmm yyyy")))</f>
        <v/>
      </c>
      <c r="AA2460" s="13" t="str">
        <f t="shared" si="309"/>
        <v/>
      </c>
      <c r="AC2460" s="13" t="str">
        <f t="shared" si="310"/>
        <v xml:space="preserve"> - </v>
      </c>
      <c r="AE2460" s="13" t="str">
        <f t="shared" si="311"/>
        <v/>
      </c>
    </row>
    <row r="2461" spans="1:31" x14ac:dyDescent="0.25">
      <c r="A2461" s="30"/>
      <c r="B2461" s="74"/>
      <c r="C2461" s="82"/>
      <c r="D2461" s="92"/>
      <c r="E2461" s="75"/>
      <c r="F2461" s="76"/>
      <c r="G2461" s="83"/>
      <c r="H2461" s="77"/>
      <c r="I2461" s="84"/>
      <c r="J2461" s="30"/>
      <c r="K2461" s="25" t="str">
        <f t="shared" si="304"/>
        <v/>
      </c>
      <c r="L2461" s="30"/>
      <c r="O2461" s="13" t="str">
        <f t="shared" si="305"/>
        <v/>
      </c>
      <c r="P2461" s="13">
        <f>SUM($E$11:$E2461)</f>
        <v>30</v>
      </c>
      <c r="T2461" s="22">
        <f t="shared" si="306"/>
        <v>0</v>
      </c>
      <c r="U2461" s="22">
        <f t="shared" si="307"/>
        <v>0</v>
      </c>
      <c r="W2461" s="13" t="str">
        <f t="shared" si="308"/>
        <v/>
      </c>
      <c r="Y2461" s="41" t="str">
        <f>IF($B2461="", "", IF($B2461&gt;'Annual Report'!$AZ$41, 'Annual Report'!$BA$40, TEXT($B2461, "mmm yyyy")))</f>
        <v/>
      </c>
      <c r="AA2461" s="13" t="str">
        <f t="shared" si="309"/>
        <v/>
      </c>
      <c r="AC2461" s="13" t="str">
        <f t="shared" si="310"/>
        <v xml:space="preserve"> - </v>
      </c>
      <c r="AE2461" s="13" t="str">
        <f t="shared" si="311"/>
        <v/>
      </c>
    </row>
    <row r="2462" spans="1:31" x14ac:dyDescent="0.25">
      <c r="A2462" s="30"/>
      <c r="B2462" s="74"/>
      <c r="C2462" s="82"/>
      <c r="D2462" s="92"/>
      <c r="E2462" s="75"/>
      <c r="F2462" s="76"/>
      <c r="G2462" s="83"/>
      <c r="H2462" s="77"/>
      <c r="I2462" s="84"/>
      <c r="J2462" s="30"/>
      <c r="K2462" s="25" t="str">
        <f t="shared" si="304"/>
        <v/>
      </c>
      <c r="L2462" s="30"/>
      <c r="O2462" s="13" t="str">
        <f t="shared" si="305"/>
        <v/>
      </c>
      <c r="P2462" s="13">
        <f>SUM($E$11:$E2462)</f>
        <v>30</v>
      </c>
      <c r="T2462" s="22">
        <f t="shared" si="306"/>
        <v>0</v>
      </c>
      <c r="U2462" s="22">
        <f t="shared" si="307"/>
        <v>0</v>
      </c>
      <c r="W2462" s="13" t="str">
        <f t="shared" si="308"/>
        <v/>
      </c>
      <c r="Y2462" s="41" t="str">
        <f>IF($B2462="", "", IF($B2462&gt;'Annual Report'!$AZ$41, 'Annual Report'!$BA$40, TEXT($B2462, "mmm yyyy")))</f>
        <v/>
      </c>
      <c r="AA2462" s="13" t="str">
        <f t="shared" si="309"/>
        <v/>
      </c>
      <c r="AC2462" s="13" t="str">
        <f t="shared" si="310"/>
        <v xml:space="preserve"> - </v>
      </c>
      <c r="AE2462" s="13" t="str">
        <f t="shared" si="311"/>
        <v/>
      </c>
    </row>
    <row r="2463" spans="1:31" x14ac:dyDescent="0.25">
      <c r="A2463" s="30"/>
      <c r="B2463" s="74"/>
      <c r="C2463" s="82"/>
      <c r="D2463" s="92"/>
      <c r="E2463" s="75"/>
      <c r="F2463" s="76"/>
      <c r="G2463" s="83"/>
      <c r="H2463" s="77"/>
      <c r="I2463" s="84"/>
      <c r="J2463" s="30"/>
      <c r="K2463" s="25" t="str">
        <f t="shared" si="304"/>
        <v/>
      </c>
      <c r="L2463" s="30"/>
      <c r="O2463" s="13" t="str">
        <f t="shared" si="305"/>
        <v/>
      </c>
      <c r="P2463" s="13">
        <f>SUM($E$11:$E2463)</f>
        <v>30</v>
      </c>
      <c r="T2463" s="22">
        <f t="shared" si="306"/>
        <v>0</v>
      </c>
      <c r="U2463" s="22">
        <f t="shared" si="307"/>
        <v>0</v>
      </c>
      <c r="W2463" s="13" t="str">
        <f t="shared" si="308"/>
        <v/>
      </c>
      <c r="Y2463" s="41" t="str">
        <f>IF($B2463="", "", IF($B2463&gt;'Annual Report'!$AZ$41, 'Annual Report'!$BA$40, TEXT($B2463, "mmm yyyy")))</f>
        <v/>
      </c>
      <c r="AA2463" s="13" t="str">
        <f t="shared" si="309"/>
        <v/>
      </c>
      <c r="AC2463" s="13" t="str">
        <f t="shared" si="310"/>
        <v xml:space="preserve"> - </v>
      </c>
      <c r="AE2463" s="13" t="str">
        <f t="shared" si="311"/>
        <v/>
      </c>
    </row>
    <row r="2464" spans="1:31" x14ac:dyDescent="0.25">
      <c r="A2464" s="30"/>
      <c r="B2464" s="74"/>
      <c r="C2464" s="82"/>
      <c r="D2464" s="92"/>
      <c r="E2464" s="75"/>
      <c r="F2464" s="76"/>
      <c r="G2464" s="83"/>
      <c r="H2464" s="77"/>
      <c r="I2464" s="84"/>
      <c r="J2464" s="30"/>
      <c r="K2464" s="25" t="str">
        <f t="shared" si="304"/>
        <v/>
      </c>
      <c r="L2464" s="30"/>
      <c r="O2464" s="13" t="str">
        <f t="shared" si="305"/>
        <v/>
      </c>
      <c r="P2464" s="13">
        <f>SUM($E$11:$E2464)</f>
        <v>30</v>
      </c>
      <c r="T2464" s="22">
        <f t="shared" si="306"/>
        <v>0</v>
      </c>
      <c r="U2464" s="22">
        <f t="shared" si="307"/>
        <v>0</v>
      </c>
      <c r="W2464" s="13" t="str">
        <f t="shared" si="308"/>
        <v/>
      </c>
      <c r="Y2464" s="41" t="str">
        <f>IF($B2464="", "", IF($B2464&gt;'Annual Report'!$AZ$41, 'Annual Report'!$BA$40, TEXT($B2464, "mmm yyyy")))</f>
        <v/>
      </c>
      <c r="AA2464" s="13" t="str">
        <f t="shared" si="309"/>
        <v/>
      </c>
      <c r="AC2464" s="13" t="str">
        <f t="shared" si="310"/>
        <v xml:space="preserve"> - </v>
      </c>
      <c r="AE2464" s="13" t="str">
        <f t="shared" si="311"/>
        <v/>
      </c>
    </row>
    <row r="2465" spans="1:31" x14ac:dyDescent="0.25">
      <c r="A2465" s="30"/>
      <c r="B2465" s="74"/>
      <c r="C2465" s="82"/>
      <c r="D2465" s="92"/>
      <c r="E2465" s="75"/>
      <c r="F2465" s="76"/>
      <c r="G2465" s="83"/>
      <c r="H2465" s="77"/>
      <c r="I2465" s="84"/>
      <c r="J2465" s="30"/>
      <c r="K2465" s="25" t="str">
        <f t="shared" si="304"/>
        <v/>
      </c>
      <c r="L2465" s="30"/>
      <c r="O2465" s="13" t="str">
        <f t="shared" si="305"/>
        <v/>
      </c>
      <c r="P2465" s="13">
        <f>SUM($E$11:$E2465)</f>
        <v>30</v>
      </c>
      <c r="T2465" s="22">
        <f t="shared" si="306"/>
        <v>0</v>
      </c>
      <c r="U2465" s="22">
        <f t="shared" si="307"/>
        <v>0</v>
      </c>
      <c r="W2465" s="13" t="str">
        <f t="shared" si="308"/>
        <v/>
      </c>
      <c r="Y2465" s="41" t="str">
        <f>IF($B2465="", "", IF($B2465&gt;'Annual Report'!$AZ$41, 'Annual Report'!$BA$40, TEXT($B2465, "mmm yyyy")))</f>
        <v/>
      </c>
      <c r="AA2465" s="13" t="str">
        <f t="shared" si="309"/>
        <v/>
      </c>
      <c r="AC2465" s="13" t="str">
        <f t="shared" si="310"/>
        <v xml:space="preserve"> - </v>
      </c>
      <c r="AE2465" s="13" t="str">
        <f t="shared" si="311"/>
        <v/>
      </c>
    </row>
    <row r="2466" spans="1:31" x14ac:dyDescent="0.25">
      <c r="A2466" s="30"/>
      <c r="B2466" s="74"/>
      <c r="C2466" s="82"/>
      <c r="D2466" s="92"/>
      <c r="E2466" s="75"/>
      <c r="F2466" s="76"/>
      <c r="G2466" s="83"/>
      <c r="H2466" s="77"/>
      <c r="I2466" s="84"/>
      <c r="J2466" s="30"/>
      <c r="K2466" s="25" t="str">
        <f t="shared" si="304"/>
        <v/>
      </c>
      <c r="L2466" s="30"/>
      <c r="O2466" s="13" t="str">
        <f t="shared" si="305"/>
        <v/>
      </c>
      <c r="P2466" s="13">
        <f>SUM($E$11:$E2466)</f>
        <v>30</v>
      </c>
      <c r="T2466" s="22">
        <f t="shared" si="306"/>
        <v>0</v>
      </c>
      <c r="U2466" s="22">
        <f t="shared" si="307"/>
        <v>0</v>
      </c>
      <c r="W2466" s="13" t="str">
        <f t="shared" si="308"/>
        <v/>
      </c>
      <c r="Y2466" s="41" t="str">
        <f>IF($B2466="", "", IF($B2466&gt;'Annual Report'!$AZ$41, 'Annual Report'!$BA$40, TEXT($B2466, "mmm yyyy")))</f>
        <v/>
      </c>
      <c r="AA2466" s="13" t="str">
        <f t="shared" si="309"/>
        <v/>
      </c>
      <c r="AC2466" s="13" t="str">
        <f t="shared" si="310"/>
        <v xml:space="preserve"> - </v>
      </c>
      <c r="AE2466" s="13" t="str">
        <f t="shared" si="311"/>
        <v/>
      </c>
    </row>
    <row r="2467" spans="1:31" x14ac:dyDescent="0.25">
      <c r="A2467" s="30"/>
      <c r="B2467" s="74"/>
      <c r="C2467" s="82"/>
      <c r="D2467" s="92"/>
      <c r="E2467" s="75"/>
      <c r="F2467" s="76"/>
      <c r="G2467" s="83"/>
      <c r="H2467" s="77"/>
      <c r="I2467" s="84"/>
      <c r="J2467" s="30"/>
      <c r="K2467" s="25" t="str">
        <f t="shared" si="304"/>
        <v/>
      </c>
      <c r="L2467" s="30"/>
      <c r="O2467" s="13" t="str">
        <f t="shared" si="305"/>
        <v/>
      </c>
      <c r="P2467" s="13">
        <f>SUM($E$11:$E2467)</f>
        <v>30</v>
      </c>
      <c r="T2467" s="22">
        <f t="shared" si="306"/>
        <v>0</v>
      </c>
      <c r="U2467" s="22">
        <f t="shared" si="307"/>
        <v>0</v>
      </c>
      <c r="W2467" s="13" t="str">
        <f t="shared" si="308"/>
        <v/>
      </c>
      <c r="Y2467" s="41" t="str">
        <f>IF($B2467="", "", IF($B2467&gt;'Annual Report'!$AZ$41, 'Annual Report'!$BA$40, TEXT($B2467, "mmm yyyy")))</f>
        <v/>
      </c>
      <c r="AA2467" s="13" t="str">
        <f t="shared" si="309"/>
        <v/>
      </c>
      <c r="AC2467" s="13" t="str">
        <f t="shared" si="310"/>
        <v xml:space="preserve"> - </v>
      </c>
      <c r="AE2467" s="13" t="str">
        <f t="shared" si="311"/>
        <v/>
      </c>
    </row>
    <row r="2468" spans="1:31" x14ac:dyDescent="0.25">
      <c r="A2468" s="30"/>
      <c r="B2468" s="74"/>
      <c r="C2468" s="82"/>
      <c r="D2468" s="92"/>
      <c r="E2468" s="75"/>
      <c r="F2468" s="76"/>
      <c r="G2468" s="83"/>
      <c r="H2468" s="77"/>
      <c r="I2468" s="84"/>
      <c r="J2468" s="30"/>
      <c r="K2468" s="25" t="str">
        <f t="shared" si="304"/>
        <v/>
      </c>
      <c r="L2468" s="30"/>
      <c r="O2468" s="13" t="str">
        <f t="shared" si="305"/>
        <v/>
      </c>
      <c r="P2468" s="13">
        <f>SUM($E$11:$E2468)</f>
        <v>30</v>
      </c>
      <c r="T2468" s="22">
        <f t="shared" si="306"/>
        <v>0</v>
      </c>
      <c r="U2468" s="22">
        <f t="shared" si="307"/>
        <v>0</v>
      </c>
      <c r="W2468" s="13" t="str">
        <f t="shared" si="308"/>
        <v/>
      </c>
      <c r="Y2468" s="41" t="str">
        <f>IF($B2468="", "", IF($B2468&gt;'Annual Report'!$AZ$41, 'Annual Report'!$BA$40, TEXT($B2468, "mmm yyyy")))</f>
        <v/>
      </c>
      <c r="AA2468" s="13" t="str">
        <f t="shared" si="309"/>
        <v/>
      </c>
      <c r="AC2468" s="13" t="str">
        <f t="shared" si="310"/>
        <v xml:space="preserve"> - </v>
      </c>
      <c r="AE2468" s="13" t="str">
        <f t="shared" si="311"/>
        <v/>
      </c>
    </row>
    <row r="2469" spans="1:31" x14ac:dyDescent="0.25">
      <c r="A2469" s="30"/>
      <c r="B2469" s="74"/>
      <c r="C2469" s="82"/>
      <c r="D2469" s="92"/>
      <c r="E2469" s="75"/>
      <c r="F2469" s="76"/>
      <c r="G2469" s="83"/>
      <c r="H2469" s="77"/>
      <c r="I2469" s="84"/>
      <c r="J2469" s="30"/>
      <c r="K2469" s="25" t="str">
        <f t="shared" si="304"/>
        <v/>
      </c>
      <c r="L2469" s="30"/>
      <c r="O2469" s="13" t="str">
        <f t="shared" si="305"/>
        <v/>
      </c>
      <c r="P2469" s="13">
        <f>SUM($E$11:$E2469)</f>
        <v>30</v>
      </c>
      <c r="T2469" s="22">
        <f t="shared" si="306"/>
        <v>0</v>
      </c>
      <c r="U2469" s="22">
        <f t="shared" si="307"/>
        <v>0</v>
      </c>
      <c r="W2469" s="13" t="str">
        <f t="shared" si="308"/>
        <v/>
      </c>
      <c r="Y2469" s="41" t="str">
        <f>IF($B2469="", "", IF($B2469&gt;'Annual Report'!$AZ$41, 'Annual Report'!$BA$40, TEXT($B2469, "mmm yyyy")))</f>
        <v/>
      </c>
      <c r="AA2469" s="13" t="str">
        <f t="shared" si="309"/>
        <v/>
      </c>
      <c r="AC2469" s="13" t="str">
        <f t="shared" si="310"/>
        <v xml:space="preserve"> - </v>
      </c>
      <c r="AE2469" s="13" t="str">
        <f t="shared" si="311"/>
        <v/>
      </c>
    </row>
    <row r="2470" spans="1:31" x14ac:dyDescent="0.25">
      <c r="A2470" s="30"/>
      <c r="B2470" s="74"/>
      <c r="C2470" s="82"/>
      <c r="D2470" s="92"/>
      <c r="E2470" s="75"/>
      <c r="F2470" s="76"/>
      <c r="G2470" s="83"/>
      <c r="H2470" s="77"/>
      <c r="I2470" s="84"/>
      <c r="J2470" s="30"/>
      <c r="K2470" s="25" t="str">
        <f t="shared" si="304"/>
        <v/>
      </c>
      <c r="L2470" s="30"/>
      <c r="O2470" s="13" t="str">
        <f t="shared" si="305"/>
        <v/>
      </c>
      <c r="P2470" s="13">
        <f>SUM($E$11:$E2470)</f>
        <v>30</v>
      </c>
      <c r="T2470" s="22">
        <f t="shared" si="306"/>
        <v>0</v>
      </c>
      <c r="U2470" s="22">
        <f t="shared" si="307"/>
        <v>0</v>
      </c>
      <c r="W2470" s="13" t="str">
        <f t="shared" si="308"/>
        <v/>
      </c>
      <c r="Y2470" s="41" t="str">
        <f>IF($B2470="", "", IF($B2470&gt;'Annual Report'!$AZ$41, 'Annual Report'!$BA$40, TEXT($B2470, "mmm yyyy")))</f>
        <v/>
      </c>
      <c r="AA2470" s="13" t="str">
        <f t="shared" si="309"/>
        <v/>
      </c>
      <c r="AC2470" s="13" t="str">
        <f t="shared" si="310"/>
        <v xml:space="preserve"> - </v>
      </c>
      <c r="AE2470" s="13" t="str">
        <f t="shared" si="311"/>
        <v/>
      </c>
    </row>
    <row r="2471" spans="1:31" x14ac:dyDescent="0.25">
      <c r="A2471" s="30"/>
      <c r="B2471" s="74"/>
      <c r="C2471" s="82"/>
      <c r="D2471" s="92"/>
      <c r="E2471" s="75"/>
      <c r="F2471" s="76"/>
      <c r="G2471" s="83"/>
      <c r="H2471" s="77"/>
      <c r="I2471" s="84"/>
      <c r="J2471" s="30"/>
      <c r="K2471" s="25" t="str">
        <f t="shared" si="304"/>
        <v/>
      </c>
      <c r="L2471" s="30"/>
      <c r="O2471" s="13" t="str">
        <f t="shared" si="305"/>
        <v/>
      </c>
      <c r="P2471" s="13">
        <f>SUM($E$11:$E2471)</f>
        <v>30</v>
      </c>
      <c r="T2471" s="22">
        <f t="shared" si="306"/>
        <v>0</v>
      </c>
      <c r="U2471" s="22">
        <f t="shared" si="307"/>
        <v>0</v>
      </c>
      <c r="W2471" s="13" t="str">
        <f t="shared" si="308"/>
        <v/>
      </c>
      <c r="Y2471" s="41" t="str">
        <f>IF($B2471="", "", IF($B2471&gt;'Annual Report'!$AZ$41, 'Annual Report'!$BA$40, TEXT($B2471, "mmm yyyy")))</f>
        <v/>
      </c>
      <c r="AA2471" s="13" t="str">
        <f t="shared" si="309"/>
        <v/>
      </c>
      <c r="AC2471" s="13" t="str">
        <f t="shared" si="310"/>
        <v xml:space="preserve"> - </v>
      </c>
      <c r="AE2471" s="13" t="str">
        <f t="shared" si="311"/>
        <v/>
      </c>
    </row>
    <row r="2472" spans="1:31" x14ac:dyDescent="0.25">
      <c r="A2472" s="30"/>
      <c r="B2472" s="74"/>
      <c r="C2472" s="82"/>
      <c r="D2472" s="92"/>
      <c r="E2472" s="75"/>
      <c r="F2472" s="76"/>
      <c r="G2472" s="83"/>
      <c r="H2472" s="77"/>
      <c r="I2472" s="84"/>
      <c r="J2472" s="30"/>
      <c r="K2472" s="25" t="str">
        <f t="shared" si="304"/>
        <v/>
      </c>
      <c r="L2472" s="30"/>
      <c r="O2472" s="13" t="str">
        <f t="shared" si="305"/>
        <v/>
      </c>
      <c r="P2472" s="13">
        <f>SUM($E$11:$E2472)</f>
        <v>30</v>
      </c>
      <c r="T2472" s="22">
        <f t="shared" si="306"/>
        <v>0</v>
      </c>
      <c r="U2472" s="22">
        <f t="shared" si="307"/>
        <v>0</v>
      </c>
      <c r="W2472" s="13" t="str">
        <f t="shared" si="308"/>
        <v/>
      </c>
      <c r="Y2472" s="41" t="str">
        <f>IF($B2472="", "", IF($B2472&gt;'Annual Report'!$AZ$41, 'Annual Report'!$BA$40, TEXT($B2472, "mmm yyyy")))</f>
        <v/>
      </c>
      <c r="AA2472" s="13" t="str">
        <f t="shared" si="309"/>
        <v/>
      </c>
      <c r="AC2472" s="13" t="str">
        <f t="shared" si="310"/>
        <v xml:space="preserve"> - </v>
      </c>
      <c r="AE2472" s="13" t="str">
        <f t="shared" si="311"/>
        <v/>
      </c>
    </row>
    <row r="2473" spans="1:31" x14ac:dyDescent="0.25">
      <c r="A2473" s="30"/>
      <c r="B2473" s="74"/>
      <c r="C2473" s="82"/>
      <c r="D2473" s="92"/>
      <c r="E2473" s="75"/>
      <c r="F2473" s="76"/>
      <c r="G2473" s="83"/>
      <c r="H2473" s="77"/>
      <c r="I2473" s="84"/>
      <c r="J2473" s="30"/>
      <c r="K2473" s="25" t="str">
        <f t="shared" si="304"/>
        <v/>
      </c>
      <c r="L2473" s="30"/>
      <c r="O2473" s="13" t="str">
        <f t="shared" si="305"/>
        <v/>
      </c>
      <c r="P2473" s="13">
        <f>SUM($E$11:$E2473)</f>
        <v>30</v>
      </c>
      <c r="T2473" s="22">
        <f t="shared" si="306"/>
        <v>0</v>
      </c>
      <c r="U2473" s="22">
        <f t="shared" si="307"/>
        <v>0</v>
      </c>
      <c r="W2473" s="13" t="str">
        <f t="shared" si="308"/>
        <v/>
      </c>
      <c r="Y2473" s="41" t="str">
        <f>IF($B2473="", "", IF($B2473&gt;'Annual Report'!$AZ$41, 'Annual Report'!$BA$40, TEXT($B2473, "mmm yyyy")))</f>
        <v/>
      </c>
      <c r="AA2473" s="13" t="str">
        <f t="shared" si="309"/>
        <v/>
      </c>
      <c r="AC2473" s="13" t="str">
        <f t="shared" si="310"/>
        <v xml:space="preserve"> - </v>
      </c>
      <c r="AE2473" s="13" t="str">
        <f t="shared" si="311"/>
        <v/>
      </c>
    </row>
    <row r="2474" spans="1:31" x14ac:dyDescent="0.25">
      <c r="A2474" s="30"/>
      <c r="B2474" s="74"/>
      <c r="C2474" s="82"/>
      <c r="D2474" s="92"/>
      <c r="E2474" s="75"/>
      <c r="F2474" s="76"/>
      <c r="G2474" s="83"/>
      <c r="H2474" s="77"/>
      <c r="I2474" s="84"/>
      <c r="J2474" s="30"/>
      <c r="K2474" s="25" t="str">
        <f t="shared" si="304"/>
        <v/>
      </c>
      <c r="L2474" s="30"/>
      <c r="O2474" s="13" t="str">
        <f t="shared" si="305"/>
        <v/>
      </c>
      <c r="P2474" s="13">
        <f>SUM($E$11:$E2474)</f>
        <v>30</v>
      </c>
      <c r="T2474" s="22">
        <f t="shared" si="306"/>
        <v>0</v>
      </c>
      <c r="U2474" s="22">
        <f t="shared" si="307"/>
        <v>0</v>
      </c>
      <c r="W2474" s="13" t="str">
        <f t="shared" si="308"/>
        <v/>
      </c>
      <c r="Y2474" s="41" t="str">
        <f>IF($B2474="", "", IF($B2474&gt;'Annual Report'!$AZ$41, 'Annual Report'!$BA$40, TEXT($B2474, "mmm yyyy")))</f>
        <v/>
      </c>
      <c r="AA2474" s="13" t="str">
        <f t="shared" si="309"/>
        <v/>
      </c>
      <c r="AC2474" s="13" t="str">
        <f t="shared" si="310"/>
        <v xml:space="preserve"> - </v>
      </c>
      <c r="AE2474" s="13" t="str">
        <f t="shared" si="311"/>
        <v/>
      </c>
    </row>
    <row r="2475" spans="1:31" x14ac:dyDescent="0.25">
      <c r="A2475" s="30"/>
      <c r="B2475" s="74"/>
      <c r="C2475" s="82"/>
      <c r="D2475" s="92"/>
      <c r="E2475" s="75"/>
      <c r="F2475" s="76"/>
      <c r="G2475" s="83"/>
      <c r="H2475" s="77"/>
      <c r="I2475" s="84"/>
      <c r="J2475" s="30"/>
      <c r="K2475" s="25" t="str">
        <f t="shared" si="304"/>
        <v/>
      </c>
      <c r="L2475" s="30"/>
      <c r="O2475" s="13" t="str">
        <f t="shared" si="305"/>
        <v/>
      </c>
      <c r="P2475" s="13">
        <f>SUM($E$11:$E2475)</f>
        <v>30</v>
      </c>
      <c r="T2475" s="22">
        <f t="shared" si="306"/>
        <v>0</v>
      </c>
      <c r="U2475" s="22">
        <f t="shared" si="307"/>
        <v>0</v>
      </c>
      <c r="W2475" s="13" t="str">
        <f t="shared" si="308"/>
        <v/>
      </c>
      <c r="Y2475" s="41" t="str">
        <f>IF($B2475="", "", IF($B2475&gt;'Annual Report'!$AZ$41, 'Annual Report'!$BA$40, TEXT($B2475, "mmm yyyy")))</f>
        <v/>
      </c>
      <c r="AA2475" s="13" t="str">
        <f t="shared" si="309"/>
        <v/>
      </c>
      <c r="AC2475" s="13" t="str">
        <f t="shared" si="310"/>
        <v xml:space="preserve"> - </v>
      </c>
      <c r="AE2475" s="13" t="str">
        <f t="shared" si="311"/>
        <v/>
      </c>
    </row>
    <row r="2476" spans="1:31" x14ac:dyDescent="0.25">
      <c r="A2476" s="30"/>
      <c r="B2476" s="74"/>
      <c r="C2476" s="82"/>
      <c r="D2476" s="92"/>
      <c r="E2476" s="75"/>
      <c r="F2476" s="76"/>
      <c r="G2476" s="83"/>
      <c r="H2476" s="77"/>
      <c r="I2476" s="84"/>
      <c r="J2476" s="30"/>
      <c r="K2476" s="25" t="str">
        <f t="shared" si="304"/>
        <v/>
      </c>
      <c r="L2476" s="30"/>
      <c r="O2476" s="13" t="str">
        <f t="shared" si="305"/>
        <v/>
      </c>
      <c r="P2476" s="13">
        <f>SUM($E$11:$E2476)</f>
        <v>30</v>
      </c>
      <c r="T2476" s="22">
        <f t="shared" si="306"/>
        <v>0</v>
      </c>
      <c r="U2476" s="22">
        <f t="shared" si="307"/>
        <v>0</v>
      </c>
      <c r="W2476" s="13" t="str">
        <f t="shared" si="308"/>
        <v/>
      </c>
      <c r="Y2476" s="41" t="str">
        <f>IF($B2476="", "", IF($B2476&gt;'Annual Report'!$AZ$41, 'Annual Report'!$BA$40, TEXT($B2476, "mmm yyyy")))</f>
        <v/>
      </c>
      <c r="AA2476" s="13" t="str">
        <f t="shared" si="309"/>
        <v/>
      </c>
      <c r="AC2476" s="13" t="str">
        <f t="shared" si="310"/>
        <v xml:space="preserve"> - </v>
      </c>
      <c r="AE2476" s="13" t="str">
        <f t="shared" si="311"/>
        <v/>
      </c>
    </row>
    <row r="2477" spans="1:31" x14ac:dyDescent="0.25">
      <c r="A2477" s="30"/>
      <c r="B2477" s="74"/>
      <c r="C2477" s="82"/>
      <c r="D2477" s="92"/>
      <c r="E2477" s="75"/>
      <c r="F2477" s="76"/>
      <c r="G2477" s="83"/>
      <c r="H2477" s="77"/>
      <c r="I2477" s="84"/>
      <c r="J2477" s="30"/>
      <c r="K2477" s="25" t="str">
        <f t="shared" si="304"/>
        <v/>
      </c>
      <c r="L2477" s="30"/>
      <c r="O2477" s="13" t="str">
        <f t="shared" si="305"/>
        <v/>
      </c>
      <c r="P2477" s="13">
        <f>SUM($E$11:$E2477)</f>
        <v>30</v>
      </c>
      <c r="T2477" s="22">
        <f t="shared" si="306"/>
        <v>0</v>
      </c>
      <c r="U2477" s="22">
        <f t="shared" si="307"/>
        <v>0</v>
      </c>
      <c r="W2477" s="13" t="str">
        <f t="shared" si="308"/>
        <v/>
      </c>
      <c r="Y2477" s="41" t="str">
        <f>IF($B2477="", "", IF($B2477&gt;'Annual Report'!$AZ$41, 'Annual Report'!$BA$40, TEXT($B2477, "mmm yyyy")))</f>
        <v/>
      </c>
      <c r="AA2477" s="13" t="str">
        <f t="shared" si="309"/>
        <v/>
      </c>
      <c r="AC2477" s="13" t="str">
        <f t="shared" si="310"/>
        <v xml:space="preserve"> - </v>
      </c>
      <c r="AE2477" s="13" t="str">
        <f t="shared" si="311"/>
        <v/>
      </c>
    </row>
    <row r="2478" spans="1:31" x14ac:dyDescent="0.25">
      <c r="A2478" s="30"/>
      <c r="B2478" s="74"/>
      <c r="C2478" s="82"/>
      <c r="D2478" s="92"/>
      <c r="E2478" s="75"/>
      <c r="F2478" s="76"/>
      <c r="G2478" s="83"/>
      <c r="H2478" s="77"/>
      <c r="I2478" s="84"/>
      <c r="J2478" s="30"/>
      <c r="K2478" s="25" t="str">
        <f t="shared" si="304"/>
        <v/>
      </c>
      <c r="L2478" s="30"/>
      <c r="O2478" s="13" t="str">
        <f t="shared" si="305"/>
        <v/>
      </c>
      <c r="P2478" s="13">
        <f>SUM($E$11:$E2478)</f>
        <v>30</v>
      </c>
      <c r="T2478" s="22">
        <f t="shared" si="306"/>
        <v>0</v>
      </c>
      <c r="U2478" s="22">
        <f t="shared" si="307"/>
        <v>0</v>
      </c>
      <c r="W2478" s="13" t="str">
        <f t="shared" si="308"/>
        <v/>
      </c>
      <c r="Y2478" s="41" t="str">
        <f>IF($B2478="", "", IF($B2478&gt;'Annual Report'!$AZ$41, 'Annual Report'!$BA$40, TEXT($B2478, "mmm yyyy")))</f>
        <v/>
      </c>
      <c r="AA2478" s="13" t="str">
        <f t="shared" si="309"/>
        <v/>
      </c>
      <c r="AC2478" s="13" t="str">
        <f t="shared" si="310"/>
        <v xml:space="preserve"> - </v>
      </c>
      <c r="AE2478" s="13" t="str">
        <f t="shared" si="311"/>
        <v/>
      </c>
    </row>
    <row r="2479" spans="1:31" x14ac:dyDescent="0.25">
      <c r="A2479" s="30"/>
      <c r="B2479" s="74"/>
      <c r="C2479" s="82"/>
      <c r="D2479" s="92"/>
      <c r="E2479" s="75"/>
      <c r="F2479" s="76"/>
      <c r="G2479" s="83"/>
      <c r="H2479" s="77"/>
      <c r="I2479" s="84"/>
      <c r="J2479" s="30"/>
      <c r="K2479" s="25" t="str">
        <f t="shared" si="304"/>
        <v/>
      </c>
      <c r="L2479" s="30"/>
      <c r="O2479" s="13" t="str">
        <f t="shared" si="305"/>
        <v/>
      </c>
      <c r="P2479" s="13">
        <f>SUM($E$11:$E2479)</f>
        <v>30</v>
      </c>
      <c r="T2479" s="22">
        <f t="shared" si="306"/>
        <v>0</v>
      </c>
      <c r="U2479" s="22">
        <f t="shared" si="307"/>
        <v>0</v>
      </c>
      <c r="W2479" s="13" t="str">
        <f t="shared" si="308"/>
        <v/>
      </c>
      <c r="Y2479" s="41" t="str">
        <f>IF($B2479="", "", IF($B2479&gt;'Annual Report'!$AZ$41, 'Annual Report'!$BA$40, TEXT($B2479, "mmm yyyy")))</f>
        <v/>
      </c>
      <c r="AA2479" s="13" t="str">
        <f t="shared" si="309"/>
        <v/>
      </c>
      <c r="AC2479" s="13" t="str">
        <f t="shared" si="310"/>
        <v xml:space="preserve"> - </v>
      </c>
      <c r="AE2479" s="13" t="str">
        <f t="shared" si="311"/>
        <v/>
      </c>
    </row>
    <row r="2480" spans="1:31" x14ac:dyDescent="0.25">
      <c r="A2480" s="30"/>
      <c r="B2480" s="74"/>
      <c r="C2480" s="82"/>
      <c r="D2480" s="92"/>
      <c r="E2480" s="75"/>
      <c r="F2480" s="76"/>
      <c r="G2480" s="83"/>
      <c r="H2480" s="77"/>
      <c r="I2480" s="84"/>
      <c r="J2480" s="30"/>
      <c r="K2480" s="25" t="str">
        <f t="shared" si="304"/>
        <v/>
      </c>
      <c r="L2480" s="30"/>
      <c r="O2480" s="13" t="str">
        <f t="shared" si="305"/>
        <v/>
      </c>
      <c r="P2480" s="13">
        <f>SUM($E$11:$E2480)</f>
        <v>30</v>
      </c>
      <c r="T2480" s="22">
        <f t="shared" si="306"/>
        <v>0</v>
      </c>
      <c r="U2480" s="22">
        <f t="shared" si="307"/>
        <v>0</v>
      </c>
      <c r="W2480" s="13" t="str">
        <f t="shared" si="308"/>
        <v/>
      </c>
      <c r="Y2480" s="41" t="str">
        <f>IF($B2480="", "", IF($B2480&gt;'Annual Report'!$AZ$41, 'Annual Report'!$BA$40, TEXT($B2480, "mmm yyyy")))</f>
        <v/>
      </c>
      <c r="AA2480" s="13" t="str">
        <f t="shared" si="309"/>
        <v/>
      </c>
      <c r="AC2480" s="13" t="str">
        <f t="shared" si="310"/>
        <v xml:space="preserve"> - </v>
      </c>
      <c r="AE2480" s="13" t="str">
        <f t="shared" si="311"/>
        <v/>
      </c>
    </row>
    <row r="2481" spans="1:31" x14ac:dyDescent="0.25">
      <c r="A2481" s="30"/>
      <c r="B2481" s="74"/>
      <c r="C2481" s="82"/>
      <c r="D2481" s="92"/>
      <c r="E2481" s="75"/>
      <c r="F2481" s="76"/>
      <c r="G2481" s="83"/>
      <c r="H2481" s="77"/>
      <c r="I2481" s="84"/>
      <c r="J2481" s="30"/>
      <c r="K2481" s="25" t="str">
        <f t="shared" si="304"/>
        <v/>
      </c>
      <c r="L2481" s="30"/>
      <c r="O2481" s="13" t="str">
        <f t="shared" si="305"/>
        <v/>
      </c>
      <c r="P2481" s="13">
        <f>SUM($E$11:$E2481)</f>
        <v>30</v>
      </c>
      <c r="T2481" s="22">
        <f t="shared" si="306"/>
        <v>0</v>
      </c>
      <c r="U2481" s="22">
        <f t="shared" si="307"/>
        <v>0</v>
      </c>
      <c r="W2481" s="13" t="str">
        <f t="shared" si="308"/>
        <v/>
      </c>
      <c r="Y2481" s="41" t="str">
        <f>IF($B2481="", "", IF($B2481&gt;'Annual Report'!$AZ$41, 'Annual Report'!$BA$40, TEXT($B2481, "mmm yyyy")))</f>
        <v/>
      </c>
      <c r="AA2481" s="13" t="str">
        <f t="shared" si="309"/>
        <v/>
      </c>
      <c r="AC2481" s="13" t="str">
        <f t="shared" si="310"/>
        <v xml:space="preserve"> - </v>
      </c>
      <c r="AE2481" s="13" t="str">
        <f t="shared" si="311"/>
        <v/>
      </c>
    </row>
    <row r="2482" spans="1:31" x14ac:dyDescent="0.25">
      <c r="A2482" s="30"/>
      <c r="B2482" s="74"/>
      <c r="C2482" s="82"/>
      <c r="D2482" s="92"/>
      <c r="E2482" s="75"/>
      <c r="F2482" s="76"/>
      <c r="G2482" s="83"/>
      <c r="H2482" s="77"/>
      <c r="I2482" s="84"/>
      <c r="J2482" s="30"/>
      <c r="K2482" s="25" t="str">
        <f t="shared" si="304"/>
        <v/>
      </c>
      <c r="L2482" s="30"/>
      <c r="O2482" s="13" t="str">
        <f t="shared" si="305"/>
        <v/>
      </c>
      <c r="P2482" s="13">
        <f>SUM($E$11:$E2482)</f>
        <v>30</v>
      </c>
      <c r="T2482" s="22">
        <f t="shared" si="306"/>
        <v>0</v>
      </c>
      <c r="U2482" s="22">
        <f t="shared" si="307"/>
        <v>0</v>
      </c>
      <c r="W2482" s="13" t="str">
        <f t="shared" si="308"/>
        <v/>
      </c>
      <c r="Y2482" s="41" t="str">
        <f>IF($B2482="", "", IF($B2482&gt;'Annual Report'!$AZ$41, 'Annual Report'!$BA$40, TEXT($B2482, "mmm yyyy")))</f>
        <v/>
      </c>
      <c r="AA2482" s="13" t="str">
        <f t="shared" si="309"/>
        <v/>
      </c>
      <c r="AC2482" s="13" t="str">
        <f t="shared" si="310"/>
        <v xml:space="preserve"> - </v>
      </c>
      <c r="AE2482" s="13" t="str">
        <f t="shared" si="311"/>
        <v/>
      </c>
    </row>
    <row r="2483" spans="1:31" x14ac:dyDescent="0.25">
      <c r="A2483" s="30"/>
      <c r="B2483" s="74"/>
      <c r="C2483" s="82"/>
      <c r="D2483" s="92"/>
      <c r="E2483" s="75"/>
      <c r="F2483" s="76"/>
      <c r="G2483" s="83"/>
      <c r="H2483" s="77"/>
      <c r="I2483" s="84"/>
      <c r="J2483" s="30"/>
      <c r="K2483" s="25" t="str">
        <f t="shared" si="304"/>
        <v/>
      </c>
      <c r="L2483" s="30"/>
      <c r="O2483" s="13" t="str">
        <f t="shared" si="305"/>
        <v/>
      </c>
      <c r="P2483" s="13">
        <f>SUM($E$11:$E2483)</f>
        <v>30</v>
      </c>
      <c r="T2483" s="22">
        <f t="shared" si="306"/>
        <v>0</v>
      </c>
      <c r="U2483" s="22">
        <f t="shared" si="307"/>
        <v>0</v>
      </c>
      <c r="W2483" s="13" t="str">
        <f t="shared" si="308"/>
        <v/>
      </c>
      <c r="Y2483" s="41" t="str">
        <f>IF($B2483="", "", IF($B2483&gt;'Annual Report'!$AZ$41, 'Annual Report'!$BA$40, TEXT($B2483, "mmm yyyy")))</f>
        <v/>
      </c>
      <c r="AA2483" s="13" t="str">
        <f t="shared" si="309"/>
        <v/>
      </c>
      <c r="AC2483" s="13" t="str">
        <f t="shared" si="310"/>
        <v xml:space="preserve"> - </v>
      </c>
      <c r="AE2483" s="13" t="str">
        <f t="shared" si="311"/>
        <v/>
      </c>
    </row>
    <row r="2484" spans="1:31" x14ac:dyDescent="0.25">
      <c r="A2484" s="30"/>
      <c r="B2484" s="74"/>
      <c r="C2484" s="82"/>
      <c r="D2484" s="92"/>
      <c r="E2484" s="75"/>
      <c r="F2484" s="76"/>
      <c r="G2484" s="83"/>
      <c r="H2484" s="77"/>
      <c r="I2484" s="84"/>
      <c r="J2484" s="30"/>
      <c r="K2484" s="25" t="str">
        <f t="shared" si="304"/>
        <v/>
      </c>
      <c r="L2484" s="30"/>
      <c r="O2484" s="13" t="str">
        <f t="shared" si="305"/>
        <v/>
      </c>
      <c r="P2484" s="13">
        <f>SUM($E$11:$E2484)</f>
        <v>30</v>
      </c>
      <c r="T2484" s="22">
        <f t="shared" si="306"/>
        <v>0</v>
      </c>
      <c r="U2484" s="22">
        <f t="shared" si="307"/>
        <v>0</v>
      </c>
      <c r="W2484" s="13" t="str">
        <f t="shared" si="308"/>
        <v/>
      </c>
      <c r="Y2484" s="41" t="str">
        <f>IF($B2484="", "", IF($B2484&gt;'Annual Report'!$AZ$41, 'Annual Report'!$BA$40, TEXT($B2484, "mmm yyyy")))</f>
        <v/>
      </c>
      <c r="AA2484" s="13" t="str">
        <f t="shared" si="309"/>
        <v/>
      </c>
      <c r="AC2484" s="13" t="str">
        <f t="shared" si="310"/>
        <v xml:space="preserve"> - </v>
      </c>
      <c r="AE2484" s="13" t="str">
        <f t="shared" si="311"/>
        <v/>
      </c>
    </row>
    <row r="2485" spans="1:31" x14ac:dyDescent="0.25">
      <c r="A2485" s="30"/>
      <c r="B2485" s="74"/>
      <c r="C2485" s="82"/>
      <c r="D2485" s="92"/>
      <c r="E2485" s="75"/>
      <c r="F2485" s="76"/>
      <c r="G2485" s="83"/>
      <c r="H2485" s="77"/>
      <c r="I2485" s="84"/>
      <c r="J2485" s="30"/>
      <c r="K2485" s="25" t="str">
        <f t="shared" si="304"/>
        <v/>
      </c>
      <c r="L2485" s="30"/>
      <c r="O2485" s="13" t="str">
        <f t="shared" si="305"/>
        <v/>
      </c>
      <c r="P2485" s="13">
        <f>SUM($E$11:$E2485)</f>
        <v>30</v>
      </c>
      <c r="T2485" s="22">
        <f t="shared" si="306"/>
        <v>0</v>
      </c>
      <c r="U2485" s="22">
        <f t="shared" si="307"/>
        <v>0</v>
      </c>
      <c r="W2485" s="13" t="str">
        <f t="shared" si="308"/>
        <v/>
      </c>
      <c r="Y2485" s="41" t="str">
        <f>IF($B2485="", "", IF($B2485&gt;'Annual Report'!$AZ$41, 'Annual Report'!$BA$40, TEXT($B2485, "mmm yyyy")))</f>
        <v/>
      </c>
      <c r="AA2485" s="13" t="str">
        <f t="shared" si="309"/>
        <v/>
      </c>
      <c r="AC2485" s="13" t="str">
        <f t="shared" si="310"/>
        <v xml:space="preserve"> - </v>
      </c>
      <c r="AE2485" s="13" t="str">
        <f t="shared" si="311"/>
        <v/>
      </c>
    </row>
    <row r="2486" spans="1:31" x14ac:dyDescent="0.25">
      <c r="A2486" s="30"/>
      <c r="B2486" s="74"/>
      <c r="C2486" s="82"/>
      <c r="D2486" s="92"/>
      <c r="E2486" s="75"/>
      <c r="F2486" s="76"/>
      <c r="G2486" s="83"/>
      <c r="H2486" s="77"/>
      <c r="I2486" s="84"/>
      <c r="J2486" s="30"/>
      <c r="K2486" s="25" t="str">
        <f t="shared" si="304"/>
        <v/>
      </c>
      <c r="L2486" s="30"/>
      <c r="O2486" s="13" t="str">
        <f t="shared" si="305"/>
        <v/>
      </c>
      <c r="P2486" s="13">
        <f>SUM($E$11:$E2486)</f>
        <v>30</v>
      </c>
      <c r="T2486" s="22">
        <f t="shared" si="306"/>
        <v>0</v>
      </c>
      <c r="U2486" s="22">
        <f t="shared" si="307"/>
        <v>0</v>
      </c>
      <c r="W2486" s="13" t="str">
        <f t="shared" si="308"/>
        <v/>
      </c>
      <c r="Y2486" s="41" t="str">
        <f>IF($B2486="", "", IF($B2486&gt;'Annual Report'!$AZ$41, 'Annual Report'!$BA$40, TEXT($B2486, "mmm yyyy")))</f>
        <v/>
      </c>
      <c r="AA2486" s="13" t="str">
        <f t="shared" si="309"/>
        <v/>
      </c>
      <c r="AC2486" s="13" t="str">
        <f t="shared" si="310"/>
        <v xml:space="preserve"> - </v>
      </c>
      <c r="AE2486" s="13" t="str">
        <f t="shared" si="311"/>
        <v/>
      </c>
    </row>
    <row r="2487" spans="1:31" x14ac:dyDescent="0.25">
      <c r="A2487" s="30"/>
      <c r="B2487" s="74"/>
      <c r="C2487" s="82"/>
      <c r="D2487" s="92"/>
      <c r="E2487" s="75"/>
      <c r="F2487" s="76"/>
      <c r="G2487" s="83"/>
      <c r="H2487" s="77"/>
      <c r="I2487" s="84"/>
      <c r="J2487" s="30"/>
      <c r="K2487" s="25" t="str">
        <f t="shared" si="304"/>
        <v/>
      </c>
      <c r="L2487" s="30"/>
      <c r="O2487" s="13" t="str">
        <f t="shared" si="305"/>
        <v/>
      </c>
      <c r="P2487" s="13">
        <f>SUM($E$11:$E2487)</f>
        <v>30</v>
      </c>
      <c r="T2487" s="22">
        <f t="shared" si="306"/>
        <v>0</v>
      </c>
      <c r="U2487" s="22">
        <f t="shared" si="307"/>
        <v>0</v>
      </c>
      <c r="W2487" s="13" t="str">
        <f t="shared" si="308"/>
        <v/>
      </c>
      <c r="Y2487" s="41" t="str">
        <f>IF($B2487="", "", IF($B2487&gt;'Annual Report'!$AZ$41, 'Annual Report'!$BA$40, TEXT($B2487, "mmm yyyy")))</f>
        <v/>
      </c>
      <c r="AA2487" s="13" t="str">
        <f t="shared" si="309"/>
        <v/>
      </c>
      <c r="AC2487" s="13" t="str">
        <f t="shared" si="310"/>
        <v xml:space="preserve"> - </v>
      </c>
      <c r="AE2487" s="13" t="str">
        <f t="shared" si="311"/>
        <v/>
      </c>
    </row>
    <row r="2488" spans="1:31" x14ac:dyDescent="0.25">
      <c r="A2488" s="30"/>
      <c r="B2488" s="74"/>
      <c r="C2488" s="82"/>
      <c r="D2488" s="92"/>
      <c r="E2488" s="75"/>
      <c r="F2488" s="76"/>
      <c r="G2488" s="83"/>
      <c r="H2488" s="77"/>
      <c r="I2488" s="84"/>
      <c r="J2488" s="30"/>
      <c r="K2488" s="25" t="str">
        <f t="shared" si="304"/>
        <v/>
      </c>
      <c r="L2488" s="30"/>
      <c r="O2488" s="13" t="str">
        <f t="shared" si="305"/>
        <v/>
      </c>
      <c r="P2488" s="13">
        <f>SUM($E$11:$E2488)</f>
        <v>30</v>
      </c>
      <c r="T2488" s="22">
        <f t="shared" si="306"/>
        <v>0</v>
      </c>
      <c r="U2488" s="22">
        <f t="shared" si="307"/>
        <v>0</v>
      </c>
      <c r="W2488" s="13" t="str">
        <f t="shared" si="308"/>
        <v/>
      </c>
      <c r="Y2488" s="41" t="str">
        <f>IF($B2488="", "", IF($B2488&gt;'Annual Report'!$AZ$41, 'Annual Report'!$BA$40, TEXT($B2488, "mmm yyyy")))</f>
        <v/>
      </c>
      <c r="AA2488" s="13" t="str">
        <f t="shared" si="309"/>
        <v/>
      </c>
      <c r="AC2488" s="13" t="str">
        <f t="shared" si="310"/>
        <v xml:space="preserve"> - </v>
      </c>
      <c r="AE2488" s="13" t="str">
        <f t="shared" si="311"/>
        <v/>
      </c>
    </row>
    <row r="2489" spans="1:31" x14ac:dyDescent="0.25">
      <c r="A2489" s="30"/>
      <c r="B2489" s="74"/>
      <c r="C2489" s="82"/>
      <c r="D2489" s="92"/>
      <c r="E2489" s="75"/>
      <c r="F2489" s="76"/>
      <c r="G2489" s="83"/>
      <c r="H2489" s="77"/>
      <c r="I2489" s="84"/>
      <c r="J2489" s="30"/>
      <c r="K2489" s="25" t="str">
        <f t="shared" si="304"/>
        <v/>
      </c>
      <c r="L2489" s="30"/>
      <c r="O2489" s="13" t="str">
        <f t="shared" si="305"/>
        <v/>
      </c>
      <c r="P2489" s="13">
        <f>SUM($E$11:$E2489)</f>
        <v>30</v>
      </c>
      <c r="T2489" s="22">
        <f t="shared" si="306"/>
        <v>0</v>
      </c>
      <c r="U2489" s="22">
        <f t="shared" si="307"/>
        <v>0</v>
      </c>
      <c r="W2489" s="13" t="str">
        <f t="shared" si="308"/>
        <v/>
      </c>
      <c r="Y2489" s="41" t="str">
        <f>IF($B2489="", "", IF($B2489&gt;'Annual Report'!$AZ$41, 'Annual Report'!$BA$40, TEXT($B2489, "mmm yyyy")))</f>
        <v/>
      </c>
      <c r="AA2489" s="13" t="str">
        <f t="shared" si="309"/>
        <v/>
      </c>
      <c r="AC2489" s="13" t="str">
        <f t="shared" si="310"/>
        <v xml:space="preserve"> - </v>
      </c>
      <c r="AE2489" s="13" t="str">
        <f t="shared" si="311"/>
        <v/>
      </c>
    </row>
    <row r="2490" spans="1:31" x14ac:dyDescent="0.25">
      <c r="A2490" s="30"/>
      <c r="B2490" s="74"/>
      <c r="C2490" s="82"/>
      <c r="D2490" s="92"/>
      <c r="E2490" s="75"/>
      <c r="F2490" s="76"/>
      <c r="G2490" s="83"/>
      <c r="H2490" s="77"/>
      <c r="I2490" s="84"/>
      <c r="J2490" s="30"/>
      <c r="K2490" s="25" t="str">
        <f t="shared" si="304"/>
        <v/>
      </c>
      <c r="L2490" s="30"/>
      <c r="O2490" s="13" t="str">
        <f t="shared" si="305"/>
        <v/>
      </c>
      <c r="P2490" s="13">
        <f>SUM($E$11:$E2490)</f>
        <v>30</v>
      </c>
      <c r="T2490" s="22">
        <f t="shared" si="306"/>
        <v>0</v>
      </c>
      <c r="U2490" s="22">
        <f t="shared" si="307"/>
        <v>0</v>
      </c>
      <c r="W2490" s="13" t="str">
        <f t="shared" si="308"/>
        <v/>
      </c>
      <c r="Y2490" s="41" t="str">
        <f>IF($B2490="", "", IF($B2490&gt;'Annual Report'!$AZ$41, 'Annual Report'!$BA$40, TEXT($B2490, "mmm yyyy")))</f>
        <v/>
      </c>
      <c r="AA2490" s="13" t="str">
        <f t="shared" si="309"/>
        <v/>
      </c>
      <c r="AC2490" s="13" t="str">
        <f t="shared" si="310"/>
        <v xml:space="preserve"> - </v>
      </c>
      <c r="AE2490" s="13" t="str">
        <f t="shared" si="311"/>
        <v/>
      </c>
    </row>
    <row r="2491" spans="1:31" x14ac:dyDescent="0.25">
      <c r="A2491" s="30"/>
      <c r="B2491" s="74"/>
      <c r="C2491" s="82"/>
      <c r="D2491" s="92"/>
      <c r="E2491" s="75"/>
      <c r="F2491" s="76"/>
      <c r="G2491" s="83"/>
      <c r="H2491" s="77"/>
      <c r="I2491" s="84"/>
      <c r="J2491" s="30"/>
      <c r="K2491" s="25" t="str">
        <f t="shared" si="304"/>
        <v/>
      </c>
      <c r="L2491" s="30"/>
      <c r="O2491" s="13" t="str">
        <f t="shared" si="305"/>
        <v/>
      </c>
      <c r="P2491" s="13">
        <f>SUM($E$11:$E2491)</f>
        <v>30</v>
      </c>
      <c r="T2491" s="22">
        <f t="shared" si="306"/>
        <v>0</v>
      </c>
      <c r="U2491" s="22">
        <f t="shared" si="307"/>
        <v>0</v>
      </c>
      <c r="W2491" s="13" t="str">
        <f t="shared" si="308"/>
        <v/>
      </c>
      <c r="Y2491" s="41" t="str">
        <f>IF($B2491="", "", IF($B2491&gt;'Annual Report'!$AZ$41, 'Annual Report'!$BA$40, TEXT($B2491, "mmm yyyy")))</f>
        <v/>
      </c>
      <c r="AA2491" s="13" t="str">
        <f t="shared" si="309"/>
        <v/>
      </c>
      <c r="AC2491" s="13" t="str">
        <f t="shared" si="310"/>
        <v xml:space="preserve"> - </v>
      </c>
      <c r="AE2491" s="13" t="str">
        <f t="shared" si="311"/>
        <v/>
      </c>
    </row>
    <row r="2492" spans="1:31" x14ac:dyDescent="0.25">
      <c r="A2492" s="30"/>
      <c r="B2492" s="74"/>
      <c r="C2492" s="82"/>
      <c r="D2492" s="92"/>
      <c r="E2492" s="75"/>
      <c r="F2492" s="76"/>
      <c r="G2492" s="83"/>
      <c r="H2492" s="77"/>
      <c r="I2492" s="84"/>
      <c r="J2492" s="30"/>
      <c r="K2492" s="25" t="str">
        <f t="shared" si="304"/>
        <v/>
      </c>
      <c r="L2492" s="30"/>
      <c r="O2492" s="13" t="str">
        <f t="shared" si="305"/>
        <v/>
      </c>
      <c r="P2492" s="13">
        <f>SUM($E$11:$E2492)</f>
        <v>30</v>
      </c>
      <c r="T2492" s="22">
        <f t="shared" si="306"/>
        <v>0</v>
      </c>
      <c r="U2492" s="22">
        <f t="shared" si="307"/>
        <v>0</v>
      </c>
      <c r="W2492" s="13" t="str">
        <f t="shared" si="308"/>
        <v/>
      </c>
      <c r="Y2492" s="41" t="str">
        <f>IF($B2492="", "", IF($B2492&gt;'Annual Report'!$AZ$41, 'Annual Report'!$BA$40, TEXT($B2492, "mmm yyyy")))</f>
        <v/>
      </c>
      <c r="AA2492" s="13" t="str">
        <f t="shared" si="309"/>
        <v/>
      </c>
      <c r="AC2492" s="13" t="str">
        <f t="shared" si="310"/>
        <v xml:space="preserve"> - </v>
      </c>
      <c r="AE2492" s="13" t="str">
        <f t="shared" si="311"/>
        <v/>
      </c>
    </row>
    <row r="2493" spans="1:31" x14ac:dyDescent="0.25">
      <c r="A2493" s="30"/>
      <c r="B2493" s="74"/>
      <c r="C2493" s="82"/>
      <c r="D2493" s="92"/>
      <c r="E2493" s="75"/>
      <c r="F2493" s="76"/>
      <c r="G2493" s="83"/>
      <c r="H2493" s="77"/>
      <c r="I2493" s="84"/>
      <c r="J2493" s="30"/>
      <c r="K2493" s="25" t="str">
        <f t="shared" si="304"/>
        <v/>
      </c>
      <c r="L2493" s="30"/>
      <c r="O2493" s="13" t="str">
        <f t="shared" si="305"/>
        <v/>
      </c>
      <c r="P2493" s="13">
        <f>SUM($E$11:$E2493)</f>
        <v>30</v>
      </c>
      <c r="T2493" s="22">
        <f t="shared" si="306"/>
        <v>0</v>
      </c>
      <c r="U2493" s="22">
        <f t="shared" si="307"/>
        <v>0</v>
      </c>
      <c r="W2493" s="13" t="str">
        <f t="shared" si="308"/>
        <v/>
      </c>
      <c r="Y2493" s="41" t="str">
        <f>IF($B2493="", "", IF($B2493&gt;'Annual Report'!$AZ$41, 'Annual Report'!$BA$40, TEXT($B2493, "mmm yyyy")))</f>
        <v/>
      </c>
      <c r="AA2493" s="13" t="str">
        <f t="shared" si="309"/>
        <v/>
      </c>
      <c r="AC2493" s="13" t="str">
        <f t="shared" si="310"/>
        <v xml:space="preserve"> - </v>
      </c>
      <c r="AE2493" s="13" t="str">
        <f t="shared" si="311"/>
        <v/>
      </c>
    </row>
    <row r="2494" spans="1:31" x14ac:dyDescent="0.25">
      <c r="A2494" s="30"/>
      <c r="B2494" s="74"/>
      <c r="C2494" s="82"/>
      <c r="D2494" s="92"/>
      <c r="E2494" s="75"/>
      <c r="F2494" s="76"/>
      <c r="G2494" s="83"/>
      <c r="H2494" s="77"/>
      <c r="I2494" s="84"/>
      <c r="J2494" s="30"/>
      <c r="K2494" s="25" t="str">
        <f t="shared" si="304"/>
        <v/>
      </c>
      <c r="L2494" s="30"/>
      <c r="O2494" s="13" t="str">
        <f t="shared" si="305"/>
        <v/>
      </c>
      <c r="P2494" s="13">
        <f>SUM($E$11:$E2494)</f>
        <v>30</v>
      </c>
      <c r="T2494" s="22">
        <f t="shared" si="306"/>
        <v>0</v>
      </c>
      <c r="U2494" s="22">
        <f t="shared" si="307"/>
        <v>0</v>
      </c>
      <c r="W2494" s="13" t="str">
        <f t="shared" si="308"/>
        <v/>
      </c>
      <c r="Y2494" s="41" t="str">
        <f>IF($B2494="", "", IF($B2494&gt;'Annual Report'!$AZ$41, 'Annual Report'!$BA$40, TEXT($B2494, "mmm yyyy")))</f>
        <v/>
      </c>
      <c r="AA2494" s="13" t="str">
        <f t="shared" si="309"/>
        <v/>
      </c>
      <c r="AC2494" s="13" t="str">
        <f t="shared" si="310"/>
        <v xml:space="preserve"> - </v>
      </c>
      <c r="AE2494" s="13" t="str">
        <f t="shared" si="311"/>
        <v/>
      </c>
    </row>
    <row r="2495" spans="1:31" x14ac:dyDescent="0.25">
      <c r="A2495" s="30"/>
      <c r="B2495" s="74"/>
      <c r="C2495" s="82"/>
      <c r="D2495" s="92"/>
      <c r="E2495" s="75"/>
      <c r="F2495" s="76"/>
      <c r="G2495" s="83"/>
      <c r="H2495" s="77"/>
      <c r="I2495" s="84"/>
      <c r="J2495" s="30"/>
      <c r="K2495" s="25" t="str">
        <f t="shared" si="304"/>
        <v/>
      </c>
      <c r="L2495" s="30"/>
      <c r="O2495" s="13" t="str">
        <f t="shared" si="305"/>
        <v/>
      </c>
      <c r="P2495" s="13">
        <f>SUM($E$11:$E2495)</f>
        <v>30</v>
      </c>
      <c r="T2495" s="22">
        <f t="shared" si="306"/>
        <v>0</v>
      </c>
      <c r="U2495" s="22">
        <f t="shared" si="307"/>
        <v>0</v>
      </c>
      <c r="W2495" s="13" t="str">
        <f t="shared" si="308"/>
        <v/>
      </c>
      <c r="Y2495" s="41" t="str">
        <f>IF($B2495="", "", IF($B2495&gt;'Annual Report'!$AZ$41, 'Annual Report'!$BA$40, TEXT($B2495, "mmm yyyy")))</f>
        <v/>
      </c>
      <c r="AA2495" s="13" t="str">
        <f t="shared" si="309"/>
        <v/>
      </c>
      <c r="AC2495" s="13" t="str">
        <f t="shared" si="310"/>
        <v xml:space="preserve"> - </v>
      </c>
      <c r="AE2495" s="13" t="str">
        <f t="shared" si="311"/>
        <v/>
      </c>
    </row>
    <row r="2496" spans="1:31" x14ac:dyDescent="0.25">
      <c r="A2496" s="30"/>
      <c r="B2496" s="74"/>
      <c r="C2496" s="82"/>
      <c r="D2496" s="92"/>
      <c r="E2496" s="75"/>
      <c r="F2496" s="76"/>
      <c r="G2496" s="83"/>
      <c r="H2496" s="77"/>
      <c r="I2496" s="84"/>
      <c r="J2496" s="30"/>
      <c r="K2496" s="25" t="str">
        <f t="shared" si="304"/>
        <v/>
      </c>
      <c r="L2496" s="30"/>
      <c r="O2496" s="13" t="str">
        <f t="shared" si="305"/>
        <v/>
      </c>
      <c r="P2496" s="13">
        <f>SUM($E$11:$E2496)</f>
        <v>30</v>
      </c>
      <c r="T2496" s="22">
        <f t="shared" si="306"/>
        <v>0</v>
      </c>
      <c r="U2496" s="22">
        <f t="shared" si="307"/>
        <v>0</v>
      </c>
      <c r="W2496" s="13" t="str">
        <f t="shared" si="308"/>
        <v/>
      </c>
      <c r="Y2496" s="41" t="str">
        <f>IF($B2496="", "", IF($B2496&gt;'Annual Report'!$AZ$41, 'Annual Report'!$BA$40, TEXT($B2496, "mmm yyyy")))</f>
        <v/>
      </c>
      <c r="AA2496" s="13" t="str">
        <f t="shared" si="309"/>
        <v/>
      </c>
      <c r="AC2496" s="13" t="str">
        <f t="shared" si="310"/>
        <v xml:space="preserve"> - </v>
      </c>
      <c r="AE2496" s="13" t="str">
        <f t="shared" si="311"/>
        <v/>
      </c>
    </row>
    <row r="2497" spans="1:31" x14ac:dyDescent="0.25">
      <c r="A2497" s="30"/>
      <c r="B2497" s="74"/>
      <c r="C2497" s="82"/>
      <c r="D2497" s="92"/>
      <c r="E2497" s="75"/>
      <c r="F2497" s="76"/>
      <c r="G2497" s="83"/>
      <c r="H2497" s="77"/>
      <c r="I2497" s="84"/>
      <c r="J2497" s="30"/>
      <c r="K2497" s="25" t="str">
        <f t="shared" si="304"/>
        <v/>
      </c>
      <c r="L2497" s="30"/>
      <c r="O2497" s="13" t="str">
        <f t="shared" si="305"/>
        <v/>
      </c>
      <c r="P2497" s="13">
        <f>SUM($E$11:$E2497)</f>
        <v>30</v>
      </c>
      <c r="T2497" s="22">
        <f t="shared" si="306"/>
        <v>0</v>
      </c>
      <c r="U2497" s="22">
        <f t="shared" si="307"/>
        <v>0</v>
      </c>
      <c r="W2497" s="13" t="str">
        <f t="shared" si="308"/>
        <v/>
      </c>
      <c r="Y2497" s="41" t="str">
        <f>IF($B2497="", "", IF($B2497&gt;'Annual Report'!$AZ$41, 'Annual Report'!$BA$40, TEXT($B2497, "mmm yyyy")))</f>
        <v/>
      </c>
      <c r="AA2497" s="13" t="str">
        <f t="shared" si="309"/>
        <v/>
      </c>
      <c r="AC2497" s="13" t="str">
        <f t="shared" si="310"/>
        <v xml:space="preserve"> - </v>
      </c>
      <c r="AE2497" s="13" t="str">
        <f t="shared" si="311"/>
        <v/>
      </c>
    </row>
    <row r="2498" spans="1:31" x14ac:dyDescent="0.25">
      <c r="A2498" s="30"/>
      <c r="B2498" s="74"/>
      <c r="C2498" s="82"/>
      <c r="D2498" s="92"/>
      <c r="E2498" s="75"/>
      <c r="F2498" s="76"/>
      <c r="G2498" s="83"/>
      <c r="H2498" s="77"/>
      <c r="I2498" s="84"/>
      <c r="J2498" s="30"/>
      <c r="K2498" s="25" t="str">
        <f t="shared" si="304"/>
        <v/>
      </c>
      <c r="L2498" s="30"/>
      <c r="O2498" s="13" t="str">
        <f t="shared" si="305"/>
        <v/>
      </c>
      <c r="P2498" s="13">
        <f>SUM($E$11:$E2498)</f>
        <v>30</v>
      </c>
      <c r="T2498" s="22">
        <f t="shared" si="306"/>
        <v>0</v>
      </c>
      <c r="U2498" s="22">
        <f t="shared" si="307"/>
        <v>0</v>
      </c>
      <c r="W2498" s="13" t="str">
        <f t="shared" si="308"/>
        <v/>
      </c>
      <c r="Y2498" s="41" t="str">
        <f>IF($B2498="", "", IF($B2498&gt;'Annual Report'!$AZ$41, 'Annual Report'!$BA$40, TEXT($B2498, "mmm yyyy")))</f>
        <v/>
      </c>
      <c r="AA2498" s="13" t="str">
        <f t="shared" si="309"/>
        <v/>
      </c>
      <c r="AC2498" s="13" t="str">
        <f t="shared" si="310"/>
        <v xml:space="preserve"> - </v>
      </c>
      <c r="AE2498" s="13" t="str">
        <f t="shared" si="311"/>
        <v/>
      </c>
    </row>
    <row r="2499" spans="1:31" x14ac:dyDescent="0.25">
      <c r="A2499" s="30"/>
      <c r="B2499" s="74"/>
      <c r="C2499" s="82"/>
      <c r="D2499" s="92"/>
      <c r="E2499" s="75"/>
      <c r="F2499" s="76"/>
      <c r="G2499" s="83"/>
      <c r="H2499" s="77"/>
      <c r="I2499" s="84"/>
      <c r="J2499" s="30"/>
      <c r="K2499" s="25" t="str">
        <f t="shared" si="304"/>
        <v/>
      </c>
      <c r="L2499" s="30"/>
      <c r="O2499" s="13" t="str">
        <f t="shared" si="305"/>
        <v/>
      </c>
      <c r="P2499" s="13">
        <f>SUM($E$11:$E2499)</f>
        <v>30</v>
      </c>
      <c r="T2499" s="22">
        <f t="shared" si="306"/>
        <v>0</v>
      </c>
      <c r="U2499" s="22">
        <f t="shared" si="307"/>
        <v>0</v>
      </c>
      <c r="W2499" s="13" t="str">
        <f t="shared" si="308"/>
        <v/>
      </c>
      <c r="Y2499" s="41" t="str">
        <f>IF($B2499="", "", IF($B2499&gt;'Annual Report'!$AZ$41, 'Annual Report'!$BA$40, TEXT($B2499, "mmm yyyy")))</f>
        <v/>
      </c>
      <c r="AA2499" s="13" t="str">
        <f t="shared" si="309"/>
        <v/>
      </c>
      <c r="AC2499" s="13" t="str">
        <f t="shared" si="310"/>
        <v xml:space="preserve"> - </v>
      </c>
      <c r="AE2499" s="13" t="str">
        <f t="shared" si="311"/>
        <v/>
      </c>
    </row>
    <row r="2500" spans="1:31" x14ac:dyDescent="0.25">
      <c r="A2500" s="30"/>
      <c r="B2500" s="74"/>
      <c r="C2500" s="82"/>
      <c r="D2500" s="92"/>
      <c r="E2500" s="75"/>
      <c r="F2500" s="76"/>
      <c r="G2500" s="83"/>
      <c r="H2500" s="77"/>
      <c r="I2500" s="84"/>
      <c r="J2500" s="30"/>
      <c r="K2500" s="25" t="str">
        <f t="shared" si="304"/>
        <v/>
      </c>
      <c r="L2500" s="30"/>
      <c r="O2500" s="13" t="str">
        <f t="shared" si="305"/>
        <v/>
      </c>
      <c r="P2500" s="13">
        <f>SUM($E$11:$E2500)</f>
        <v>30</v>
      </c>
      <c r="T2500" s="22">
        <f t="shared" si="306"/>
        <v>0</v>
      </c>
      <c r="U2500" s="22">
        <f t="shared" si="307"/>
        <v>0</v>
      </c>
      <c r="W2500" s="13" t="str">
        <f t="shared" si="308"/>
        <v/>
      </c>
      <c r="Y2500" s="41" t="str">
        <f>IF($B2500="", "", IF($B2500&gt;'Annual Report'!$AZ$41, 'Annual Report'!$BA$40, TEXT($B2500, "mmm yyyy")))</f>
        <v/>
      </c>
      <c r="AA2500" s="13" t="str">
        <f t="shared" si="309"/>
        <v/>
      </c>
      <c r="AC2500" s="13" t="str">
        <f t="shared" si="310"/>
        <v xml:space="preserve"> - </v>
      </c>
      <c r="AE2500" s="13" t="str">
        <f t="shared" si="311"/>
        <v/>
      </c>
    </row>
    <row r="2501" spans="1:31" x14ac:dyDescent="0.25">
      <c r="A2501" s="30"/>
      <c r="B2501" s="74"/>
      <c r="C2501" s="82"/>
      <c r="D2501" s="92"/>
      <c r="E2501" s="75"/>
      <c r="F2501" s="76"/>
      <c r="G2501" s="83"/>
      <c r="H2501" s="77"/>
      <c r="I2501" s="84"/>
      <c r="J2501" s="30"/>
      <c r="K2501" s="25" t="str">
        <f t="shared" si="304"/>
        <v/>
      </c>
      <c r="L2501" s="30"/>
      <c r="O2501" s="13" t="str">
        <f t="shared" si="305"/>
        <v/>
      </c>
      <c r="P2501" s="13">
        <f>SUM($E$11:$E2501)</f>
        <v>30</v>
      </c>
      <c r="T2501" s="22">
        <f t="shared" si="306"/>
        <v>0</v>
      </c>
      <c r="U2501" s="22">
        <f t="shared" si="307"/>
        <v>0</v>
      </c>
      <c r="W2501" s="13" t="str">
        <f t="shared" si="308"/>
        <v/>
      </c>
      <c r="Y2501" s="41" t="str">
        <f>IF($B2501="", "", IF($B2501&gt;'Annual Report'!$AZ$41, 'Annual Report'!$BA$40, TEXT($B2501, "mmm yyyy")))</f>
        <v/>
      </c>
      <c r="AA2501" s="13" t="str">
        <f t="shared" si="309"/>
        <v/>
      </c>
      <c r="AC2501" s="13" t="str">
        <f t="shared" si="310"/>
        <v xml:space="preserve"> - </v>
      </c>
      <c r="AE2501" s="13" t="str">
        <f t="shared" si="311"/>
        <v/>
      </c>
    </row>
    <row r="2502" spans="1:31" x14ac:dyDescent="0.25">
      <c r="A2502" s="30"/>
      <c r="B2502" s="74"/>
      <c r="C2502" s="82"/>
      <c r="D2502" s="92"/>
      <c r="E2502" s="75"/>
      <c r="F2502" s="76"/>
      <c r="G2502" s="83"/>
      <c r="H2502" s="77"/>
      <c r="I2502" s="84"/>
      <c r="J2502" s="30"/>
      <c r="K2502" s="25" t="str">
        <f t="shared" si="304"/>
        <v/>
      </c>
      <c r="L2502" s="30"/>
      <c r="O2502" s="13" t="str">
        <f t="shared" si="305"/>
        <v/>
      </c>
      <c r="P2502" s="13">
        <f>SUM($E$11:$E2502)</f>
        <v>30</v>
      </c>
      <c r="T2502" s="22">
        <f t="shared" si="306"/>
        <v>0</v>
      </c>
      <c r="U2502" s="22">
        <f t="shared" si="307"/>
        <v>0</v>
      </c>
      <c r="W2502" s="13" t="str">
        <f t="shared" si="308"/>
        <v/>
      </c>
      <c r="Y2502" s="41" t="str">
        <f>IF($B2502="", "", IF($B2502&gt;'Annual Report'!$AZ$41, 'Annual Report'!$BA$40, TEXT($B2502, "mmm yyyy")))</f>
        <v/>
      </c>
      <c r="AA2502" s="13" t="str">
        <f t="shared" si="309"/>
        <v/>
      </c>
      <c r="AC2502" s="13" t="str">
        <f t="shared" si="310"/>
        <v xml:space="preserve"> - </v>
      </c>
      <c r="AE2502" s="13" t="str">
        <f t="shared" si="311"/>
        <v/>
      </c>
    </row>
    <row r="2503" spans="1:31" x14ac:dyDescent="0.25">
      <c r="A2503" s="30"/>
      <c r="B2503" s="74"/>
      <c r="C2503" s="82"/>
      <c r="D2503" s="92"/>
      <c r="E2503" s="75"/>
      <c r="F2503" s="76"/>
      <c r="G2503" s="83"/>
      <c r="H2503" s="77"/>
      <c r="I2503" s="84"/>
      <c r="J2503" s="30"/>
      <c r="K2503" s="25" t="str">
        <f t="shared" si="304"/>
        <v/>
      </c>
      <c r="L2503" s="30"/>
      <c r="O2503" s="13" t="str">
        <f t="shared" si="305"/>
        <v/>
      </c>
      <c r="P2503" s="13">
        <f>SUM($E$11:$E2503)</f>
        <v>30</v>
      </c>
      <c r="T2503" s="22">
        <f t="shared" si="306"/>
        <v>0</v>
      </c>
      <c r="U2503" s="22">
        <f t="shared" si="307"/>
        <v>0</v>
      </c>
      <c r="W2503" s="13" t="str">
        <f t="shared" si="308"/>
        <v/>
      </c>
      <c r="Y2503" s="41" t="str">
        <f>IF($B2503="", "", IF($B2503&gt;'Annual Report'!$AZ$41, 'Annual Report'!$BA$40, TEXT($B2503, "mmm yyyy")))</f>
        <v/>
      </c>
      <c r="AA2503" s="13" t="str">
        <f t="shared" si="309"/>
        <v/>
      </c>
      <c r="AC2503" s="13" t="str">
        <f t="shared" si="310"/>
        <v xml:space="preserve"> - </v>
      </c>
      <c r="AE2503" s="13" t="str">
        <f t="shared" si="311"/>
        <v/>
      </c>
    </row>
    <row r="2504" spans="1:31" x14ac:dyDescent="0.25">
      <c r="A2504" s="30"/>
      <c r="B2504" s="74"/>
      <c r="C2504" s="82"/>
      <c r="D2504" s="92"/>
      <c r="E2504" s="75"/>
      <c r="F2504" s="76"/>
      <c r="G2504" s="83"/>
      <c r="H2504" s="77"/>
      <c r="I2504" s="84"/>
      <c r="J2504" s="30"/>
      <c r="K2504" s="25" t="str">
        <f t="shared" si="304"/>
        <v/>
      </c>
      <c r="L2504" s="30"/>
      <c r="O2504" s="13" t="str">
        <f t="shared" si="305"/>
        <v/>
      </c>
      <c r="P2504" s="13">
        <f>SUM($E$11:$E2504)</f>
        <v>30</v>
      </c>
      <c r="T2504" s="22">
        <f t="shared" si="306"/>
        <v>0</v>
      </c>
      <c r="U2504" s="22">
        <f t="shared" si="307"/>
        <v>0</v>
      </c>
      <c r="W2504" s="13" t="str">
        <f t="shared" si="308"/>
        <v/>
      </c>
      <c r="Y2504" s="41" t="str">
        <f>IF($B2504="", "", IF($B2504&gt;'Annual Report'!$AZ$41, 'Annual Report'!$BA$40, TEXT($B2504, "mmm yyyy")))</f>
        <v/>
      </c>
      <c r="AA2504" s="13" t="str">
        <f t="shared" si="309"/>
        <v/>
      </c>
      <c r="AC2504" s="13" t="str">
        <f t="shared" si="310"/>
        <v xml:space="preserve"> - </v>
      </c>
      <c r="AE2504" s="13" t="str">
        <f t="shared" si="311"/>
        <v/>
      </c>
    </row>
    <row r="2505" spans="1:31" x14ac:dyDescent="0.25">
      <c r="A2505" s="30"/>
      <c r="B2505" s="74"/>
      <c r="C2505" s="82"/>
      <c r="D2505" s="92"/>
      <c r="E2505" s="75"/>
      <c r="F2505" s="76"/>
      <c r="G2505" s="83"/>
      <c r="H2505" s="77"/>
      <c r="I2505" s="84"/>
      <c r="J2505" s="30"/>
      <c r="K2505" s="25" t="str">
        <f t="shared" si="304"/>
        <v/>
      </c>
      <c r="L2505" s="30"/>
      <c r="O2505" s="13" t="str">
        <f t="shared" si="305"/>
        <v/>
      </c>
      <c r="P2505" s="13">
        <f>SUM($E$11:$E2505)</f>
        <v>30</v>
      </c>
      <c r="T2505" s="22">
        <f t="shared" si="306"/>
        <v>0</v>
      </c>
      <c r="U2505" s="22">
        <f t="shared" si="307"/>
        <v>0</v>
      </c>
      <c r="W2505" s="13" t="str">
        <f t="shared" si="308"/>
        <v/>
      </c>
      <c r="Y2505" s="41" t="str">
        <f>IF($B2505="", "", IF($B2505&gt;'Annual Report'!$AZ$41, 'Annual Report'!$BA$40, TEXT($B2505, "mmm yyyy")))</f>
        <v/>
      </c>
      <c r="AA2505" s="13" t="str">
        <f t="shared" si="309"/>
        <v/>
      </c>
      <c r="AC2505" s="13" t="str">
        <f t="shared" si="310"/>
        <v xml:space="preserve"> - </v>
      </c>
      <c r="AE2505" s="13" t="str">
        <f t="shared" si="311"/>
        <v/>
      </c>
    </row>
    <row r="2506" spans="1:31" x14ac:dyDescent="0.25">
      <c r="A2506" s="30"/>
      <c r="B2506" s="74"/>
      <c r="C2506" s="82"/>
      <c r="D2506" s="92"/>
      <c r="E2506" s="75"/>
      <c r="F2506" s="76"/>
      <c r="G2506" s="83"/>
      <c r="H2506" s="77"/>
      <c r="I2506" s="84"/>
      <c r="J2506" s="30"/>
      <c r="K2506" s="25" t="str">
        <f t="shared" si="304"/>
        <v/>
      </c>
      <c r="L2506" s="30"/>
      <c r="O2506" s="13" t="str">
        <f t="shared" si="305"/>
        <v/>
      </c>
      <c r="P2506" s="13">
        <f>SUM($E$11:$E2506)</f>
        <v>30</v>
      </c>
      <c r="T2506" s="22">
        <f t="shared" si="306"/>
        <v>0</v>
      </c>
      <c r="U2506" s="22">
        <f t="shared" si="307"/>
        <v>0</v>
      </c>
      <c r="W2506" s="13" t="str">
        <f t="shared" si="308"/>
        <v/>
      </c>
      <c r="Y2506" s="41" t="str">
        <f>IF($B2506="", "", IF($B2506&gt;'Annual Report'!$AZ$41, 'Annual Report'!$BA$40, TEXT($B2506, "mmm yyyy")))</f>
        <v/>
      </c>
      <c r="AA2506" s="13" t="str">
        <f t="shared" si="309"/>
        <v/>
      </c>
      <c r="AC2506" s="13" t="str">
        <f t="shared" si="310"/>
        <v xml:space="preserve"> - </v>
      </c>
      <c r="AE2506" s="13" t="str">
        <f t="shared" si="311"/>
        <v/>
      </c>
    </row>
    <row r="2507" spans="1:31" x14ac:dyDescent="0.25">
      <c r="A2507" s="30"/>
      <c r="B2507" s="74"/>
      <c r="C2507" s="82"/>
      <c r="D2507" s="92"/>
      <c r="E2507" s="75"/>
      <c r="F2507" s="76"/>
      <c r="G2507" s="83"/>
      <c r="H2507" s="77"/>
      <c r="I2507" s="84"/>
      <c r="J2507" s="30"/>
      <c r="K2507" s="25" t="str">
        <f t="shared" si="304"/>
        <v/>
      </c>
      <c r="L2507" s="30"/>
      <c r="O2507" s="13" t="str">
        <f t="shared" si="305"/>
        <v/>
      </c>
      <c r="P2507" s="13">
        <f>SUM($E$11:$E2507)</f>
        <v>30</v>
      </c>
      <c r="T2507" s="22">
        <f t="shared" si="306"/>
        <v>0</v>
      </c>
      <c r="U2507" s="22">
        <f t="shared" si="307"/>
        <v>0</v>
      </c>
      <c r="W2507" s="13" t="str">
        <f t="shared" si="308"/>
        <v/>
      </c>
      <c r="Y2507" s="41" t="str">
        <f>IF($B2507="", "", IF($B2507&gt;'Annual Report'!$AZ$41, 'Annual Report'!$BA$40, TEXT($B2507, "mmm yyyy")))</f>
        <v/>
      </c>
      <c r="AA2507" s="13" t="str">
        <f t="shared" si="309"/>
        <v/>
      </c>
      <c r="AC2507" s="13" t="str">
        <f t="shared" si="310"/>
        <v xml:space="preserve"> - </v>
      </c>
      <c r="AE2507" s="13" t="str">
        <f t="shared" si="311"/>
        <v/>
      </c>
    </row>
    <row r="2508" spans="1:31" x14ac:dyDescent="0.25">
      <c r="A2508" s="30"/>
      <c r="B2508" s="74"/>
      <c r="C2508" s="82"/>
      <c r="D2508" s="92"/>
      <c r="E2508" s="75"/>
      <c r="F2508" s="76"/>
      <c r="G2508" s="83"/>
      <c r="H2508" s="77"/>
      <c r="I2508" s="84"/>
      <c r="J2508" s="30"/>
      <c r="K2508" s="25" t="str">
        <f t="shared" ref="K2508:K2571" si="312">IF($B2508="", "", $G2508+$H2508-$F2508-$U2508-$T2508)</f>
        <v/>
      </c>
      <c r="L2508" s="30"/>
      <c r="O2508" s="13" t="str">
        <f t="shared" ref="O2508:O2571" si="313">IF($B2508="", "", IF(OR($B2508&lt;$R$3, $B2508&gt;$R$4), "X", ""))</f>
        <v/>
      </c>
      <c r="P2508" s="13">
        <f>SUM($E$11:$E2508)</f>
        <v>30</v>
      </c>
      <c r="T2508" s="22">
        <f t="shared" ref="T2508:T2571" si="314">ROUND($D2508*$P$4*24, 2)</f>
        <v>0</v>
      </c>
      <c r="U2508" s="22">
        <f t="shared" ref="U2508:U2571" si="315">ROUND(IF(AND($P2508&gt;$O$6, $P2507&lt;$O$6), (($P2508-$O$6)*$P$7)+(($O$6-$P2507)*$P$6), IF($P2507&gt;$O$6, $E2508*$P$7, $E2508*$P$6)), 2)</f>
        <v>0</v>
      </c>
      <c r="W2508" s="13" t="str">
        <f t="shared" ref="W2508:W2571" si="316">IF($I2508="", "", IF(COUNTIF($R$11:$R$20, $I2508)&gt;0, "", "X"))</f>
        <v/>
      </c>
      <c r="Y2508" s="41" t="str">
        <f>IF($B2508="", "", IF($B2508&gt;'Annual Report'!$AZ$41, 'Annual Report'!$BA$40, TEXT($B2508, "mmm yyyy")))</f>
        <v/>
      </c>
      <c r="AA2508" s="13" t="str">
        <f t="shared" ref="AA2508:AA2571" si="317">IF(AND(NOT($F2508=""), $I2508=""), "X", "")</f>
        <v/>
      </c>
      <c r="AC2508" s="13" t="str">
        <f t="shared" ref="AC2508:AC2571" si="318">_xlfn.CONCAT(Y2508, " - ", $I2508)</f>
        <v xml:space="preserve"> - </v>
      </c>
      <c r="AE2508" s="13" t="str">
        <f t="shared" ref="AE2508:AE2571" si="319">IF($AA2508="", "", $Y2508)</f>
        <v/>
      </c>
    </row>
    <row r="2509" spans="1:31" x14ac:dyDescent="0.25">
      <c r="A2509" s="30"/>
      <c r="B2509" s="74"/>
      <c r="C2509" s="82"/>
      <c r="D2509" s="92"/>
      <c r="E2509" s="75"/>
      <c r="F2509" s="76"/>
      <c r="G2509" s="83"/>
      <c r="H2509" s="77"/>
      <c r="I2509" s="84"/>
      <c r="J2509" s="30"/>
      <c r="K2509" s="25" t="str">
        <f t="shared" si="312"/>
        <v/>
      </c>
      <c r="L2509" s="30"/>
      <c r="O2509" s="13" t="str">
        <f t="shared" si="313"/>
        <v/>
      </c>
      <c r="P2509" s="13">
        <f>SUM($E$11:$E2509)</f>
        <v>30</v>
      </c>
      <c r="T2509" s="22">
        <f t="shared" si="314"/>
        <v>0</v>
      </c>
      <c r="U2509" s="22">
        <f t="shared" si="315"/>
        <v>0</v>
      </c>
      <c r="W2509" s="13" t="str">
        <f t="shared" si="316"/>
        <v/>
      </c>
      <c r="Y2509" s="41" t="str">
        <f>IF($B2509="", "", IF($B2509&gt;'Annual Report'!$AZ$41, 'Annual Report'!$BA$40, TEXT($B2509, "mmm yyyy")))</f>
        <v/>
      </c>
      <c r="AA2509" s="13" t="str">
        <f t="shared" si="317"/>
        <v/>
      </c>
      <c r="AC2509" s="13" t="str">
        <f t="shared" si="318"/>
        <v xml:space="preserve"> - </v>
      </c>
      <c r="AE2509" s="13" t="str">
        <f t="shared" si="319"/>
        <v/>
      </c>
    </row>
    <row r="2510" spans="1:31" x14ac:dyDescent="0.25">
      <c r="A2510" s="30"/>
      <c r="B2510" s="74"/>
      <c r="C2510" s="82"/>
      <c r="D2510" s="92"/>
      <c r="E2510" s="75"/>
      <c r="F2510" s="76"/>
      <c r="G2510" s="83"/>
      <c r="H2510" s="77"/>
      <c r="I2510" s="84"/>
      <c r="J2510" s="30"/>
      <c r="K2510" s="25" t="str">
        <f t="shared" si="312"/>
        <v/>
      </c>
      <c r="L2510" s="30"/>
      <c r="O2510" s="13" t="str">
        <f t="shared" si="313"/>
        <v/>
      </c>
      <c r="P2510" s="13">
        <f>SUM($E$11:$E2510)</f>
        <v>30</v>
      </c>
      <c r="T2510" s="22">
        <f t="shared" si="314"/>
        <v>0</v>
      </c>
      <c r="U2510" s="22">
        <f t="shared" si="315"/>
        <v>0</v>
      </c>
      <c r="W2510" s="13" t="str">
        <f t="shared" si="316"/>
        <v/>
      </c>
      <c r="Y2510" s="41" t="str">
        <f>IF($B2510="", "", IF($B2510&gt;'Annual Report'!$AZ$41, 'Annual Report'!$BA$40, TEXT($B2510, "mmm yyyy")))</f>
        <v/>
      </c>
      <c r="AA2510" s="13" t="str">
        <f t="shared" si="317"/>
        <v/>
      </c>
      <c r="AC2510" s="13" t="str">
        <f t="shared" si="318"/>
        <v xml:space="preserve"> - </v>
      </c>
      <c r="AE2510" s="13" t="str">
        <f t="shared" si="319"/>
        <v/>
      </c>
    </row>
    <row r="2511" spans="1:31" x14ac:dyDescent="0.25">
      <c r="A2511" s="30"/>
      <c r="B2511" s="74"/>
      <c r="C2511" s="82"/>
      <c r="D2511" s="92"/>
      <c r="E2511" s="75"/>
      <c r="F2511" s="76"/>
      <c r="G2511" s="83"/>
      <c r="H2511" s="77"/>
      <c r="I2511" s="84"/>
      <c r="J2511" s="30"/>
      <c r="K2511" s="25" t="str">
        <f t="shared" si="312"/>
        <v/>
      </c>
      <c r="L2511" s="30"/>
      <c r="O2511" s="13" t="str">
        <f t="shared" si="313"/>
        <v/>
      </c>
      <c r="P2511" s="13">
        <f>SUM($E$11:$E2511)</f>
        <v>30</v>
      </c>
      <c r="T2511" s="22">
        <f t="shared" si="314"/>
        <v>0</v>
      </c>
      <c r="U2511" s="22">
        <f t="shared" si="315"/>
        <v>0</v>
      </c>
      <c r="W2511" s="13" t="str">
        <f t="shared" si="316"/>
        <v/>
      </c>
      <c r="Y2511" s="41" t="str">
        <f>IF($B2511="", "", IF($B2511&gt;'Annual Report'!$AZ$41, 'Annual Report'!$BA$40, TEXT($B2511, "mmm yyyy")))</f>
        <v/>
      </c>
      <c r="AA2511" s="13" t="str">
        <f t="shared" si="317"/>
        <v/>
      </c>
      <c r="AC2511" s="13" t="str">
        <f t="shared" si="318"/>
        <v xml:space="preserve"> - </v>
      </c>
      <c r="AE2511" s="13" t="str">
        <f t="shared" si="319"/>
        <v/>
      </c>
    </row>
    <row r="2512" spans="1:31" x14ac:dyDescent="0.25">
      <c r="A2512" s="30"/>
      <c r="B2512" s="74"/>
      <c r="C2512" s="82"/>
      <c r="D2512" s="92"/>
      <c r="E2512" s="75"/>
      <c r="F2512" s="76"/>
      <c r="G2512" s="83"/>
      <c r="H2512" s="77"/>
      <c r="I2512" s="84"/>
      <c r="J2512" s="30"/>
      <c r="K2512" s="25" t="str">
        <f t="shared" si="312"/>
        <v/>
      </c>
      <c r="L2512" s="30"/>
      <c r="O2512" s="13" t="str">
        <f t="shared" si="313"/>
        <v/>
      </c>
      <c r="P2512" s="13">
        <f>SUM($E$11:$E2512)</f>
        <v>30</v>
      </c>
      <c r="T2512" s="22">
        <f t="shared" si="314"/>
        <v>0</v>
      </c>
      <c r="U2512" s="22">
        <f t="shared" si="315"/>
        <v>0</v>
      </c>
      <c r="W2512" s="13" t="str">
        <f t="shared" si="316"/>
        <v/>
      </c>
      <c r="Y2512" s="41" t="str">
        <f>IF($B2512="", "", IF($B2512&gt;'Annual Report'!$AZ$41, 'Annual Report'!$BA$40, TEXT($B2512, "mmm yyyy")))</f>
        <v/>
      </c>
      <c r="AA2512" s="13" t="str">
        <f t="shared" si="317"/>
        <v/>
      </c>
      <c r="AC2512" s="13" t="str">
        <f t="shared" si="318"/>
        <v xml:space="preserve"> - </v>
      </c>
      <c r="AE2512" s="13" t="str">
        <f t="shared" si="319"/>
        <v/>
      </c>
    </row>
    <row r="2513" spans="1:31" x14ac:dyDescent="0.25">
      <c r="A2513" s="30"/>
      <c r="B2513" s="74"/>
      <c r="C2513" s="82"/>
      <c r="D2513" s="92"/>
      <c r="E2513" s="75"/>
      <c r="F2513" s="76"/>
      <c r="G2513" s="83"/>
      <c r="H2513" s="77"/>
      <c r="I2513" s="84"/>
      <c r="J2513" s="30"/>
      <c r="K2513" s="25" t="str">
        <f t="shared" si="312"/>
        <v/>
      </c>
      <c r="L2513" s="30"/>
      <c r="O2513" s="13" t="str">
        <f t="shared" si="313"/>
        <v/>
      </c>
      <c r="P2513" s="13">
        <f>SUM($E$11:$E2513)</f>
        <v>30</v>
      </c>
      <c r="T2513" s="22">
        <f t="shared" si="314"/>
        <v>0</v>
      </c>
      <c r="U2513" s="22">
        <f t="shared" si="315"/>
        <v>0</v>
      </c>
      <c r="W2513" s="13" t="str">
        <f t="shared" si="316"/>
        <v/>
      </c>
      <c r="Y2513" s="41" t="str">
        <f>IF($B2513="", "", IF($B2513&gt;'Annual Report'!$AZ$41, 'Annual Report'!$BA$40, TEXT($B2513, "mmm yyyy")))</f>
        <v/>
      </c>
      <c r="AA2513" s="13" t="str">
        <f t="shared" si="317"/>
        <v/>
      </c>
      <c r="AC2513" s="13" t="str">
        <f t="shared" si="318"/>
        <v xml:space="preserve"> - </v>
      </c>
      <c r="AE2513" s="13" t="str">
        <f t="shared" si="319"/>
        <v/>
      </c>
    </row>
    <row r="2514" spans="1:31" x14ac:dyDescent="0.25">
      <c r="A2514" s="30"/>
      <c r="B2514" s="74"/>
      <c r="C2514" s="82"/>
      <c r="D2514" s="92"/>
      <c r="E2514" s="75"/>
      <c r="F2514" s="76"/>
      <c r="G2514" s="83"/>
      <c r="H2514" s="77"/>
      <c r="I2514" s="84"/>
      <c r="J2514" s="30"/>
      <c r="K2514" s="25" t="str">
        <f t="shared" si="312"/>
        <v/>
      </c>
      <c r="L2514" s="30"/>
      <c r="O2514" s="13" t="str">
        <f t="shared" si="313"/>
        <v/>
      </c>
      <c r="P2514" s="13">
        <f>SUM($E$11:$E2514)</f>
        <v>30</v>
      </c>
      <c r="T2514" s="22">
        <f t="shared" si="314"/>
        <v>0</v>
      </c>
      <c r="U2514" s="22">
        <f t="shared" si="315"/>
        <v>0</v>
      </c>
      <c r="W2514" s="13" t="str">
        <f t="shared" si="316"/>
        <v/>
      </c>
      <c r="Y2514" s="41" t="str">
        <f>IF($B2514="", "", IF($B2514&gt;'Annual Report'!$AZ$41, 'Annual Report'!$BA$40, TEXT($B2514, "mmm yyyy")))</f>
        <v/>
      </c>
      <c r="AA2514" s="13" t="str">
        <f t="shared" si="317"/>
        <v/>
      </c>
      <c r="AC2514" s="13" t="str">
        <f t="shared" si="318"/>
        <v xml:space="preserve"> - </v>
      </c>
      <c r="AE2514" s="13" t="str">
        <f t="shared" si="319"/>
        <v/>
      </c>
    </row>
    <row r="2515" spans="1:31" x14ac:dyDescent="0.25">
      <c r="A2515" s="30"/>
      <c r="B2515" s="74"/>
      <c r="C2515" s="82"/>
      <c r="D2515" s="92"/>
      <c r="E2515" s="75"/>
      <c r="F2515" s="76"/>
      <c r="G2515" s="83"/>
      <c r="H2515" s="77"/>
      <c r="I2515" s="84"/>
      <c r="J2515" s="30"/>
      <c r="K2515" s="25" t="str">
        <f t="shared" si="312"/>
        <v/>
      </c>
      <c r="L2515" s="30"/>
      <c r="O2515" s="13" t="str">
        <f t="shared" si="313"/>
        <v/>
      </c>
      <c r="P2515" s="13">
        <f>SUM($E$11:$E2515)</f>
        <v>30</v>
      </c>
      <c r="T2515" s="22">
        <f t="shared" si="314"/>
        <v>0</v>
      </c>
      <c r="U2515" s="22">
        <f t="shared" si="315"/>
        <v>0</v>
      </c>
      <c r="W2515" s="13" t="str">
        <f t="shared" si="316"/>
        <v/>
      </c>
      <c r="Y2515" s="41" t="str">
        <f>IF($B2515="", "", IF($B2515&gt;'Annual Report'!$AZ$41, 'Annual Report'!$BA$40, TEXT($B2515, "mmm yyyy")))</f>
        <v/>
      </c>
      <c r="AA2515" s="13" t="str">
        <f t="shared" si="317"/>
        <v/>
      </c>
      <c r="AC2515" s="13" t="str">
        <f t="shared" si="318"/>
        <v xml:space="preserve"> - </v>
      </c>
      <c r="AE2515" s="13" t="str">
        <f t="shared" si="319"/>
        <v/>
      </c>
    </row>
    <row r="2516" spans="1:31" x14ac:dyDescent="0.25">
      <c r="A2516" s="30"/>
      <c r="B2516" s="74"/>
      <c r="C2516" s="82"/>
      <c r="D2516" s="92"/>
      <c r="E2516" s="75"/>
      <c r="F2516" s="76"/>
      <c r="G2516" s="83"/>
      <c r="H2516" s="77"/>
      <c r="I2516" s="84"/>
      <c r="J2516" s="30"/>
      <c r="K2516" s="25" t="str">
        <f t="shared" si="312"/>
        <v/>
      </c>
      <c r="L2516" s="30"/>
      <c r="O2516" s="13" t="str">
        <f t="shared" si="313"/>
        <v/>
      </c>
      <c r="P2516" s="13">
        <f>SUM($E$11:$E2516)</f>
        <v>30</v>
      </c>
      <c r="T2516" s="22">
        <f t="shared" si="314"/>
        <v>0</v>
      </c>
      <c r="U2516" s="22">
        <f t="shared" si="315"/>
        <v>0</v>
      </c>
      <c r="W2516" s="13" t="str">
        <f t="shared" si="316"/>
        <v/>
      </c>
      <c r="Y2516" s="41" t="str">
        <f>IF($B2516="", "", IF($B2516&gt;'Annual Report'!$AZ$41, 'Annual Report'!$BA$40, TEXT($B2516, "mmm yyyy")))</f>
        <v/>
      </c>
      <c r="AA2516" s="13" t="str">
        <f t="shared" si="317"/>
        <v/>
      </c>
      <c r="AC2516" s="13" t="str">
        <f t="shared" si="318"/>
        <v xml:space="preserve"> - </v>
      </c>
      <c r="AE2516" s="13" t="str">
        <f t="shared" si="319"/>
        <v/>
      </c>
    </row>
    <row r="2517" spans="1:31" x14ac:dyDescent="0.25">
      <c r="A2517" s="30"/>
      <c r="B2517" s="74"/>
      <c r="C2517" s="82"/>
      <c r="D2517" s="92"/>
      <c r="E2517" s="75"/>
      <c r="F2517" s="76"/>
      <c r="G2517" s="83"/>
      <c r="H2517" s="77"/>
      <c r="I2517" s="84"/>
      <c r="J2517" s="30"/>
      <c r="K2517" s="25" t="str">
        <f t="shared" si="312"/>
        <v/>
      </c>
      <c r="L2517" s="30"/>
      <c r="O2517" s="13" t="str">
        <f t="shared" si="313"/>
        <v/>
      </c>
      <c r="P2517" s="13">
        <f>SUM($E$11:$E2517)</f>
        <v>30</v>
      </c>
      <c r="T2517" s="22">
        <f t="shared" si="314"/>
        <v>0</v>
      </c>
      <c r="U2517" s="22">
        <f t="shared" si="315"/>
        <v>0</v>
      </c>
      <c r="W2517" s="13" t="str">
        <f t="shared" si="316"/>
        <v/>
      </c>
      <c r="Y2517" s="41" t="str">
        <f>IF($B2517="", "", IF($B2517&gt;'Annual Report'!$AZ$41, 'Annual Report'!$BA$40, TEXT($B2517, "mmm yyyy")))</f>
        <v/>
      </c>
      <c r="AA2517" s="13" t="str">
        <f t="shared" si="317"/>
        <v/>
      </c>
      <c r="AC2517" s="13" t="str">
        <f t="shared" si="318"/>
        <v xml:space="preserve"> - </v>
      </c>
      <c r="AE2517" s="13" t="str">
        <f t="shared" si="319"/>
        <v/>
      </c>
    </row>
    <row r="2518" spans="1:31" x14ac:dyDescent="0.25">
      <c r="A2518" s="30"/>
      <c r="B2518" s="74"/>
      <c r="C2518" s="82"/>
      <c r="D2518" s="92"/>
      <c r="E2518" s="75"/>
      <c r="F2518" s="76"/>
      <c r="G2518" s="83"/>
      <c r="H2518" s="77"/>
      <c r="I2518" s="84"/>
      <c r="J2518" s="30"/>
      <c r="K2518" s="25" t="str">
        <f t="shared" si="312"/>
        <v/>
      </c>
      <c r="L2518" s="30"/>
      <c r="O2518" s="13" t="str">
        <f t="shared" si="313"/>
        <v/>
      </c>
      <c r="P2518" s="13">
        <f>SUM($E$11:$E2518)</f>
        <v>30</v>
      </c>
      <c r="T2518" s="22">
        <f t="shared" si="314"/>
        <v>0</v>
      </c>
      <c r="U2518" s="22">
        <f t="shared" si="315"/>
        <v>0</v>
      </c>
      <c r="W2518" s="13" t="str">
        <f t="shared" si="316"/>
        <v/>
      </c>
      <c r="Y2518" s="41" t="str">
        <f>IF($B2518="", "", IF($B2518&gt;'Annual Report'!$AZ$41, 'Annual Report'!$BA$40, TEXT($B2518, "mmm yyyy")))</f>
        <v/>
      </c>
      <c r="AA2518" s="13" t="str">
        <f t="shared" si="317"/>
        <v/>
      </c>
      <c r="AC2518" s="13" t="str">
        <f t="shared" si="318"/>
        <v xml:space="preserve"> - </v>
      </c>
      <c r="AE2518" s="13" t="str">
        <f t="shared" si="319"/>
        <v/>
      </c>
    </row>
    <row r="2519" spans="1:31" x14ac:dyDescent="0.25">
      <c r="A2519" s="30"/>
      <c r="B2519" s="74"/>
      <c r="C2519" s="82"/>
      <c r="D2519" s="92"/>
      <c r="E2519" s="75"/>
      <c r="F2519" s="76"/>
      <c r="G2519" s="83"/>
      <c r="H2519" s="77"/>
      <c r="I2519" s="84"/>
      <c r="J2519" s="30"/>
      <c r="K2519" s="25" t="str">
        <f t="shared" si="312"/>
        <v/>
      </c>
      <c r="L2519" s="30"/>
      <c r="O2519" s="13" t="str">
        <f t="shared" si="313"/>
        <v/>
      </c>
      <c r="P2519" s="13">
        <f>SUM($E$11:$E2519)</f>
        <v>30</v>
      </c>
      <c r="T2519" s="22">
        <f t="shared" si="314"/>
        <v>0</v>
      </c>
      <c r="U2519" s="22">
        <f t="shared" si="315"/>
        <v>0</v>
      </c>
      <c r="W2519" s="13" t="str">
        <f t="shared" si="316"/>
        <v/>
      </c>
      <c r="Y2519" s="41" t="str">
        <f>IF($B2519="", "", IF($B2519&gt;'Annual Report'!$AZ$41, 'Annual Report'!$BA$40, TEXT($B2519, "mmm yyyy")))</f>
        <v/>
      </c>
      <c r="AA2519" s="13" t="str">
        <f t="shared" si="317"/>
        <v/>
      </c>
      <c r="AC2519" s="13" t="str">
        <f t="shared" si="318"/>
        <v xml:space="preserve"> - </v>
      </c>
      <c r="AE2519" s="13" t="str">
        <f t="shared" si="319"/>
        <v/>
      </c>
    </row>
    <row r="2520" spans="1:31" x14ac:dyDescent="0.25">
      <c r="A2520" s="30"/>
      <c r="B2520" s="74"/>
      <c r="C2520" s="82"/>
      <c r="D2520" s="92"/>
      <c r="E2520" s="75"/>
      <c r="F2520" s="76"/>
      <c r="G2520" s="83"/>
      <c r="H2520" s="77"/>
      <c r="I2520" s="84"/>
      <c r="J2520" s="30"/>
      <c r="K2520" s="25" t="str">
        <f t="shared" si="312"/>
        <v/>
      </c>
      <c r="L2520" s="30"/>
      <c r="O2520" s="13" t="str">
        <f t="shared" si="313"/>
        <v/>
      </c>
      <c r="P2520" s="13">
        <f>SUM($E$11:$E2520)</f>
        <v>30</v>
      </c>
      <c r="T2520" s="22">
        <f t="shared" si="314"/>
        <v>0</v>
      </c>
      <c r="U2520" s="22">
        <f t="shared" si="315"/>
        <v>0</v>
      </c>
      <c r="W2520" s="13" t="str">
        <f t="shared" si="316"/>
        <v/>
      </c>
      <c r="Y2520" s="41" t="str">
        <f>IF($B2520="", "", IF($B2520&gt;'Annual Report'!$AZ$41, 'Annual Report'!$BA$40, TEXT($B2520, "mmm yyyy")))</f>
        <v/>
      </c>
      <c r="AA2520" s="13" t="str">
        <f t="shared" si="317"/>
        <v/>
      </c>
      <c r="AC2520" s="13" t="str">
        <f t="shared" si="318"/>
        <v xml:space="preserve"> - </v>
      </c>
      <c r="AE2520" s="13" t="str">
        <f t="shared" si="319"/>
        <v/>
      </c>
    </row>
    <row r="2521" spans="1:31" x14ac:dyDescent="0.25">
      <c r="A2521" s="30"/>
      <c r="B2521" s="74"/>
      <c r="C2521" s="82"/>
      <c r="D2521" s="92"/>
      <c r="E2521" s="75"/>
      <c r="F2521" s="76"/>
      <c r="G2521" s="83"/>
      <c r="H2521" s="77"/>
      <c r="I2521" s="84"/>
      <c r="J2521" s="30"/>
      <c r="K2521" s="25" t="str">
        <f t="shared" si="312"/>
        <v/>
      </c>
      <c r="L2521" s="30"/>
      <c r="O2521" s="13" t="str">
        <f t="shared" si="313"/>
        <v/>
      </c>
      <c r="P2521" s="13">
        <f>SUM($E$11:$E2521)</f>
        <v>30</v>
      </c>
      <c r="T2521" s="22">
        <f t="shared" si="314"/>
        <v>0</v>
      </c>
      <c r="U2521" s="22">
        <f t="shared" si="315"/>
        <v>0</v>
      </c>
      <c r="W2521" s="13" t="str">
        <f t="shared" si="316"/>
        <v/>
      </c>
      <c r="Y2521" s="41" t="str">
        <f>IF($B2521="", "", IF($B2521&gt;'Annual Report'!$AZ$41, 'Annual Report'!$BA$40, TEXT($B2521, "mmm yyyy")))</f>
        <v/>
      </c>
      <c r="AA2521" s="13" t="str">
        <f t="shared" si="317"/>
        <v/>
      </c>
      <c r="AC2521" s="13" t="str">
        <f t="shared" si="318"/>
        <v xml:space="preserve"> - </v>
      </c>
      <c r="AE2521" s="13" t="str">
        <f t="shared" si="319"/>
        <v/>
      </c>
    </row>
    <row r="2522" spans="1:31" x14ac:dyDescent="0.25">
      <c r="A2522" s="30"/>
      <c r="B2522" s="74"/>
      <c r="C2522" s="82"/>
      <c r="D2522" s="92"/>
      <c r="E2522" s="75"/>
      <c r="F2522" s="76"/>
      <c r="G2522" s="83"/>
      <c r="H2522" s="77"/>
      <c r="I2522" s="84"/>
      <c r="J2522" s="30"/>
      <c r="K2522" s="25" t="str">
        <f t="shared" si="312"/>
        <v/>
      </c>
      <c r="L2522" s="30"/>
      <c r="O2522" s="13" t="str">
        <f t="shared" si="313"/>
        <v/>
      </c>
      <c r="P2522" s="13">
        <f>SUM($E$11:$E2522)</f>
        <v>30</v>
      </c>
      <c r="T2522" s="22">
        <f t="shared" si="314"/>
        <v>0</v>
      </c>
      <c r="U2522" s="22">
        <f t="shared" si="315"/>
        <v>0</v>
      </c>
      <c r="W2522" s="13" t="str">
        <f t="shared" si="316"/>
        <v/>
      </c>
      <c r="Y2522" s="41" t="str">
        <f>IF($B2522="", "", IF($B2522&gt;'Annual Report'!$AZ$41, 'Annual Report'!$BA$40, TEXT($B2522, "mmm yyyy")))</f>
        <v/>
      </c>
      <c r="AA2522" s="13" t="str">
        <f t="shared" si="317"/>
        <v/>
      </c>
      <c r="AC2522" s="13" t="str">
        <f t="shared" si="318"/>
        <v xml:space="preserve"> - </v>
      </c>
      <c r="AE2522" s="13" t="str">
        <f t="shared" si="319"/>
        <v/>
      </c>
    </row>
    <row r="2523" spans="1:31" x14ac:dyDescent="0.25">
      <c r="A2523" s="30"/>
      <c r="B2523" s="74"/>
      <c r="C2523" s="82"/>
      <c r="D2523" s="92"/>
      <c r="E2523" s="75"/>
      <c r="F2523" s="76"/>
      <c r="G2523" s="83"/>
      <c r="H2523" s="77"/>
      <c r="I2523" s="84"/>
      <c r="J2523" s="30"/>
      <c r="K2523" s="25" t="str">
        <f t="shared" si="312"/>
        <v/>
      </c>
      <c r="L2523" s="30"/>
      <c r="O2523" s="13" t="str">
        <f t="shared" si="313"/>
        <v/>
      </c>
      <c r="P2523" s="13">
        <f>SUM($E$11:$E2523)</f>
        <v>30</v>
      </c>
      <c r="T2523" s="22">
        <f t="shared" si="314"/>
        <v>0</v>
      </c>
      <c r="U2523" s="22">
        <f t="shared" si="315"/>
        <v>0</v>
      </c>
      <c r="W2523" s="13" t="str">
        <f t="shared" si="316"/>
        <v/>
      </c>
      <c r="Y2523" s="41" t="str">
        <f>IF($B2523="", "", IF($B2523&gt;'Annual Report'!$AZ$41, 'Annual Report'!$BA$40, TEXT($B2523, "mmm yyyy")))</f>
        <v/>
      </c>
      <c r="AA2523" s="13" t="str">
        <f t="shared" si="317"/>
        <v/>
      </c>
      <c r="AC2523" s="13" t="str">
        <f t="shared" si="318"/>
        <v xml:space="preserve"> - </v>
      </c>
      <c r="AE2523" s="13" t="str">
        <f t="shared" si="319"/>
        <v/>
      </c>
    </row>
    <row r="2524" spans="1:31" x14ac:dyDescent="0.25">
      <c r="A2524" s="30"/>
      <c r="B2524" s="74"/>
      <c r="C2524" s="82"/>
      <c r="D2524" s="92"/>
      <c r="E2524" s="75"/>
      <c r="F2524" s="76"/>
      <c r="G2524" s="83"/>
      <c r="H2524" s="77"/>
      <c r="I2524" s="84"/>
      <c r="J2524" s="30"/>
      <c r="K2524" s="25" t="str">
        <f t="shared" si="312"/>
        <v/>
      </c>
      <c r="L2524" s="30"/>
      <c r="O2524" s="13" t="str">
        <f t="shared" si="313"/>
        <v/>
      </c>
      <c r="P2524" s="13">
        <f>SUM($E$11:$E2524)</f>
        <v>30</v>
      </c>
      <c r="T2524" s="22">
        <f t="shared" si="314"/>
        <v>0</v>
      </c>
      <c r="U2524" s="22">
        <f t="shared" si="315"/>
        <v>0</v>
      </c>
      <c r="W2524" s="13" t="str">
        <f t="shared" si="316"/>
        <v/>
      </c>
      <c r="Y2524" s="41" t="str">
        <f>IF($B2524="", "", IF($B2524&gt;'Annual Report'!$AZ$41, 'Annual Report'!$BA$40, TEXT($B2524, "mmm yyyy")))</f>
        <v/>
      </c>
      <c r="AA2524" s="13" t="str">
        <f t="shared" si="317"/>
        <v/>
      </c>
      <c r="AC2524" s="13" t="str">
        <f t="shared" si="318"/>
        <v xml:space="preserve"> - </v>
      </c>
      <c r="AE2524" s="13" t="str">
        <f t="shared" si="319"/>
        <v/>
      </c>
    </row>
    <row r="2525" spans="1:31" x14ac:dyDescent="0.25">
      <c r="A2525" s="30"/>
      <c r="B2525" s="74"/>
      <c r="C2525" s="82"/>
      <c r="D2525" s="92"/>
      <c r="E2525" s="75"/>
      <c r="F2525" s="76"/>
      <c r="G2525" s="83"/>
      <c r="H2525" s="77"/>
      <c r="I2525" s="84"/>
      <c r="J2525" s="30"/>
      <c r="K2525" s="25" t="str">
        <f t="shared" si="312"/>
        <v/>
      </c>
      <c r="L2525" s="30"/>
      <c r="O2525" s="13" t="str">
        <f t="shared" si="313"/>
        <v/>
      </c>
      <c r="P2525" s="13">
        <f>SUM($E$11:$E2525)</f>
        <v>30</v>
      </c>
      <c r="T2525" s="22">
        <f t="shared" si="314"/>
        <v>0</v>
      </c>
      <c r="U2525" s="22">
        <f t="shared" si="315"/>
        <v>0</v>
      </c>
      <c r="W2525" s="13" t="str">
        <f t="shared" si="316"/>
        <v/>
      </c>
      <c r="Y2525" s="41" t="str">
        <f>IF($B2525="", "", IF($B2525&gt;'Annual Report'!$AZ$41, 'Annual Report'!$BA$40, TEXT($B2525, "mmm yyyy")))</f>
        <v/>
      </c>
      <c r="AA2525" s="13" t="str">
        <f t="shared" si="317"/>
        <v/>
      </c>
      <c r="AC2525" s="13" t="str">
        <f t="shared" si="318"/>
        <v xml:space="preserve"> - </v>
      </c>
      <c r="AE2525" s="13" t="str">
        <f t="shared" si="319"/>
        <v/>
      </c>
    </row>
    <row r="2526" spans="1:31" x14ac:dyDescent="0.25">
      <c r="A2526" s="30"/>
      <c r="B2526" s="74"/>
      <c r="C2526" s="82"/>
      <c r="D2526" s="92"/>
      <c r="E2526" s="75"/>
      <c r="F2526" s="76"/>
      <c r="G2526" s="83"/>
      <c r="H2526" s="77"/>
      <c r="I2526" s="84"/>
      <c r="J2526" s="30"/>
      <c r="K2526" s="25" t="str">
        <f t="shared" si="312"/>
        <v/>
      </c>
      <c r="L2526" s="30"/>
      <c r="O2526" s="13" t="str">
        <f t="shared" si="313"/>
        <v/>
      </c>
      <c r="P2526" s="13">
        <f>SUM($E$11:$E2526)</f>
        <v>30</v>
      </c>
      <c r="T2526" s="22">
        <f t="shared" si="314"/>
        <v>0</v>
      </c>
      <c r="U2526" s="22">
        <f t="shared" si="315"/>
        <v>0</v>
      </c>
      <c r="W2526" s="13" t="str">
        <f t="shared" si="316"/>
        <v/>
      </c>
      <c r="Y2526" s="41" t="str">
        <f>IF($B2526="", "", IF($B2526&gt;'Annual Report'!$AZ$41, 'Annual Report'!$BA$40, TEXT($B2526, "mmm yyyy")))</f>
        <v/>
      </c>
      <c r="AA2526" s="13" t="str">
        <f t="shared" si="317"/>
        <v/>
      </c>
      <c r="AC2526" s="13" t="str">
        <f t="shared" si="318"/>
        <v xml:space="preserve"> - </v>
      </c>
      <c r="AE2526" s="13" t="str">
        <f t="shared" si="319"/>
        <v/>
      </c>
    </row>
    <row r="2527" spans="1:31" x14ac:dyDescent="0.25">
      <c r="A2527" s="30"/>
      <c r="B2527" s="74"/>
      <c r="C2527" s="82"/>
      <c r="D2527" s="92"/>
      <c r="E2527" s="75"/>
      <c r="F2527" s="76"/>
      <c r="G2527" s="83"/>
      <c r="H2527" s="77"/>
      <c r="I2527" s="84"/>
      <c r="J2527" s="30"/>
      <c r="K2527" s="25" t="str">
        <f t="shared" si="312"/>
        <v/>
      </c>
      <c r="L2527" s="30"/>
      <c r="O2527" s="13" t="str">
        <f t="shared" si="313"/>
        <v/>
      </c>
      <c r="P2527" s="13">
        <f>SUM($E$11:$E2527)</f>
        <v>30</v>
      </c>
      <c r="T2527" s="22">
        <f t="shared" si="314"/>
        <v>0</v>
      </c>
      <c r="U2527" s="22">
        <f t="shared" si="315"/>
        <v>0</v>
      </c>
      <c r="W2527" s="13" t="str">
        <f t="shared" si="316"/>
        <v/>
      </c>
      <c r="Y2527" s="41" t="str">
        <f>IF($B2527="", "", IF($B2527&gt;'Annual Report'!$AZ$41, 'Annual Report'!$BA$40, TEXT($B2527, "mmm yyyy")))</f>
        <v/>
      </c>
      <c r="AA2527" s="13" t="str">
        <f t="shared" si="317"/>
        <v/>
      </c>
      <c r="AC2527" s="13" t="str">
        <f t="shared" si="318"/>
        <v xml:space="preserve"> - </v>
      </c>
      <c r="AE2527" s="13" t="str">
        <f t="shared" si="319"/>
        <v/>
      </c>
    </row>
    <row r="2528" spans="1:31" x14ac:dyDescent="0.25">
      <c r="A2528" s="30"/>
      <c r="B2528" s="74"/>
      <c r="C2528" s="82"/>
      <c r="D2528" s="92"/>
      <c r="E2528" s="75"/>
      <c r="F2528" s="76"/>
      <c r="G2528" s="83"/>
      <c r="H2528" s="77"/>
      <c r="I2528" s="84"/>
      <c r="J2528" s="30"/>
      <c r="K2528" s="25" t="str">
        <f t="shared" si="312"/>
        <v/>
      </c>
      <c r="L2528" s="30"/>
      <c r="O2528" s="13" t="str">
        <f t="shared" si="313"/>
        <v/>
      </c>
      <c r="P2528" s="13">
        <f>SUM($E$11:$E2528)</f>
        <v>30</v>
      </c>
      <c r="T2528" s="22">
        <f t="shared" si="314"/>
        <v>0</v>
      </c>
      <c r="U2528" s="22">
        <f t="shared" si="315"/>
        <v>0</v>
      </c>
      <c r="W2528" s="13" t="str">
        <f t="shared" si="316"/>
        <v/>
      </c>
      <c r="Y2528" s="41" t="str">
        <f>IF($B2528="", "", IF($B2528&gt;'Annual Report'!$AZ$41, 'Annual Report'!$BA$40, TEXT($B2528, "mmm yyyy")))</f>
        <v/>
      </c>
      <c r="AA2528" s="13" t="str">
        <f t="shared" si="317"/>
        <v/>
      </c>
      <c r="AC2528" s="13" t="str">
        <f t="shared" si="318"/>
        <v xml:space="preserve"> - </v>
      </c>
      <c r="AE2528" s="13" t="str">
        <f t="shared" si="319"/>
        <v/>
      </c>
    </row>
    <row r="2529" spans="1:31" x14ac:dyDescent="0.25">
      <c r="A2529" s="30"/>
      <c r="B2529" s="74"/>
      <c r="C2529" s="82"/>
      <c r="D2529" s="92"/>
      <c r="E2529" s="75"/>
      <c r="F2529" s="76"/>
      <c r="G2529" s="83"/>
      <c r="H2529" s="77"/>
      <c r="I2529" s="84"/>
      <c r="J2529" s="30"/>
      <c r="K2529" s="25" t="str">
        <f t="shared" si="312"/>
        <v/>
      </c>
      <c r="L2529" s="30"/>
      <c r="O2529" s="13" t="str">
        <f t="shared" si="313"/>
        <v/>
      </c>
      <c r="P2529" s="13">
        <f>SUM($E$11:$E2529)</f>
        <v>30</v>
      </c>
      <c r="T2529" s="22">
        <f t="shared" si="314"/>
        <v>0</v>
      </c>
      <c r="U2529" s="22">
        <f t="shared" si="315"/>
        <v>0</v>
      </c>
      <c r="W2529" s="13" t="str">
        <f t="shared" si="316"/>
        <v/>
      </c>
      <c r="Y2529" s="41" t="str">
        <f>IF($B2529="", "", IF($B2529&gt;'Annual Report'!$AZ$41, 'Annual Report'!$BA$40, TEXT($B2529, "mmm yyyy")))</f>
        <v/>
      </c>
      <c r="AA2529" s="13" t="str">
        <f t="shared" si="317"/>
        <v/>
      </c>
      <c r="AC2529" s="13" t="str">
        <f t="shared" si="318"/>
        <v xml:space="preserve"> - </v>
      </c>
      <c r="AE2529" s="13" t="str">
        <f t="shared" si="319"/>
        <v/>
      </c>
    </row>
    <row r="2530" spans="1:31" x14ac:dyDescent="0.25">
      <c r="A2530" s="30"/>
      <c r="B2530" s="74"/>
      <c r="C2530" s="82"/>
      <c r="D2530" s="92"/>
      <c r="E2530" s="75"/>
      <c r="F2530" s="76"/>
      <c r="G2530" s="83"/>
      <c r="H2530" s="77"/>
      <c r="I2530" s="84"/>
      <c r="J2530" s="30"/>
      <c r="K2530" s="25" t="str">
        <f t="shared" si="312"/>
        <v/>
      </c>
      <c r="L2530" s="30"/>
      <c r="O2530" s="13" t="str">
        <f t="shared" si="313"/>
        <v/>
      </c>
      <c r="P2530" s="13">
        <f>SUM($E$11:$E2530)</f>
        <v>30</v>
      </c>
      <c r="T2530" s="22">
        <f t="shared" si="314"/>
        <v>0</v>
      </c>
      <c r="U2530" s="22">
        <f t="shared" si="315"/>
        <v>0</v>
      </c>
      <c r="W2530" s="13" t="str">
        <f t="shared" si="316"/>
        <v/>
      </c>
      <c r="Y2530" s="41" t="str">
        <f>IF($B2530="", "", IF($B2530&gt;'Annual Report'!$AZ$41, 'Annual Report'!$BA$40, TEXT($B2530, "mmm yyyy")))</f>
        <v/>
      </c>
      <c r="AA2530" s="13" t="str">
        <f t="shared" si="317"/>
        <v/>
      </c>
      <c r="AC2530" s="13" t="str">
        <f t="shared" si="318"/>
        <v xml:space="preserve"> - </v>
      </c>
      <c r="AE2530" s="13" t="str">
        <f t="shared" si="319"/>
        <v/>
      </c>
    </row>
    <row r="2531" spans="1:31" x14ac:dyDescent="0.25">
      <c r="A2531" s="30"/>
      <c r="B2531" s="74"/>
      <c r="C2531" s="82"/>
      <c r="D2531" s="92"/>
      <c r="E2531" s="75"/>
      <c r="F2531" s="76"/>
      <c r="G2531" s="83"/>
      <c r="H2531" s="77"/>
      <c r="I2531" s="84"/>
      <c r="J2531" s="30"/>
      <c r="K2531" s="25" t="str">
        <f t="shared" si="312"/>
        <v/>
      </c>
      <c r="L2531" s="30"/>
      <c r="O2531" s="13" t="str">
        <f t="shared" si="313"/>
        <v/>
      </c>
      <c r="P2531" s="13">
        <f>SUM($E$11:$E2531)</f>
        <v>30</v>
      </c>
      <c r="T2531" s="22">
        <f t="shared" si="314"/>
        <v>0</v>
      </c>
      <c r="U2531" s="22">
        <f t="shared" si="315"/>
        <v>0</v>
      </c>
      <c r="W2531" s="13" t="str">
        <f t="shared" si="316"/>
        <v/>
      </c>
      <c r="Y2531" s="41" t="str">
        <f>IF($B2531="", "", IF($B2531&gt;'Annual Report'!$AZ$41, 'Annual Report'!$BA$40, TEXT($B2531, "mmm yyyy")))</f>
        <v/>
      </c>
      <c r="AA2531" s="13" t="str">
        <f t="shared" si="317"/>
        <v/>
      </c>
      <c r="AC2531" s="13" t="str">
        <f t="shared" si="318"/>
        <v xml:space="preserve"> - </v>
      </c>
      <c r="AE2531" s="13" t="str">
        <f t="shared" si="319"/>
        <v/>
      </c>
    </row>
    <row r="2532" spans="1:31" x14ac:dyDescent="0.25">
      <c r="A2532" s="30"/>
      <c r="B2532" s="74"/>
      <c r="C2532" s="82"/>
      <c r="D2532" s="92"/>
      <c r="E2532" s="75"/>
      <c r="F2532" s="76"/>
      <c r="G2532" s="83"/>
      <c r="H2532" s="77"/>
      <c r="I2532" s="84"/>
      <c r="J2532" s="30"/>
      <c r="K2532" s="25" t="str">
        <f t="shared" si="312"/>
        <v/>
      </c>
      <c r="L2532" s="30"/>
      <c r="O2532" s="13" t="str">
        <f t="shared" si="313"/>
        <v/>
      </c>
      <c r="P2532" s="13">
        <f>SUM($E$11:$E2532)</f>
        <v>30</v>
      </c>
      <c r="T2532" s="22">
        <f t="shared" si="314"/>
        <v>0</v>
      </c>
      <c r="U2532" s="22">
        <f t="shared" si="315"/>
        <v>0</v>
      </c>
      <c r="W2532" s="13" t="str">
        <f t="shared" si="316"/>
        <v/>
      </c>
      <c r="Y2532" s="41" t="str">
        <f>IF($B2532="", "", IF($B2532&gt;'Annual Report'!$AZ$41, 'Annual Report'!$BA$40, TEXT($B2532, "mmm yyyy")))</f>
        <v/>
      </c>
      <c r="AA2532" s="13" t="str">
        <f t="shared" si="317"/>
        <v/>
      </c>
      <c r="AC2532" s="13" t="str">
        <f t="shared" si="318"/>
        <v xml:space="preserve"> - </v>
      </c>
      <c r="AE2532" s="13" t="str">
        <f t="shared" si="319"/>
        <v/>
      </c>
    </row>
    <row r="2533" spans="1:31" x14ac:dyDescent="0.25">
      <c r="A2533" s="30"/>
      <c r="B2533" s="74"/>
      <c r="C2533" s="82"/>
      <c r="D2533" s="92"/>
      <c r="E2533" s="75"/>
      <c r="F2533" s="76"/>
      <c r="G2533" s="83"/>
      <c r="H2533" s="77"/>
      <c r="I2533" s="84"/>
      <c r="J2533" s="30"/>
      <c r="K2533" s="25" t="str">
        <f t="shared" si="312"/>
        <v/>
      </c>
      <c r="L2533" s="30"/>
      <c r="O2533" s="13" t="str">
        <f t="shared" si="313"/>
        <v/>
      </c>
      <c r="P2533" s="13">
        <f>SUM($E$11:$E2533)</f>
        <v>30</v>
      </c>
      <c r="T2533" s="22">
        <f t="shared" si="314"/>
        <v>0</v>
      </c>
      <c r="U2533" s="22">
        <f t="shared" si="315"/>
        <v>0</v>
      </c>
      <c r="W2533" s="13" t="str">
        <f t="shared" si="316"/>
        <v/>
      </c>
      <c r="Y2533" s="41" t="str">
        <f>IF($B2533="", "", IF($B2533&gt;'Annual Report'!$AZ$41, 'Annual Report'!$BA$40, TEXT($B2533, "mmm yyyy")))</f>
        <v/>
      </c>
      <c r="AA2533" s="13" t="str">
        <f t="shared" si="317"/>
        <v/>
      </c>
      <c r="AC2533" s="13" t="str">
        <f t="shared" si="318"/>
        <v xml:space="preserve"> - </v>
      </c>
      <c r="AE2533" s="13" t="str">
        <f t="shared" si="319"/>
        <v/>
      </c>
    </row>
    <row r="2534" spans="1:31" x14ac:dyDescent="0.25">
      <c r="A2534" s="30"/>
      <c r="B2534" s="74"/>
      <c r="C2534" s="82"/>
      <c r="D2534" s="92"/>
      <c r="E2534" s="75"/>
      <c r="F2534" s="76"/>
      <c r="G2534" s="83"/>
      <c r="H2534" s="77"/>
      <c r="I2534" s="84"/>
      <c r="J2534" s="30"/>
      <c r="K2534" s="25" t="str">
        <f t="shared" si="312"/>
        <v/>
      </c>
      <c r="L2534" s="30"/>
      <c r="O2534" s="13" t="str">
        <f t="shared" si="313"/>
        <v/>
      </c>
      <c r="P2534" s="13">
        <f>SUM($E$11:$E2534)</f>
        <v>30</v>
      </c>
      <c r="T2534" s="22">
        <f t="shared" si="314"/>
        <v>0</v>
      </c>
      <c r="U2534" s="22">
        <f t="shared" si="315"/>
        <v>0</v>
      </c>
      <c r="W2534" s="13" t="str">
        <f t="shared" si="316"/>
        <v/>
      </c>
      <c r="Y2534" s="41" t="str">
        <f>IF($B2534="", "", IF($B2534&gt;'Annual Report'!$AZ$41, 'Annual Report'!$BA$40, TEXT($B2534, "mmm yyyy")))</f>
        <v/>
      </c>
      <c r="AA2534" s="13" t="str">
        <f t="shared" si="317"/>
        <v/>
      </c>
      <c r="AC2534" s="13" t="str">
        <f t="shared" si="318"/>
        <v xml:space="preserve"> - </v>
      </c>
      <c r="AE2534" s="13" t="str">
        <f t="shared" si="319"/>
        <v/>
      </c>
    </row>
    <row r="2535" spans="1:31" x14ac:dyDescent="0.25">
      <c r="A2535" s="30"/>
      <c r="B2535" s="74"/>
      <c r="C2535" s="82"/>
      <c r="D2535" s="92"/>
      <c r="E2535" s="75"/>
      <c r="F2535" s="76"/>
      <c r="G2535" s="83"/>
      <c r="H2535" s="77"/>
      <c r="I2535" s="84"/>
      <c r="J2535" s="30"/>
      <c r="K2535" s="25" t="str">
        <f t="shared" si="312"/>
        <v/>
      </c>
      <c r="L2535" s="30"/>
      <c r="O2535" s="13" t="str">
        <f t="shared" si="313"/>
        <v/>
      </c>
      <c r="P2535" s="13">
        <f>SUM($E$11:$E2535)</f>
        <v>30</v>
      </c>
      <c r="T2535" s="22">
        <f t="shared" si="314"/>
        <v>0</v>
      </c>
      <c r="U2535" s="22">
        <f t="shared" si="315"/>
        <v>0</v>
      </c>
      <c r="W2535" s="13" t="str">
        <f t="shared" si="316"/>
        <v/>
      </c>
      <c r="Y2535" s="41" t="str">
        <f>IF($B2535="", "", IF($B2535&gt;'Annual Report'!$AZ$41, 'Annual Report'!$BA$40, TEXT($B2535, "mmm yyyy")))</f>
        <v/>
      </c>
      <c r="AA2535" s="13" t="str">
        <f t="shared" si="317"/>
        <v/>
      </c>
      <c r="AC2535" s="13" t="str">
        <f t="shared" si="318"/>
        <v xml:space="preserve"> - </v>
      </c>
      <c r="AE2535" s="13" t="str">
        <f t="shared" si="319"/>
        <v/>
      </c>
    </row>
    <row r="2536" spans="1:31" x14ac:dyDescent="0.25">
      <c r="A2536" s="30"/>
      <c r="B2536" s="74"/>
      <c r="C2536" s="82"/>
      <c r="D2536" s="92"/>
      <c r="E2536" s="75"/>
      <c r="F2536" s="76"/>
      <c r="G2536" s="83"/>
      <c r="H2536" s="77"/>
      <c r="I2536" s="84"/>
      <c r="J2536" s="30"/>
      <c r="K2536" s="25" t="str">
        <f t="shared" si="312"/>
        <v/>
      </c>
      <c r="L2536" s="30"/>
      <c r="O2536" s="13" t="str">
        <f t="shared" si="313"/>
        <v/>
      </c>
      <c r="P2536" s="13">
        <f>SUM($E$11:$E2536)</f>
        <v>30</v>
      </c>
      <c r="T2536" s="22">
        <f t="shared" si="314"/>
        <v>0</v>
      </c>
      <c r="U2536" s="22">
        <f t="shared" si="315"/>
        <v>0</v>
      </c>
      <c r="W2536" s="13" t="str">
        <f t="shared" si="316"/>
        <v/>
      </c>
      <c r="Y2536" s="41" t="str">
        <f>IF($B2536="", "", IF($B2536&gt;'Annual Report'!$AZ$41, 'Annual Report'!$BA$40, TEXT($B2536, "mmm yyyy")))</f>
        <v/>
      </c>
      <c r="AA2536" s="13" t="str">
        <f t="shared" si="317"/>
        <v/>
      </c>
      <c r="AC2536" s="13" t="str">
        <f t="shared" si="318"/>
        <v xml:space="preserve"> - </v>
      </c>
      <c r="AE2536" s="13" t="str">
        <f t="shared" si="319"/>
        <v/>
      </c>
    </row>
    <row r="2537" spans="1:31" x14ac:dyDescent="0.25">
      <c r="A2537" s="30"/>
      <c r="B2537" s="74"/>
      <c r="C2537" s="82"/>
      <c r="D2537" s="92"/>
      <c r="E2537" s="75"/>
      <c r="F2537" s="76"/>
      <c r="G2537" s="83"/>
      <c r="H2537" s="77"/>
      <c r="I2537" s="84"/>
      <c r="J2537" s="30"/>
      <c r="K2537" s="25" t="str">
        <f t="shared" si="312"/>
        <v/>
      </c>
      <c r="L2537" s="30"/>
      <c r="O2537" s="13" t="str">
        <f t="shared" si="313"/>
        <v/>
      </c>
      <c r="P2537" s="13">
        <f>SUM($E$11:$E2537)</f>
        <v>30</v>
      </c>
      <c r="T2537" s="22">
        <f t="shared" si="314"/>
        <v>0</v>
      </c>
      <c r="U2537" s="22">
        <f t="shared" si="315"/>
        <v>0</v>
      </c>
      <c r="W2537" s="13" t="str">
        <f t="shared" si="316"/>
        <v/>
      </c>
      <c r="Y2537" s="41" t="str">
        <f>IF($B2537="", "", IF($B2537&gt;'Annual Report'!$AZ$41, 'Annual Report'!$BA$40, TEXT($B2537, "mmm yyyy")))</f>
        <v/>
      </c>
      <c r="AA2537" s="13" t="str">
        <f t="shared" si="317"/>
        <v/>
      </c>
      <c r="AC2537" s="13" t="str">
        <f t="shared" si="318"/>
        <v xml:space="preserve"> - </v>
      </c>
      <c r="AE2537" s="13" t="str">
        <f t="shared" si="319"/>
        <v/>
      </c>
    </row>
    <row r="2538" spans="1:31" x14ac:dyDescent="0.25">
      <c r="A2538" s="30"/>
      <c r="B2538" s="74"/>
      <c r="C2538" s="82"/>
      <c r="D2538" s="92"/>
      <c r="E2538" s="75"/>
      <c r="F2538" s="76"/>
      <c r="G2538" s="83"/>
      <c r="H2538" s="77"/>
      <c r="I2538" s="84"/>
      <c r="J2538" s="30"/>
      <c r="K2538" s="25" t="str">
        <f t="shared" si="312"/>
        <v/>
      </c>
      <c r="L2538" s="30"/>
      <c r="O2538" s="13" t="str">
        <f t="shared" si="313"/>
        <v/>
      </c>
      <c r="P2538" s="13">
        <f>SUM($E$11:$E2538)</f>
        <v>30</v>
      </c>
      <c r="T2538" s="22">
        <f t="shared" si="314"/>
        <v>0</v>
      </c>
      <c r="U2538" s="22">
        <f t="shared" si="315"/>
        <v>0</v>
      </c>
      <c r="W2538" s="13" t="str">
        <f t="shared" si="316"/>
        <v/>
      </c>
      <c r="Y2538" s="41" t="str">
        <f>IF($B2538="", "", IF($B2538&gt;'Annual Report'!$AZ$41, 'Annual Report'!$BA$40, TEXT($B2538, "mmm yyyy")))</f>
        <v/>
      </c>
      <c r="AA2538" s="13" t="str">
        <f t="shared" si="317"/>
        <v/>
      </c>
      <c r="AC2538" s="13" t="str">
        <f t="shared" si="318"/>
        <v xml:space="preserve"> - </v>
      </c>
      <c r="AE2538" s="13" t="str">
        <f t="shared" si="319"/>
        <v/>
      </c>
    </row>
    <row r="2539" spans="1:31" x14ac:dyDescent="0.25">
      <c r="A2539" s="30"/>
      <c r="B2539" s="74"/>
      <c r="C2539" s="82"/>
      <c r="D2539" s="92"/>
      <c r="E2539" s="75"/>
      <c r="F2539" s="76"/>
      <c r="G2539" s="83"/>
      <c r="H2539" s="77"/>
      <c r="I2539" s="84"/>
      <c r="J2539" s="30"/>
      <c r="K2539" s="25" t="str">
        <f t="shared" si="312"/>
        <v/>
      </c>
      <c r="L2539" s="30"/>
      <c r="O2539" s="13" t="str">
        <f t="shared" si="313"/>
        <v/>
      </c>
      <c r="P2539" s="13">
        <f>SUM($E$11:$E2539)</f>
        <v>30</v>
      </c>
      <c r="T2539" s="22">
        <f t="shared" si="314"/>
        <v>0</v>
      </c>
      <c r="U2539" s="22">
        <f t="shared" si="315"/>
        <v>0</v>
      </c>
      <c r="W2539" s="13" t="str">
        <f t="shared" si="316"/>
        <v/>
      </c>
      <c r="Y2539" s="41" t="str">
        <f>IF($B2539="", "", IF($B2539&gt;'Annual Report'!$AZ$41, 'Annual Report'!$BA$40, TEXT($B2539, "mmm yyyy")))</f>
        <v/>
      </c>
      <c r="AA2539" s="13" t="str">
        <f t="shared" si="317"/>
        <v/>
      </c>
      <c r="AC2539" s="13" t="str">
        <f t="shared" si="318"/>
        <v xml:space="preserve"> - </v>
      </c>
      <c r="AE2539" s="13" t="str">
        <f t="shared" si="319"/>
        <v/>
      </c>
    </row>
    <row r="2540" spans="1:31" x14ac:dyDescent="0.25">
      <c r="A2540" s="30"/>
      <c r="B2540" s="74"/>
      <c r="C2540" s="82"/>
      <c r="D2540" s="92"/>
      <c r="E2540" s="75"/>
      <c r="F2540" s="76"/>
      <c r="G2540" s="83"/>
      <c r="H2540" s="77"/>
      <c r="I2540" s="84"/>
      <c r="J2540" s="30"/>
      <c r="K2540" s="25" t="str">
        <f t="shared" si="312"/>
        <v/>
      </c>
      <c r="L2540" s="30"/>
      <c r="O2540" s="13" t="str">
        <f t="shared" si="313"/>
        <v/>
      </c>
      <c r="P2540" s="13">
        <f>SUM($E$11:$E2540)</f>
        <v>30</v>
      </c>
      <c r="T2540" s="22">
        <f t="shared" si="314"/>
        <v>0</v>
      </c>
      <c r="U2540" s="22">
        <f t="shared" si="315"/>
        <v>0</v>
      </c>
      <c r="W2540" s="13" t="str">
        <f t="shared" si="316"/>
        <v/>
      </c>
      <c r="Y2540" s="41" t="str">
        <f>IF($B2540="", "", IF($B2540&gt;'Annual Report'!$AZ$41, 'Annual Report'!$BA$40, TEXT($B2540, "mmm yyyy")))</f>
        <v/>
      </c>
      <c r="AA2540" s="13" t="str">
        <f t="shared" si="317"/>
        <v/>
      </c>
      <c r="AC2540" s="13" t="str">
        <f t="shared" si="318"/>
        <v xml:space="preserve"> - </v>
      </c>
      <c r="AE2540" s="13" t="str">
        <f t="shared" si="319"/>
        <v/>
      </c>
    </row>
    <row r="2541" spans="1:31" x14ac:dyDescent="0.25">
      <c r="A2541" s="30"/>
      <c r="B2541" s="74"/>
      <c r="C2541" s="82"/>
      <c r="D2541" s="92"/>
      <c r="E2541" s="75"/>
      <c r="F2541" s="76"/>
      <c r="G2541" s="83"/>
      <c r="H2541" s="77"/>
      <c r="I2541" s="84"/>
      <c r="J2541" s="30"/>
      <c r="K2541" s="25" t="str">
        <f t="shared" si="312"/>
        <v/>
      </c>
      <c r="L2541" s="30"/>
      <c r="O2541" s="13" t="str">
        <f t="shared" si="313"/>
        <v/>
      </c>
      <c r="P2541" s="13">
        <f>SUM($E$11:$E2541)</f>
        <v>30</v>
      </c>
      <c r="T2541" s="22">
        <f t="shared" si="314"/>
        <v>0</v>
      </c>
      <c r="U2541" s="22">
        <f t="shared" si="315"/>
        <v>0</v>
      </c>
      <c r="W2541" s="13" t="str">
        <f t="shared" si="316"/>
        <v/>
      </c>
      <c r="Y2541" s="41" t="str">
        <f>IF($B2541="", "", IF($B2541&gt;'Annual Report'!$AZ$41, 'Annual Report'!$BA$40, TEXT($B2541, "mmm yyyy")))</f>
        <v/>
      </c>
      <c r="AA2541" s="13" t="str">
        <f t="shared" si="317"/>
        <v/>
      </c>
      <c r="AC2541" s="13" t="str">
        <f t="shared" si="318"/>
        <v xml:space="preserve"> - </v>
      </c>
      <c r="AE2541" s="13" t="str">
        <f t="shared" si="319"/>
        <v/>
      </c>
    </row>
    <row r="2542" spans="1:31" x14ac:dyDescent="0.25">
      <c r="A2542" s="30"/>
      <c r="B2542" s="74"/>
      <c r="C2542" s="82"/>
      <c r="D2542" s="92"/>
      <c r="E2542" s="75"/>
      <c r="F2542" s="76"/>
      <c r="G2542" s="83"/>
      <c r="H2542" s="77"/>
      <c r="I2542" s="84"/>
      <c r="J2542" s="30"/>
      <c r="K2542" s="25" t="str">
        <f t="shared" si="312"/>
        <v/>
      </c>
      <c r="L2542" s="30"/>
      <c r="O2542" s="13" t="str">
        <f t="shared" si="313"/>
        <v/>
      </c>
      <c r="P2542" s="13">
        <f>SUM($E$11:$E2542)</f>
        <v>30</v>
      </c>
      <c r="T2542" s="22">
        <f t="shared" si="314"/>
        <v>0</v>
      </c>
      <c r="U2542" s="22">
        <f t="shared" si="315"/>
        <v>0</v>
      </c>
      <c r="W2542" s="13" t="str">
        <f t="shared" si="316"/>
        <v/>
      </c>
      <c r="Y2542" s="41" t="str">
        <f>IF($B2542="", "", IF($B2542&gt;'Annual Report'!$AZ$41, 'Annual Report'!$BA$40, TEXT($B2542, "mmm yyyy")))</f>
        <v/>
      </c>
      <c r="AA2542" s="13" t="str">
        <f t="shared" si="317"/>
        <v/>
      </c>
      <c r="AC2542" s="13" t="str">
        <f t="shared" si="318"/>
        <v xml:space="preserve"> - </v>
      </c>
      <c r="AE2542" s="13" t="str">
        <f t="shared" si="319"/>
        <v/>
      </c>
    </row>
    <row r="2543" spans="1:31" x14ac:dyDescent="0.25">
      <c r="A2543" s="30"/>
      <c r="B2543" s="74"/>
      <c r="C2543" s="82"/>
      <c r="D2543" s="92"/>
      <c r="E2543" s="75"/>
      <c r="F2543" s="76"/>
      <c r="G2543" s="83"/>
      <c r="H2543" s="77"/>
      <c r="I2543" s="84"/>
      <c r="J2543" s="30"/>
      <c r="K2543" s="25" t="str">
        <f t="shared" si="312"/>
        <v/>
      </c>
      <c r="L2543" s="30"/>
      <c r="O2543" s="13" t="str">
        <f t="shared" si="313"/>
        <v/>
      </c>
      <c r="P2543" s="13">
        <f>SUM($E$11:$E2543)</f>
        <v>30</v>
      </c>
      <c r="T2543" s="22">
        <f t="shared" si="314"/>
        <v>0</v>
      </c>
      <c r="U2543" s="22">
        <f t="shared" si="315"/>
        <v>0</v>
      </c>
      <c r="W2543" s="13" t="str">
        <f t="shared" si="316"/>
        <v/>
      </c>
      <c r="Y2543" s="41" t="str">
        <f>IF($B2543="", "", IF($B2543&gt;'Annual Report'!$AZ$41, 'Annual Report'!$BA$40, TEXT($B2543, "mmm yyyy")))</f>
        <v/>
      </c>
      <c r="AA2543" s="13" t="str">
        <f t="shared" si="317"/>
        <v/>
      </c>
      <c r="AC2543" s="13" t="str">
        <f t="shared" si="318"/>
        <v xml:space="preserve"> - </v>
      </c>
      <c r="AE2543" s="13" t="str">
        <f t="shared" si="319"/>
        <v/>
      </c>
    </row>
    <row r="2544" spans="1:31" x14ac:dyDescent="0.25">
      <c r="A2544" s="30"/>
      <c r="B2544" s="74"/>
      <c r="C2544" s="82"/>
      <c r="D2544" s="92"/>
      <c r="E2544" s="75"/>
      <c r="F2544" s="76"/>
      <c r="G2544" s="83"/>
      <c r="H2544" s="77"/>
      <c r="I2544" s="84"/>
      <c r="J2544" s="30"/>
      <c r="K2544" s="25" t="str">
        <f t="shared" si="312"/>
        <v/>
      </c>
      <c r="L2544" s="30"/>
      <c r="O2544" s="13" t="str">
        <f t="shared" si="313"/>
        <v/>
      </c>
      <c r="P2544" s="13">
        <f>SUM($E$11:$E2544)</f>
        <v>30</v>
      </c>
      <c r="T2544" s="22">
        <f t="shared" si="314"/>
        <v>0</v>
      </c>
      <c r="U2544" s="22">
        <f t="shared" si="315"/>
        <v>0</v>
      </c>
      <c r="W2544" s="13" t="str">
        <f t="shared" si="316"/>
        <v/>
      </c>
      <c r="Y2544" s="41" t="str">
        <f>IF($B2544="", "", IF($B2544&gt;'Annual Report'!$AZ$41, 'Annual Report'!$BA$40, TEXT($B2544, "mmm yyyy")))</f>
        <v/>
      </c>
      <c r="AA2544" s="13" t="str">
        <f t="shared" si="317"/>
        <v/>
      </c>
      <c r="AC2544" s="13" t="str">
        <f t="shared" si="318"/>
        <v xml:space="preserve"> - </v>
      </c>
      <c r="AE2544" s="13" t="str">
        <f t="shared" si="319"/>
        <v/>
      </c>
    </row>
    <row r="2545" spans="1:31" x14ac:dyDescent="0.25">
      <c r="A2545" s="30"/>
      <c r="B2545" s="74"/>
      <c r="C2545" s="82"/>
      <c r="D2545" s="92"/>
      <c r="E2545" s="75"/>
      <c r="F2545" s="76"/>
      <c r="G2545" s="83"/>
      <c r="H2545" s="77"/>
      <c r="I2545" s="84"/>
      <c r="J2545" s="30"/>
      <c r="K2545" s="25" t="str">
        <f t="shared" si="312"/>
        <v/>
      </c>
      <c r="L2545" s="30"/>
      <c r="O2545" s="13" t="str">
        <f t="shared" si="313"/>
        <v/>
      </c>
      <c r="P2545" s="13">
        <f>SUM($E$11:$E2545)</f>
        <v>30</v>
      </c>
      <c r="T2545" s="22">
        <f t="shared" si="314"/>
        <v>0</v>
      </c>
      <c r="U2545" s="22">
        <f t="shared" si="315"/>
        <v>0</v>
      </c>
      <c r="W2545" s="13" t="str">
        <f t="shared" si="316"/>
        <v/>
      </c>
      <c r="Y2545" s="41" t="str">
        <f>IF($B2545="", "", IF($B2545&gt;'Annual Report'!$AZ$41, 'Annual Report'!$BA$40, TEXT($B2545, "mmm yyyy")))</f>
        <v/>
      </c>
      <c r="AA2545" s="13" t="str">
        <f t="shared" si="317"/>
        <v/>
      </c>
      <c r="AC2545" s="13" t="str">
        <f t="shared" si="318"/>
        <v xml:space="preserve"> - </v>
      </c>
      <c r="AE2545" s="13" t="str">
        <f t="shared" si="319"/>
        <v/>
      </c>
    </row>
    <row r="2546" spans="1:31" x14ac:dyDescent="0.25">
      <c r="A2546" s="30"/>
      <c r="B2546" s="74"/>
      <c r="C2546" s="82"/>
      <c r="D2546" s="92"/>
      <c r="E2546" s="75"/>
      <c r="F2546" s="76"/>
      <c r="G2546" s="83"/>
      <c r="H2546" s="77"/>
      <c r="I2546" s="84"/>
      <c r="J2546" s="30"/>
      <c r="K2546" s="25" t="str">
        <f t="shared" si="312"/>
        <v/>
      </c>
      <c r="L2546" s="30"/>
      <c r="O2546" s="13" t="str">
        <f t="shared" si="313"/>
        <v/>
      </c>
      <c r="P2546" s="13">
        <f>SUM($E$11:$E2546)</f>
        <v>30</v>
      </c>
      <c r="T2546" s="22">
        <f t="shared" si="314"/>
        <v>0</v>
      </c>
      <c r="U2546" s="22">
        <f t="shared" si="315"/>
        <v>0</v>
      </c>
      <c r="W2546" s="13" t="str">
        <f t="shared" si="316"/>
        <v/>
      </c>
      <c r="Y2546" s="41" t="str">
        <f>IF($B2546="", "", IF($B2546&gt;'Annual Report'!$AZ$41, 'Annual Report'!$BA$40, TEXT($B2546, "mmm yyyy")))</f>
        <v/>
      </c>
      <c r="AA2546" s="13" t="str">
        <f t="shared" si="317"/>
        <v/>
      </c>
      <c r="AC2546" s="13" t="str">
        <f t="shared" si="318"/>
        <v xml:space="preserve"> - </v>
      </c>
      <c r="AE2546" s="13" t="str">
        <f t="shared" si="319"/>
        <v/>
      </c>
    </row>
    <row r="2547" spans="1:31" x14ac:dyDescent="0.25">
      <c r="A2547" s="30"/>
      <c r="B2547" s="74"/>
      <c r="C2547" s="82"/>
      <c r="D2547" s="92"/>
      <c r="E2547" s="75"/>
      <c r="F2547" s="76"/>
      <c r="G2547" s="83"/>
      <c r="H2547" s="77"/>
      <c r="I2547" s="84"/>
      <c r="J2547" s="30"/>
      <c r="K2547" s="25" t="str">
        <f t="shared" si="312"/>
        <v/>
      </c>
      <c r="L2547" s="30"/>
      <c r="O2547" s="13" t="str">
        <f t="shared" si="313"/>
        <v/>
      </c>
      <c r="P2547" s="13">
        <f>SUM($E$11:$E2547)</f>
        <v>30</v>
      </c>
      <c r="T2547" s="22">
        <f t="shared" si="314"/>
        <v>0</v>
      </c>
      <c r="U2547" s="22">
        <f t="shared" si="315"/>
        <v>0</v>
      </c>
      <c r="W2547" s="13" t="str">
        <f t="shared" si="316"/>
        <v/>
      </c>
      <c r="Y2547" s="41" t="str">
        <f>IF($B2547="", "", IF($B2547&gt;'Annual Report'!$AZ$41, 'Annual Report'!$BA$40, TEXT($B2547, "mmm yyyy")))</f>
        <v/>
      </c>
      <c r="AA2547" s="13" t="str">
        <f t="shared" si="317"/>
        <v/>
      </c>
      <c r="AC2547" s="13" t="str">
        <f t="shared" si="318"/>
        <v xml:space="preserve"> - </v>
      </c>
      <c r="AE2547" s="13" t="str">
        <f t="shared" si="319"/>
        <v/>
      </c>
    </row>
    <row r="2548" spans="1:31" x14ac:dyDescent="0.25">
      <c r="A2548" s="30"/>
      <c r="B2548" s="74"/>
      <c r="C2548" s="82"/>
      <c r="D2548" s="92"/>
      <c r="E2548" s="75"/>
      <c r="F2548" s="76"/>
      <c r="G2548" s="83"/>
      <c r="H2548" s="77"/>
      <c r="I2548" s="84"/>
      <c r="J2548" s="30"/>
      <c r="K2548" s="25" t="str">
        <f t="shared" si="312"/>
        <v/>
      </c>
      <c r="L2548" s="30"/>
      <c r="O2548" s="13" t="str">
        <f t="shared" si="313"/>
        <v/>
      </c>
      <c r="P2548" s="13">
        <f>SUM($E$11:$E2548)</f>
        <v>30</v>
      </c>
      <c r="T2548" s="22">
        <f t="shared" si="314"/>
        <v>0</v>
      </c>
      <c r="U2548" s="22">
        <f t="shared" si="315"/>
        <v>0</v>
      </c>
      <c r="W2548" s="13" t="str">
        <f t="shared" si="316"/>
        <v/>
      </c>
      <c r="Y2548" s="41" t="str">
        <f>IF($B2548="", "", IF($B2548&gt;'Annual Report'!$AZ$41, 'Annual Report'!$BA$40, TEXT($B2548, "mmm yyyy")))</f>
        <v/>
      </c>
      <c r="AA2548" s="13" t="str">
        <f t="shared" si="317"/>
        <v/>
      </c>
      <c r="AC2548" s="13" t="str">
        <f t="shared" si="318"/>
        <v xml:space="preserve"> - </v>
      </c>
      <c r="AE2548" s="13" t="str">
        <f t="shared" si="319"/>
        <v/>
      </c>
    </row>
    <row r="2549" spans="1:31" x14ac:dyDescent="0.25">
      <c r="A2549" s="30"/>
      <c r="B2549" s="74"/>
      <c r="C2549" s="82"/>
      <c r="D2549" s="92"/>
      <c r="E2549" s="75"/>
      <c r="F2549" s="76"/>
      <c r="G2549" s="83"/>
      <c r="H2549" s="77"/>
      <c r="I2549" s="84"/>
      <c r="J2549" s="30"/>
      <c r="K2549" s="25" t="str">
        <f t="shared" si="312"/>
        <v/>
      </c>
      <c r="L2549" s="30"/>
      <c r="O2549" s="13" t="str">
        <f t="shared" si="313"/>
        <v/>
      </c>
      <c r="P2549" s="13">
        <f>SUM($E$11:$E2549)</f>
        <v>30</v>
      </c>
      <c r="T2549" s="22">
        <f t="shared" si="314"/>
        <v>0</v>
      </c>
      <c r="U2549" s="22">
        <f t="shared" si="315"/>
        <v>0</v>
      </c>
      <c r="W2549" s="13" t="str">
        <f t="shared" si="316"/>
        <v/>
      </c>
      <c r="Y2549" s="41" t="str">
        <f>IF($B2549="", "", IF($B2549&gt;'Annual Report'!$AZ$41, 'Annual Report'!$BA$40, TEXT($B2549, "mmm yyyy")))</f>
        <v/>
      </c>
      <c r="AA2549" s="13" t="str">
        <f t="shared" si="317"/>
        <v/>
      </c>
      <c r="AC2549" s="13" t="str">
        <f t="shared" si="318"/>
        <v xml:space="preserve"> - </v>
      </c>
      <c r="AE2549" s="13" t="str">
        <f t="shared" si="319"/>
        <v/>
      </c>
    </row>
    <row r="2550" spans="1:31" x14ac:dyDescent="0.25">
      <c r="A2550" s="30"/>
      <c r="B2550" s="74"/>
      <c r="C2550" s="82"/>
      <c r="D2550" s="92"/>
      <c r="E2550" s="75"/>
      <c r="F2550" s="76"/>
      <c r="G2550" s="83"/>
      <c r="H2550" s="77"/>
      <c r="I2550" s="84"/>
      <c r="J2550" s="30"/>
      <c r="K2550" s="25" t="str">
        <f t="shared" si="312"/>
        <v/>
      </c>
      <c r="L2550" s="30"/>
      <c r="O2550" s="13" t="str">
        <f t="shared" si="313"/>
        <v/>
      </c>
      <c r="P2550" s="13">
        <f>SUM($E$11:$E2550)</f>
        <v>30</v>
      </c>
      <c r="T2550" s="22">
        <f t="shared" si="314"/>
        <v>0</v>
      </c>
      <c r="U2550" s="22">
        <f t="shared" si="315"/>
        <v>0</v>
      </c>
      <c r="W2550" s="13" t="str">
        <f t="shared" si="316"/>
        <v/>
      </c>
      <c r="Y2550" s="41" t="str">
        <f>IF($B2550="", "", IF($B2550&gt;'Annual Report'!$AZ$41, 'Annual Report'!$BA$40, TEXT($B2550, "mmm yyyy")))</f>
        <v/>
      </c>
      <c r="AA2550" s="13" t="str">
        <f t="shared" si="317"/>
        <v/>
      </c>
      <c r="AC2550" s="13" t="str">
        <f t="shared" si="318"/>
        <v xml:space="preserve"> - </v>
      </c>
      <c r="AE2550" s="13" t="str">
        <f t="shared" si="319"/>
        <v/>
      </c>
    </row>
    <row r="2551" spans="1:31" x14ac:dyDescent="0.25">
      <c r="A2551" s="30"/>
      <c r="B2551" s="74"/>
      <c r="C2551" s="82"/>
      <c r="D2551" s="92"/>
      <c r="E2551" s="75"/>
      <c r="F2551" s="76"/>
      <c r="G2551" s="83"/>
      <c r="H2551" s="77"/>
      <c r="I2551" s="84"/>
      <c r="J2551" s="30"/>
      <c r="K2551" s="25" t="str">
        <f t="shared" si="312"/>
        <v/>
      </c>
      <c r="L2551" s="30"/>
      <c r="O2551" s="13" t="str">
        <f t="shared" si="313"/>
        <v/>
      </c>
      <c r="P2551" s="13">
        <f>SUM($E$11:$E2551)</f>
        <v>30</v>
      </c>
      <c r="T2551" s="22">
        <f t="shared" si="314"/>
        <v>0</v>
      </c>
      <c r="U2551" s="22">
        <f t="shared" si="315"/>
        <v>0</v>
      </c>
      <c r="W2551" s="13" t="str">
        <f t="shared" si="316"/>
        <v/>
      </c>
      <c r="Y2551" s="41" t="str">
        <f>IF($B2551="", "", IF($B2551&gt;'Annual Report'!$AZ$41, 'Annual Report'!$BA$40, TEXT($B2551, "mmm yyyy")))</f>
        <v/>
      </c>
      <c r="AA2551" s="13" t="str">
        <f t="shared" si="317"/>
        <v/>
      </c>
      <c r="AC2551" s="13" t="str">
        <f t="shared" si="318"/>
        <v xml:space="preserve"> - </v>
      </c>
      <c r="AE2551" s="13" t="str">
        <f t="shared" si="319"/>
        <v/>
      </c>
    </row>
    <row r="2552" spans="1:31" x14ac:dyDescent="0.25">
      <c r="A2552" s="30"/>
      <c r="B2552" s="74"/>
      <c r="C2552" s="82"/>
      <c r="D2552" s="92"/>
      <c r="E2552" s="75"/>
      <c r="F2552" s="76"/>
      <c r="G2552" s="83"/>
      <c r="H2552" s="77"/>
      <c r="I2552" s="84"/>
      <c r="J2552" s="30"/>
      <c r="K2552" s="25" t="str">
        <f t="shared" si="312"/>
        <v/>
      </c>
      <c r="L2552" s="30"/>
      <c r="O2552" s="13" t="str">
        <f t="shared" si="313"/>
        <v/>
      </c>
      <c r="P2552" s="13">
        <f>SUM($E$11:$E2552)</f>
        <v>30</v>
      </c>
      <c r="T2552" s="22">
        <f t="shared" si="314"/>
        <v>0</v>
      </c>
      <c r="U2552" s="22">
        <f t="shared" si="315"/>
        <v>0</v>
      </c>
      <c r="W2552" s="13" t="str">
        <f t="shared" si="316"/>
        <v/>
      </c>
      <c r="Y2552" s="41" t="str">
        <f>IF($B2552="", "", IF($B2552&gt;'Annual Report'!$AZ$41, 'Annual Report'!$BA$40, TEXT($B2552, "mmm yyyy")))</f>
        <v/>
      </c>
      <c r="AA2552" s="13" t="str">
        <f t="shared" si="317"/>
        <v/>
      </c>
      <c r="AC2552" s="13" t="str">
        <f t="shared" si="318"/>
        <v xml:space="preserve"> - </v>
      </c>
      <c r="AE2552" s="13" t="str">
        <f t="shared" si="319"/>
        <v/>
      </c>
    </row>
    <row r="2553" spans="1:31" x14ac:dyDescent="0.25">
      <c r="A2553" s="30"/>
      <c r="B2553" s="74"/>
      <c r="C2553" s="82"/>
      <c r="D2553" s="92"/>
      <c r="E2553" s="75"/>
      <c r="F2553" s="76"/>
      <c r="G2553" s="83"/>
      <c r="H2553" s="77"/>
      <c r="I2553" s="84"/>
      <c r="J2553" s="30"/>
      <c r="K2553" s="25" t="str">
        <f t="shared" si="312"/>
        <v/>
      </c>
      <c r="L2553" s="30"/>
      <c r="O2553" s="13" t="str">
        <f t="shared" si="313"/>
        <v/>
      </c>
      <c r="P2553" s="13">
        <f>SUM($E$11:$E2553)</f>
        <v>30</v>
      </c>
      <c r="T2553" s="22">
        <f t="shared" si="314"/>
        <v>0</v>
      </c>
      <c r="U2553" s="22">
        <f t="shared" si="315"/>
        <v>0</v>
      </c>
      <c r="W2553" s="13" t="str">
        <f t="shared" si="316"/>
        <v/>
      </c>
      <c r="Y2553" s="41" t="str">
        <f>IF($B2553="", "", IF($B2553&gt;'Annual Report'!$AZ$41, 'Annual Report'!$BA$40, TEXT($B2553, "mmm yyyy")))</f>
        <v/>
      </c>
      <c r="AA2553" s="13" t="str">
        <f t="shared" si="317"/>
        <v/>
      </c>
      <c r="AC2553" s="13" t="str">
        <f t="shared" si="318"/>
        <v xml:space="preserve"> - </v>
      </c>
      <c r="AE2553" s="13" t="str">
        <f t="shared" si="319"/>
        <v/>
      </c>
    </row>
    <row r="2554" spans="1:31" x14ac:dyDescent="0.25">
      <c r="A2554" s="30"/>
      <c r="B2554" s="74"/>
      <c r="C2554" s="82"/>
      <c r="D2554" s="92"/>
      <c r="E2554" s="75"/>
      <c r="F2554" s="76"/>
      <c r="G2554" s="83"/>
      <c r="H2554" s="77"/>
      <c r="I2554" s="84"/>
      <c r="J2554" s="30"/>
      <c r="K2554" s="25" t="str">
        <f t="shared" si="312"/>
        <v/>
      </c>
      <c r="L2554" s="30"/>
      <c r="O2554" s="13" t="str">
        <f t="shared" si="313"/>
        <v/>
      </c>
      <c r="P2554" s="13">
        <f>SUM($E$11:$E2554)</f>
        <v>30</v>
      </c>
      <c r="T2554" s="22">
        <f t="shared" si="314"/>
        <v>0</v>
      </c>
      <c r="U2554" s="22">
        <f t="shared" si="315"/>
        <v>0</v>
      </c>
      <c r="W2554" s="13" t="str">
        <f t="shared" si="316"/>
        <v/>
      </c>
      <c r="Y2554" s="41" t="str">
        <f>IF($B2554="", "", IF($B2554&gt;'Annual Report'!$AZ$41, 'Annual Report'!$BA$40, TEXT($B2554, "mmm yyyy")))</f>
        <v/>
      </c>
      <c r="AA2554" s="13" t="str">
        <f t="shared" si="317"/>
        <v/>
      </c>
      <c r="AC2554" s="13" t="str">
        <f t="shared" si="318"/>
        <v xml:space="preserve"> - </v>
      </c>
      <c r="AE2554" s="13" t="str">
        <f t="shared" si="319"/>
        <v/>
      </c>
    </row>
    <row r="2555" spans="1:31" x14ac:dyDescent="0.25">
      <c r="A2555" s="30"/>
      <c r="B2555" s="74"/>
      <c r="C2555" s="82"/>
      <c r="D2555" s="92"/>
      <c r="E2555" s="75"/>
      <c r="F2555" s="76"/>
      <c r="G2555" s="83"/>
      <c r="H2555" s="77"/>
      <c r="I2555" s="84"/>
      <c r="J2555" s="30"/>
      <c r="K2555" s="25" t="str">
        <f t="shared" si="312"/>
        <v/>
      </c>
      <c r="L2555" s="30"/>
      <c r="O2555" s="13" t="str">
        <f t="shared" si="313"/>
        <v/>
      </c>
      <c r="P2555" s="13">
        <f>SUM($E$11:$E2555)</f>
        <v>30</v>
      </c>
      <c r="T2555" s="22">
        <f t="shared" si="314"/>
        <v>0</v>
      </c>
      <c r="U2555" s="22">
        <f t="shared" si="315"/>
        <v>0</v>
      </c>
      <c r="W2555" s="13" t="str">
        <f t="shared" si="316"/>
        <v/>
      </c>
      <c r="Y2555" s="41" t="str">
        <f>IF($B2555="", "", IF($B2555&gt;'Annual Report'!$AZ$41, 'Annual Report'!$BA$40, TEXT($B2555, "mmm yyyy")))</f>
        <v/>
      </c>
      <c r="AA2555" s="13" t="str">
        <f t="shared" si="317"/>
        <v/>
      </c>
      <c r="AC2555" s="13" t="str">
        <f t="shared" si="318"/>
        <v xml:space="preserve"> - </v>
      </c>
      <c r="AE2555" s="13" t="str">
        <f t="shared" si="319"/>
        <v/>
      </c>
    </row>
    <row r="2556" spans="1:31" x14ac:dyDescent="0.25">
      <c r="A2556" s="30"/>
      <c r="B2556" s="74"/>
      <c r="C2556" s="82"/>
      <c r="D2556" s="92"/>
      <c r="E2556" s="75"/>
      <c r="F2556" s="76"/>
      <c r="G2556" s="83"/>
      <c r="H2556" s="77"/>
      <c r="I2556" s="84"/>
      <c r="J2556" s="30"/>
      <c r="K2556" s="25" t="str">
        <f t="shared" si="312"/>
        <v/>
      </c>
      <c r="L2556" s="30"/>
      <c r="O2556" s="13" t="str">
        <f t="shared" si="313"/>
        <v/>
      </c>
      <c r="P2556" s="13">
        <f>SUM($E$11:$E2556)</f>
        <v>30</v>
      </c>
      <c r="T2556" s="22">
        <f t="shared" si="314"/>
        <v>0</v>
      </c>
      <c r="U2556" s="22">
        <f t="shared" si="315"/>
        <v>0</v>
      </c>
      <c r="W2556" s="13" t="str">
        <f t="shared" si="316"/>
        <v/>
      </c>
      <c r="Y2556" s="41" t="str">
        <f>IF($B2556="", "", IF($B2556&gt;'Annual Report'!$AZ$41, 'Annual Report'!$BA$40, TEXT($B2556, "mmm yyyy")))</f>
        <v/>
      </c>
      <c r="AA2556" s="13" t="str">
        <f t="shared" si="317"/>
        <v/>
      </c>
      <c r="AC2556" s="13" t="str">
        <f t="shared" si="318"/>
        <v xml:space="preserve"> - </v>
      </c>
      <c r="AE2556" s="13" t="str">
        <f t="shared" si="319"/>
        <v/>
      </c>
    </row>
    <row r="2557" spans="1:31" x14ac:dyDescent="0.25">
      <c r="A2557" s="30"/>
      <c r="B2557" s="74"/>
      <c r="C2557" s="82"/>
      <c r="D2557" s="92"/>
      <c r="E2557" s="75"/>
      <c r="F2557" s="76"/>
      <c r="G2557" s="83"/>
      <c r="H2557" s="77"/>
      <c r="I2557" s="84"/>
      <c r="J2557" s="30"/>
      <c r="K2557" s="25" t="str">
        <f t="shared" si="312"/>
        <v/>
      </c>
      <c r="L2557" s="30"/>
      <c r="O2557" s="13" t="str">
        <f t="shared" si="313"/>
        <v/>
      </c>
      <c r="P2557" s="13">
        <f>SUM($E$11:$E2557)</f>
        <v>30</v>
      </c>
      <c r="T2557" s="22">
        <f t="shared" si="314"/>
        <v>0</v>
      </c>
      <c r="U2557" s="22">
        <f t="shared" si="315"/>
        <v>0</v>
      </c>
      <c r="W2557" s="13" t="str">
        <f t="shared" si="316"/>
        <v/>
      </c>
      <c r="Y2557" s="41" t="str">
        <f>IF($B2557="", "", IF($B2557&gt;'Annual Report'!$AZ$41, 'Annual Report'!$BA$40, TEXT($B2557, "mmm yyyy")))</f>
        <v/>
      </c>
      <c r="AA2557" s="13" t="str">
        <f t="shared" si="317"/>
        <v/>
      </c>
      <c r="AC2557" s="13" t="str">
        <f t="shared" si="318"/>
        <v xml:space="preserve"> - </v>
      </c>
      <c r="AE2557" s="13" t="str">
        <f t="shared" si="319"/>
        <v/>
      </c>
    </row>
    <row r="2558" spans="1:31" x14ac:dyDescent="0.25">
      <c r="A2558" s="30"/>
      <c r="B2558" s="74"/>
      <c r="C2558" s="82"/>
      <c r="D2558" s="92"/>
      <c r="E2558" s="75"/>
      <c r="F2558" s="76"/>
      <c r="G2558" s="83"/>
      <c r="H2558" s="77"/>
      <c r="I2558" s="84"/>
      <c r="J2558" s="30"/>
      <c r="K2558" s="25" t="str">
        <f t="shared" si="312"/>
        <v/>
      </c>
      <c r="L2558" s="30"/>
      <c r="O2558" s="13" t="str">
        <f t="shared" si="313"/>
        <v/>
      </c>
      <c r="P2558" s="13">
        <f>SUM($E$11:$E2558)</f>
        <v>30</v>
      </c>
      <c r="T2558" s="22">
        <f t="shared" si="314"/>
        <v>0</v>
      </c>
      <c r="U2558" s="22">
        <f t="shared" si="315"/>
        <v>0</v>
      </c>
      <c r="W2558" s="13" t="str">
        <f t="shared" si="316"/>
        <v/>
      </c>
      <c r="Y2558" s="41" t="str">
        <f>IF($B2558="", "", IF($B2558&gt;'Annual Report'!$AZ$41, 'Annual Report'!$BA$40, TEXT($B2558, "mmm yyyy")))</f>
        <v/>
      </c>
      <c r="AA2558" s="13" t="str">
        <f t="shared" si="317"/>
        <v/>
      </c>
      <c r="AC2558" s="13" t="str">
        <f t="shared" si="318"/>
        <v xml:space="preserve"> - </v>
      </c>
      <c r="AE2558" s="13" t="str">
        <f t="shared" si="319"/>
        <v/>
      </c>
    </row>
    <row r="2559" spans="1:31" x14ac:dyDescent="0.25">
      <c r="A2559" s="30"/>
      <c r="B2559" s="74"/>
      <c r="C2559" s="82"/>
      <c r="D2559" s="92"/>
      <c r="E2559" s="75"/>
      <c r="F2559" s="76"/>
      <c r="G2559" s="83"/>
      <c r="H2559" s="77"/>
      <c r="I2559" s="84"/>
      <c r="J2559" s="30"/>
      <c r="K2559" s="25" t="str">
        <f t="shared" si="312"/>
        <v/>
      </c>
      <c r="L2559" s="30"/>
      <c r="O2559" s="13" t="str">
        <f t="shared" si="313"/>
        <v/>
      </c>
      <c r="P2559" s="13">
        <f>SUM($E$11:$E2559)</f>
        <v>30</v>
      </c>
      <c r="T2559" s="22">
        <f t="shared" si="314"/>
        <v>0</v>
      </c>
      <c r="U2559" s="22">
        <f t="shared" si="315"/>
        <v>0</v>
      </c>
      <c r="W2559" s="13" t="str">
        <f t="shared" si="316"/>
        <v/>
      </c>
      <c r="Y2559" s="41" t="str">
        <f>IF($B2559="", "", IF($B2559&gt;'Annual Report'!$AZ$41, 'Annual Report'!$BA$40, TEXT($B2559, "mmm yyyy")))</f>
        <v/>
      </c>
      <c r="AA2559" s="13" t="str">
        <f t="shared" si="317"/>
        <v/>
      </c>
      <c r="AC2559" s="13" t="str">
        <f t="shared" si="318"/>
        <v xml:space="preserve"> - </v>
      </c>
      <c r="AE2559" s="13" t="str">
        <f t="shared" si="319"/>
        <v/>
      </c>
    </row>
    <row r="2560" spans="1:31" x14ac:dyDescent="0.25">
      <c r="A2560" s="30"/>
      <c r="B2560" s="74"/>
      <c r="C2560" s="82"/>
      <c r="D2560" s="92"/>
      <c r="E2560" s="75"/>
      <c r="F2560" s="76"/>
      <c r="G2560" s="83"/>
      <c r="H2560" s="77"/>
      <c r="I2560" s="84"/>
      <c r="J2560" s="30"/>
      <c r="K2560" s="25" t="str">
        <f t="shared" si="312"/>
        <v/>
      </c>
      <c r="L2560" s="30"/>
      <c r="O2560" s="13" t="str">
        <f t="shared" si="313"/>
        <v/>
      </c>
      <c r="P2560" s="13">
        <f>SUM($E$11:$E2560)</f>
        <v>30</v>
      </c>
      <c r="T2560" s="22">
        <f t="shared" si="314"/>
        <v>0</v>
      </c>
      <c r="U2560" s="22">
        <f t="shared" si="315"/>
        <v>0</v>
      </c>
      <c r="W2560" s="13" t="str">
        <f t="shared" si="316"/>
        <v/>
      </c>
      <c r="Y2560" s="41" t="str">
        <f>IF($B2560="", "", IF($B2560&gt;'Annual Report'!$AZ$41, 'Annual Report'!$BA$40, TEXT($B2560, "mmm yyyy")))</f>
        <v/>
      </c>
      <c r="AA2560" s="13" t="str">
        <f t="shared" si="317"/>
        <v/>
      </c>
      <c r="AC2560" s="13" t="str">
        <f t="shared" si="318"/>
        <v xml:space="preserve"> - </v>
      </c>
      <c r="AE2560" s="13" t="str">
        <f t="shared" si="319"/>
        <v/>
      </c>
    </row>
    <row r="2561" spans="1:31" x14ac:dyDescent="0.25">
      <c r="A2561" s="30"/>
      <c r="B2561" s="74"/>
      <c r="C2561" s="82"/>
      <c r="D2561" s="92"/>
      <c r="E2561" s="75"/>
      <c r="F2561" s="76"/>
      <c r="G2561" s="83"/>
      <c r="H2561" s="77"/>
      <c r="I2561" s="84"/>
      <c r="J2561" s="30"/>
      <c r="K2561" s="25" t="str">
        <f t="shared" si="312"/>
        <v/>
      </c>
      <c r="L2561" s="30"/>
      <c r="O2561" s="13" t="str">
        <f t="shared" si="313"/>
        <v/>
      </c>
      <c r="P2561" s="13">
        <f>SUM($E$11:$E2561)</f>
        <v>30</v>
      </c>
      <c r="T2561" s="22">
        <f t="shared" si="314"/>
        <v>0</v>
      </c>
      <c r="U2561" s="22">
        <f t="shared" si="315"/>
        <v>0</v>
      </c>
      <c r="W2561" s="13" t="str">
        <f t="shared" si="316"/>
        <v/>
      </c>
      <c r="Y2561" s="41" t="str">
        <f>IF($B2561="", "", IF($B2561&gt;'Annual Report'!$AZ$41, 'Annual Report'!$BA$40, TEXT($B2561, "mmm yyyy")))</f>
        <v/>
      </c>
      <c r="AA2561" s="13" t="str">
        <f t="shared" si="317"/>
        <v/>
      </c>
      <c r="AC2561" s="13" t="str">
        <f t="shared" si="318"/>
        <v xml:space="preserve"> - </v>
      </c>
      <c r="AE2561" s="13" t="str">
        <f t="shared" si="319"/>
        <v/>
      </c>
    </row>
    <row r="2562" spans="1:31" x14ac:dyDescent="0.25">
      <c r="A2562" s="30"/>
      <c r="B2562" s="74"/>
      <c r="C2562" s="82"/>
      <c r="D2562" s="92"/>
      <c r="E2562" s="75"/>
      <c r="F2562" s="76"/>
      <c r="G2562" s="83"/>
      <c r="H2562" s="77"/>
      <c r="I2562" s="84"/>
      <c r="J2562" s="30"/>
      <c r="K2562" s="25" t="str">
        <f t="shared" si="312"/>
        <v/>
      </c>
      <c r="L2562" s="30"/>
      <c r="O2562" s="13" t="str">
        <f t="shared" si="313"/>
        <v/>
      </c>
      <c r="P2562" s="13">
        <f>SUM($E$11:$E2562)</f>
        <v>30</v>
      </c>
      <c r="T2562" s="22">
        <f t="shared" si="314"/>
        <v>0</v>
      </c>
      <c r="U2562" s="22">
        <f t="shared" si="315"/>
        <v>0</v>
      </c>
      <c r="W2562" s="13" t="str">
        <f t="shared" si="316"/>
        <v/>
      </c>
      <c r="Y2562" s="41" t="str">
        <f>IF($B2562="", "", IF($B2562&gt;'Annual Report'!$AZ$41, 'Annual Report'!$BA$40, TEXT($B2562, "mmm yyyy")))</f>
        <v/>
      </c>
      <c r="AA2562" s="13" t="str">
        <f t="shared" si="317"/>
        <v/>
      </c>
      <c r="AC2562" s="13" t="str">
        <f t="shared" si="318"/>
        <v xml:space="preserve"> - </v>
      </c>
      <c r="AE2562" s="13" t="str">
        <f t="shared" si="319"/>
        <v/>
      </c>
    </row>
    <row r="2563" spans="1:31" x14ac:dyDescent="0.25">
      <c r="A2563" s="30"/>
      <c r="B2563" s="74"/>
      <c r="C2563" s="82"/>
      <c r="D2563" s="92"/>
      <c r="E2563" s="75"/>
      <c r="F2563" s="76"/>
      <c r="G2563" s="83"/>
      <c r="H2563" s="77"/>
      <c r="I2563" s="84"/>
      <c r="J2563" s="30"/>
      <c r="K2563" s="25" t="str">
        <f t="shared" si="312"/>
        <v/>
      </c>
      <c r="L2563" s="30"/>
      <c r="O2563" s="13" t="str">
        <f t="shared" si="313"/>
        <v/>
      </c>
      <c r="P2563" s="13">
        <f>SUM($E$11:$E2563)</f>
        <v>30</v>
      </c>
      <c r="T2563" s="22">
        <f t="shared" si="314"/>
        <v>0</v>
      </c>
      <c r="U2563" s="22">
        <f t="shared" si="315"/>
        <v>0</v>
      </c>
      <c r="W2563" s="13" t="str">
        <f t="shared" si="316"/>
        <v/>
      </c>
      <c r="Y2563" s="41" t="str">
        <f>IF($B2563="", "", IF($B2563&gt;'Annual Report'!$AZ$41, 'Annual Report'!$BA$40, TEXT($B2563, "mmm yyyy")))</f>
        <v/>
      </c>
      <c r="AA2563" s="13" t="str">
        <f t="shared" si="317"/>
        <v/>
      </c>
      <c r="AC2563" s="13" t="str">
        <f t="shared" si="318"/>
        <v xml:space="preserve"> - </v>
      </c>
      <c r="AE2563" s="13" t="str">
        <f t="shared" si="319"/>
        <v/>
      </c>
    </row>
    <row r="2564" spans="1:31" x14ac:dyDescent="0.25">
      <c r="A2564" s="30"/>
      <c r="B2564" s="74"/>
      <c r="C2564" s="82"/>
      <c r="D2564" s="92"/>
      <c r="E2564" s="75"/>
      <c r="F2564" s="76"/>
      <c r="G2564" s="83"/>
      <c r="H2564" s="77"/>
      <c r="I2564" s="84"/>
      <c r="J2564" s="30"/>
      <c r="K2564" s="25" t="str">
        <f t="shared" si="312"/>
        <v/>
      </c>
      <c r="L2564" s="30"/>
      <c r="O2564" s="13" t="str">
        <f t="shared" si="313"/>
        <v/>
      </c>
      <c r="P2564" s="13">
        <f>SUM($E$11:$E2564)</f>
        <v>30</v>
      </c>
      <c r="T2564" s="22">
        <f t="shared" si="314"/>
        <v>0</v>
      </c>
      <c r="U2564" s="22">
        <f t="shared" si="315"/>
        <v>0</v>
      </c>
      <c r="W2564" s="13" t="str">
        <f t="shared" si="316"/>
        <v/>
      </c>
      <c r="Y2564" s="41" t="str">
        <f>IF($B2564="", "", IF($B2564&gt;'Annual Report'!$AZ$41, 'Annual Report'!$BA$40, TEXT($B2564, "mmm yyyy")))</f>
        <v/>
      </c>
      <c r="AA2564" s="13" t="str">
        <f t="shared" si="317"/>
        <v/>
      </c>
      <c r="AC2564" s="13" t="str">
        <f t="shared" si="318"/>
        <v xml:space="preserve"> - </v>
      </c>
      <c r="AE2564" s="13" t="str">
        <f t="shared" si="319"/>
        <v/>
      </c>
    </row>
    <row r="2565" spans="1:31" x14ac:dyDescent="0.25">
      <c r="A2565" s="30"/>
      <c r="B2565" s="74"/>
      <c r="C2565" s="82"/>
      <c r="D2565" s="92"/>
      <c r="E2565" s="75"/>
      <c r="F2565" s="76"/>
      <c r="G2565" s="83"/>
      <c r="H2565" s="77"/>
      <c r="I2565" s="84"/>
      <c r="J2565" s="30"/>
      <c r="K2565" s="25" t="str">
        <f t="shared" si="312"/>
        <v/>
      </c>
      <c r="L2565" s="30"/>
      <c r="O2565" s="13" t="str">
        <f t="shared" si="313"/>
        <v/>
      </c>
      <c r="P2565" s="13">
        <f>SUM($E$11:$E2565)</f>
        <v>30</v>
      </c>
      <c r="T2565" s="22">
        <f t="shared" si="314"/>
        <v>0</v>
      </c>
      <c r="U2565" s="22">
        <f t="shared" si="315"/>
        <v>0</v>
      </c>
      <c r="W2565" s="13" t="str">
        <f t="shared" si="316"/>
        <v/>
      </c>
      <c r="Y2565" s="41" t="str">
        <f>IF($B2565="", "", IF($B2565&gt;'Annual Report'!$AZ$41, 'Annual Report'!$BA$40, TEXT($B2565, "mmm yyyy")))</f>
        <v/>
      </c>
      <c r="AA2565" s="13" t="str">
        <f t="shared" si="317"/>
        <v/>
      </c>
      <c r="AC2565" s="13" t="str">
        <f t="shared" si="318"/>
        <v xml:space="preserve"> - </v>
      </c>
      <c r="AE2565" s="13" t="str">
        <f t="shared" si="319"/>
        <v/>
      </c>
    </row>
    <row r="2566" spans="1:31" x14ac:dyDescent="0.25">
      <c r="A2566" s="30"/>
      <c r="B2566" s="74"/>
      <c r="C2566" s="82"/>
      <c r="D2566" s="92"/>
      <c r="E2566" s="75"/>
      <c r="F2566" s="76"/>
      <c r="G2566" s="83"/>
      <c r="H2566" s="77"/>
      <c r="I2566" s="84"/>
      <c r="J2566" s="30"/>
      <c r="K2566" s="25" t="str">
        <f t="shared" si="312"/>
        <v/>
      </c>
      <c r="L2566" s="30"/>
      <c r="O2566" s="13" t="str">
        <f t="shared" si="313"/>
        <v/>
      </c>
      <c r="P2566" s="13">
        <f>SUM($E$11:$E2566)</f>
        <v>30</v>
      </c>
      <c r="T2566" s="22">
        <f t="shared" si="314"/>
        <v>0</v>
      </c>
      <c r="U2566" s="22">
        <f t="shared" si="315"/>
        <v>0</v>
      </c>
      <c r="W2566" s="13" t="str">
        <f t="shared" si="316"/>
        <v/>
      </c>
      <c r="Y2566" s="41" t="str">
        <f>IF($B2566="", "", IF($B2566&gt;'Annual Report'!$AZ$41, 'Annual Report'!$BA$40, TEXT($B2566, "mmm yyyy")))</f>
        <v/>
      </c>
      <c r="AA2566" s="13" t="str">
        <f t="shared" si="317"/>
        <v/>
      </c>
      <c r="AC2566" s="13" t="str">
        <f t="shared" si="318"/>
        <v xml:space="preserve"> - </v>
      </c>
      <c r="AE2566" s="13" t="str">
        <f t="shared" si="319"/>
        <v/>
      </c>
    </row>
    <row r="2567" spans="1:31" x14ac:dyDescent="0.25">
      <c r="A2567" s="30"/>
      <c r="B2567" s="74"/>
      <c r="C2567" s="82"/>
      <c r="D2567" s="92"/>
      <c r="E2567" s="75"/>
      <c r="F2567" s="76"/>
      <c r="G2567" s="83"/>
      <c r="H2567" s="77"/>
      <c r="I2567" s="84"/>
      <c r="J2567" s="30"/>
      <c r="K2567" s="25" t="str">
        <f t="shared" si="312"/>
        <v/>
      </c>
      <c r="L2567" s="30"/>
      <c r="O2567" s="13" t="str">
        <f t="shared" si="313"/>
        <v/>
      </c>
      <c r="P2567" s="13">
        <f>SUM($E$11:$E2567)</f>
        <v>30</v>
      </c>
      <c r="T2567" s="22">
        <f t="shared" si="314"/>
        <v>0</v>
      </c>
      <c r="U2567" s="22">
        <f t="shared" si="315"/>
        <v>0</v>
      </c>
      <c r="W2567" s="13" t="str">
        <f t="shared" si="316"/>
        <v/>
      </c>
      <c r="Y2567" s="41" t="str">
        <f>IF($B2567="", "", IF($B2567&gt;'Annual Report'!$AZ$41, 'Annual Report'!$BA$40, TEXT($B2567, "mmm yyyy")))</f>
        <v/>
      </c>
      <c r="AA2567" s="13" t="str">
        <f t="shared" si="317"/>
        <v/>
      </c>
      <c r="AC2567" s="13" t="str">
        <f t="shared" si="318"/>
        <v xml:space="preserve"> - </v>
      </c>
      <c r="AE2567" s="13" t="str">
        <f t="shared" si="319"/>
        <v/>
      </c>
    </row>
    <row r="2568" spans="1:31" x14ac:dyDescent="0.25">
      <c r="A2568" s="30"/>
      <c r="B2568" s="74"/>
      <c r="C2568" s="82"/>
      <c r="D2568" s="92"/>
      <c r="E2568" s="75"/>
      <c r="F2568" s="76"/>
      <c r="G2568" s="83"/>
      <c r="H2568" s="77"/>
      <c r="I2568" s="84"/>
      <c r="J2568" s="30"/>
      <c r="K2568" s="25" t="str">
        <f t="shared" si="312"/>
        <v/>
      </c>
      <c r="L2568" s="30"/>
      <c r="O2568" s="13" t="str">
        <f t="shared" si="313"/>
        <v/>
      </c>
      <c r="P2568" s="13">
        <f>SUM($E$11:$E2568)</f>
        <v>30</v>
      </c>
      <c r="T2568" s="22">
        <f t="shared" si="314"/>
        <v>0</v>
      </c>
      <c r="U2568" s="22">
        <f t="shared" si="315"/>
        <v>0</v>
      </c>
      <c r="W2568" s="13" t="str">
        <f t="shared" si="316"/>
        <v/>
      </c>
      <c r="Y2568" s="41" t="str">
        <f>IF($B2568="", "", IF($B2568&gt;'Annual Report'!$AZ$41, 'Annual Report'!$BA$40, TEXT($B2568, "mmm yyyy")))</f>
        <v/>
      </c>
      <c r="AA2568" s="13" t="str">
        <f t="shared" si="317"/>
        <v/>
      </c>
      <c r="AC2568" s="13" t="str">
        <f t="shared" si="318"/>
        <v xml:space="preserve"> - </v>
      </c>
      <c r="AE2568" s="13" t="str">
        <f t="shared" si="319"/>
        <v/>
      </c>
    </row>
    <row r="2569" spans="1:31" x14ac:dyDescent="0.25">
      <c r="A2569" s="30"/>
      <c r="B2569" s="74"/>
      <c r="C2569" s="82"/>
      <c r="D2569" s="92"/>
      <c r="E2569" s="75"/>
      <c r="F2569" s="76"/>
      <c r="G2569" s="83"/>
      <c r="H2569" s="77"/>
      <c r="I2569" s="84"/>
      <c r="J2569" s="30"/>
      <c r="K2569" s="25" t="str">
        <f t="shared" si="312"/>
        <v/>
      </c>
      <c r="L2569" s="30"/>
      <c r="O2569" s="13" t="str">
        <f t="shared" si="313"/>
        <v/>
      </c>
      <c r="P2569" s="13">
        <f>SUM($E$11:$E2569)</f>
        <v>30</v>
      </c>
      <c r="T2569" s="22">
        <f t="shared" si="314"/>
        <v>0</v>
      </c>
      <c r="U2569" s="22">
        <f t="shared" si="315"/>
        <v>0</v>
      </c>
      <c r="W2569" s="13" t="str">
        <f t="shared" si="316"/>
        <v/>
      </c>
      <c r="Y2569" s="41" t="str">
        <f>IF($B2569="", "", IF($B2569&gt;'Annual Report'!$AZ$41, 'Annual Report'!$BA$40, TEXT($B2569, "mmm yyyy")))</f>
        <v/>
      </c>
      <c r="AA2569" s="13" t="str">
        <f t="shared" si="317"/>
        <v/>
      </c>
      <c r="AC2569" s="13" t="str">
        <f t="shared" si="318"/>
        <v xml:space="preserve"> - </v>
      </c>
      <c r="AE2569" s="13" t="str">
        <f t="shared" si="319"/>
        <v/>
      </c>
    </row>
    <row r="2570" spans="1:31" x14ac:dyDescent="0.25">
      <c r="A2570" s="30"/>
      <c r="B2570" s="74"/>
      <c r="C2570" s="82"/>
      <c r="D2570" s="92"/>
      <c r="E2570" s="75"/>
      <c r="F2570" s="76"/>
      <c r="G2570" s="83"/>
      <c r="H2570" s="77"/>
      <c r="I2570" s="84"/>
      <c r="J2570" s="30"/>
      <c r="K2570" s="25" t="str">
        <f t="shared" si="312"/>
        <v/>
      </c>
      <c r="L2570" s="30"/>
      <c r="O2570" s="13" t="str">
        <f t="shared" si="313"/>
        <v/>
      </c>
      <c r="P2570" s="13">
        <f>SUM($E$11:$E2570)</f>
        <v>30</v>
      </c>
      <c r="T2570" s="22">
        <f t="shared" si="314"/>
        <v>0</v>
      </c>
      <c r="U2570" s="22">
        <f t="shared" si="315"/>
        <v>0</v>
      </c>
      <c r="W2570" s="13" t="str">
        <f t="shared" si="316"/>
        <v/>
      </c>
      <c r="Y2570" s="41" t="str">
        <f>IF($B2570="", "", IF($B2570&gt;'Annual Report'!$AZ$41, 'Annual Report'!$BA$40, TEXT($B2570, "mmm yyyy")))</f>
        <v/>
      </c>
      <c r="AA2570" s="13" t="str">
        <f t="shared" si="317"/>
        <v/>
      </c>
      <c r="AC2570" s="13" t="str">
        <f t="shared" si="318"/>
        <v xml:space="preserve"> - </v>
      </c>
      <c r="AE2570" s="13" t="str">
        <f t="shared" si="319"/>
        <v/>
      </c>
    </row>
    <row r="2571" spans="1:31" x14ac:dyDescent="0.25">
      <c r="A2571" s="30"/>
      <c r="B2571" s="74"/>
      <c r="C2571" s="82"/>
      <c r="D2571" s="92"/>
      <c r="E2571" s="75"/>
      <c r="F2571" s="76"/>
      <c r="G2571" s="83"/>
      <c r="H2571" s="77"/>
      <c r="I2571" s="84"/>
      <c r="J2571" s="30"/>
      <c r="K2571" s="25" t="str">
        <f t="shared" si="312"/>
        <v/>
      </c>
      <c r="L2571" s="30"/>
      <c r="O2571" s="13" t="str">
        <f t="shared" si="313"/>
        <v/>
      </c>
      <c r="P2571" s="13">
        <f>SUM($E$11:$E2571)</f>
        <v>30</v>
      </c>
      <c r="T2571" s="22">
        <f t="shared" si="314"/>
        <v>0</v>
      </c>
      <c r="U2571" s="22">
        <f t="shared" si="315"/>
        <v>0</v>
      </c>
      <c r="W2571" s="13" t="str">
        <f t="shared" si="316"/>
        <v/>
      </c>
      <c r="Y2571" s="41" t="str">
        <f>IF($B2571="", "", IF($B2571&gt;'Annual Report'!$AZ$41, 'Annual Report'!$BA$40, TEXT($B2571, "mmm yyyy")))</f>
        <v/>
      </c>
      <c r="AA2571" s="13" t="str">
        <f t="shared" si="317"/>
        <v/>
      </c>
      <c r="AC2571" s="13" t="str">
        <f t="shared" si="318"/>
        <v xml:space="preserve"> - </v>
      </c>
      <c r="AE2571" s="13" t="str">
        <f t="shared" si="319"/>
        <v/>
      </c>
    </row>
    <row r="2572" spans="1:31" x14ac:dyDescent="0.25">
      <c r="A2572" s="30"/>
      <c r="B2572" s="74"/>
      <c r="C2572" s="82"/>
      <c r="D2572" s="92"/>
      <c r="E2572" s="75"/>
      <c r="F2572" s="76"/>
      <c r="G2572" s="83"/>
      <c r="H2572" s="77"/>
      <c r="I2572" s="84"/>
      <c r="J2572" s="30"/>
      <c r="K2572" s="25" t="str">
        <f t="shared" ref="K2572:K2635" si="320">IF($B2572="", "", $G2572+$H2572-$F2572-$U2572-$T2572)</f>
        <v/>
      </c>
      <c r="L2572" s="30"/>
      <c r="O2572" s="13" t="str">
        <f t="shared" ref="O2572:O2635" si="321">IF($B2572="", "", IF(OR($B2572&lt;$R$3, $B2572&gt;$R$4), "X", ""))</f>
        <v/>
      </c>
      <c r="P2572" s="13">
        <f>SUM($E$11:$E2572)</f>
        <v>30</v>
      </c>
      <c r="T2572" s="22">
        <f t="shared" ref="T2572:T2635" si="322">ROUND($D2572*$P$4*24, 2)</f>
        <v>0</v>
      </c>
      <c r="U2572" s="22">
        <f t="shared" ref="U2572:U2635" si="323">ROUND(IF(AND($P2572&gt;$O$6, $P2571&lt;$O$6), (($P2572-$O$6)*$P$7)+(($O$6-$P2571)*$P$6), IF($P2571&gt;$O$6, $E2572*$P$7, $E2572*$P$6)), 2)</f>
        <v>0</v>
      </c>
      <c r="W2572" s="13" t="str">
        <f t="shared" ref="W2572:W2635" si="324">IF($I2572="", "", IF(COUNTIF($R$11:$R$20, $I2572)&gt;0, "", "X"))</f>
        <v/>
      </c>
      <c r="Y2572" s="41" t="str">
        <f>IF($B2572="", "", IF($B2572&gt;'Annual Report'!$AZ$41, 'Annual Report'!$BA$40, TEXT($B2572, "mmm yyyy")))</f>
        <v/>
      </c>
      <c r="AA2572" s="13" t="str">
        <f t="shared" ref="AA2572:AA2635" si="325">IF(AND(NOT($F2572=""), $I2572=""), "X", "")</f>
        <v/>
      </c>
      <c r="AC2572" s="13" t="str">
        <f t="shared" ref="AC2572:AC2635" si="326">_xlfn.CONCAT(Y2572, " - ", $I2572)</f>
        <v xml:space="preserve"> - </v>
      </c>
      <c r="AE2572" s="13" t="str">
        <f t="shared" ref="AE2572:AE2635" si="327">IF($AA2572="", "", $Y2572)</f>
        <v/>
      </c>
    </row>
    <row r="2573" spans="1:31" x14ac:dyDescent="0.25">
      <c r="A2573" s="30"/>
      <c r="B2573" s="74"/>
      <c r="C2573" s="82"/>
      <c r="D2573" s="92"/>
      <c r="E2573" s="75"/>
      <c r="F2573" s="76"/>
      <c r="G2573" s="83"/>
      <c r="H2573" s="77"/>
      <c r="I2573" s="84"/>
      <c r="J2573" s="30"/>
      <c r="K2573" s="25" t="str">
        <f t="shared" si="320"/>
        <v/>
      </c>
      <c r="L2573" s="30"/>
      <c r="O2573" s="13" t="str">
        <f t="shared" si="321"/>
        <v/>
      </c>
      <c r="P2573" s="13">
        <f>SUM($E$11:$E2573)</f>
        <v>30</v>
      </c>
      <c r="T2573" s="22">
        <f t="shared" si="322"/>
        <v>0</v>
      </c>
      <c r="U2573" s="22">
        <f t="shared" si="323"/>
        <v>0</v>
      </c>
      <c r="W2573" s="13" t="str">
        <f t="shared" si="324"/>
        <v/>
      </c>
      <c r="Y2573" s="41" t="str">
        <f>IF($B2573="", "", IF($B2573&gt;'Annual Report'!$AZ$41, 'Annual Report'!$BA$40, TEXT($B2573, "mmm yyyy")))</f>
        <v/>
      </c>
      <c r="AA2573" s="13" t="str">
        <f t="shared" si="325"/>
        <v/>
      </c>
      <c r="AC2573" s="13" t="str">
        <f t="shared" si="326"/>
        <v xml:space="preserve"> - </v>
      </c>
      <c r="AE2573" s="13" t="str">
        <f t="shared" si="327"/>
        <v/>
      </c>
    </row>
    <row r="2574" spans="1:31" x14ac:dyDescent="0.25">
      <c r="A2574" s="30"/>
      <c r="B2574" s="74"/>
      <c r="C2574" s="82"/>
      <c r="D2574" s="92"/>
      <c r="E2574" s="75"/>
      <c r="F2574" s="76"/>
      <c r="G2574" s="83"/>
      <c r="H2574" s="77"/>
      <c r="I2574" s="84"/>
      <c r="J2574" s="30"/>
      <c r="K2574" s="25" t="str">
        <f t="shared" si="320"/>
        <v/>
      </c>
      <c r="L2574" s="30"/>
      <c r="O2574" s="13" t="str">
        <f t="shared" si="321"/>
        <v/>
      </c>
      <c r="P2574" s="13">
        <f>SUM($E$11:$E2574)</f>
        <v>30</v>
      </c>
      <c r="T2574" s="22">
        <f t="shared" si="322"/>
        <v>0</v>
      </c>
      <c r="U2574" s="22">
        <f t="shared" si="323"/>
        <v>0</v>
      </c>
      <c r="W2574" s="13" t="str">
        <f t="shared" si="324"/>
        <v/>
      </c>
      <c r="Y2574" s="41" t="str">
        <f>IF($B2574="", "", IF($B2574&gt;'Annual Report'!$AZ$41, 'Annual Report'!$BA$40, TEXT($B2574, "mmm yyyy")))</f>
        <v/>
      </c>
      <c r="AA2574" s="13" t="str">
        <f t="shared" si="325"/>
        <v/>
      </c>
      <c r="AC2574" s="13" t="str">
        <f t="shared" si="326"/>
        <v xml:space="preserve"> - </v>
      </c>
      <c r="AE2574" s="13" t="str">
        <f t="shared" si="327"/>
        <v/>
      </c>
    </row>
    <row r="2575" spans="1:31" x14ac:dyDescent="0.25">
      <c r="A2575" s="30"/>
      <c r="B2575" s="74"/>
      <c r="C2575" s="82"/>
      <c r="D2575" s="92"/>
      <c r="E2575" s="75"/>
      <c r="F2575" s="76"/>
      <c r="G2575" s="83"/>
      <c r="H2575" s="77"/>
      <c r="I2575" s="84"/>
      <c r="J2575" s="30"/>
      <c r="K2575" s="25" t="str">
        <f t="shared" si="320"/>
        <v/>
      </c>
      <c r="L2575" s="30"/>
      <c r="O2575" s="13" t="str">
        <f t="shared" si="321"/>
        <v/>
      </c>
      <c r="P2575" s="13">
        <f>SUM($E$11:$E2575)</f>
        <v>30</v>
      </c>
      <c r="T2575" s="22">
        <f t="shared" si="322"/>
        <v>0</v>
      </c>
      <c r="U2575" s="22">
        <f t="shared" si="323"/>
        <v>0</v>
      </c>
      <c r="W2575" s="13" t="str">
        <f t="shared" si="324"/>
        <v/>
      </c>
      <c r="Y2575" s="41" t="str">
        <f>IF($B2575="", "", IF($B2575&gt;'Annual Report'!$AZ$41, 'Annual Report'!$BA$40, TEXT($B2575, "mmm yyyy")))</f>
        <v/>
      </c>
      <c r="AA2575" s="13" t="str">
        <f t="shared" si="325"/>
        <v/>
      </c>
      <c r="AC2575" s="13" t="str">
        <f t="shared" si="326"/>
        <v xml:space="preserve"> - </v>
      </c>
      <c r="AE2575" s="13" t="str">
        <f t="shared" si="327"/>
        <v/>
      </c>
    </row>
    <row r="2576" spans="1:31" x14ac:dyDescent="0.25">
      <c r="A2576" s="30"/>
      <c r="B2576" s="74"/>
      <c r="C2576" s="82"/>
      <c r="D2576" s="92"/>
      <c r="E2576" s="75"/>
      <c r="F2576" s="76"/>
      <c r="G2576" s="83"/>
      <c r="H2576" s="77"/>
      <c r="I2576" s="84"/>
      <c r="J2576" s="30"/>
      <c r="K2576" s="25" t="str">
        <f t="shared" si="320"/>
        <v/>
      </c>
      <c r="L2576" s="30"/>
      <c r="O2576" s="13" t="str">
        <f t="shared" si="321"/>
        <v/>
      </c>
      <c r="P2576" s="13">
        <f>SUM($E$11:$E2576)</f>
        <v>30</v>
      </c>
      <c r="T2576" s="22">
        <f t="shared" si="322"/>
        <v>0</v>
      </c>
      <c r="U2576" s="22">
        <f t="shared" si="323"/>
        <v>0</v>
      </c>
      <c r="W2576" s="13" t="str">
        <f t="shared" si="324"/>
        <v/>
      </c>
      <c r="Y2576" s="41" t="str">
        <f>IF($B2576="", "", IF($B2576&gt;'Annual Report'!$AZ$41, 'Annual Report'!$BA$40, TEXT($B2576, "mmm yyyy")))</f>
        <v/>
      </c>
      <c r="AA2576" s="13" t="str">
        <f t="shared" si="325"/>
        <v/>
      </c>
      <c r="AC2576" s="13" t="str">
        <f t="shared" si="326"/>
        <v xml:space="preserve"> - </v>
      </c>
      <c r="AE2576" s="13" t="str">
        <f t="shared" si="327"/>
        <v/>
      </c>
    </row>
    <row r="2577" spans="1:31" x14ac:dyDescent="0.25">
      <c r="A2577" s="30"/>
      <c r="B2577" s="74"/>
      <c r="C2577" s="82"/>
      <c r="D2577" s="92"/>
      <c r="E2577" s="75"/>
      <c r="F2577" s="76"/>
      <c r="G2577" s="83"/>
      <c r="H2577" s="77"/>
      <c r="I2577" s="84"/>
      <c r="J2577" s="30"/>
      <c r="K2577" s="25" t="str">
        <f t="shared" si="320"/>
        <v/>
      </c>
      <c r="L2577" s="30"/>
      <c r="O2577" s="13" t="str">
        <f t="shared" si="321"/>
        <v/>
      </c>
      <c r="P2577" s="13">
        <f>SUM($E$11:$E2577)</f>
        <v>30</v>
      </c>
      <c r="T2577" s="22">
        <f t="shared" si="322"/>
        <v>0</v>
      </c>
      <c r="U2577" s="22">
        <f t="shared" si="323"/>
        <v>0</v>
      </c>
      <c r="W2577" s="13" t="str">
        <f t="shared" si="324"/>
        <v/>
      </c>
      <c r="Y2577" s="41" t="str">
        <f>IF($B2577="", "", IF($B2577&gt;'Annual Report'!$AZ$41, 'Annual Report'!$BA$40, TEXT($B2577, "mmm yyyy")))</f>
        <v/>
      </c>
      <c r="AA2577" s="13" t="str">
        <f t="shared" si="325"/>
        <v/>
      </c>
      <c r="AC2577" s="13" t="str">
        <f t="shared" si="326"/>
        <v xml:space="preserve"> - </v>
      </c>
      <c r="AE2577" s="13" t="str">
        <f t="shared" si="327"/>
        <v/>
      </c>
    </row>
    <row r="2578" spans="1:31" x14ac:dyDescent="0.25">
      <c r="A2578" s="30"/>
      <c r="B2578" s="74"/>
      <c r="C2578" s="82"/>
      <c r="D2578" s="92"/>
      <c r="E2578" s="75"/>
      <c r="F2578" s="76"/>
      <c r="G2578" s="83"/>
      <c r="H2578" s="77"/>
      <c r="I2578" s="84"/>
      <c r="J2578" s="30"/>
      <c r="K2578" s="25" t="str">
        <f t="shared" si="320"/>
        <v/>
      </c>
      <c r="L2578" s="30"/>
      <c r="O2578" s="13" t="str">
        <f t="shared" si="321"/>
        <v/>
      </c>
      <c r="P2578" s="13">
        <f>SUM($E$11:$E2578)</f>
        <v>30</v>
      </c>
      <c r="T2578" s="22">
        <f t="shared" si="322"/>
        <v>0</v>
      </c>
      <c r="U2578" s="22">
        <f t="shared" si="323"/>
        <v>0</v>
      </c>
      <c r="W2578" s="13" t="str">
        <f t="shared" si="324"/>
        <v/>
      </c>
      <c r="Y2578" s="41" t="str">
        <f>IF($B2578="", "", IF($B2578&gt;'Annual Report'!$AZ$41, 'Annual Report'!$BA$40, TEXT($B2578, "mmm yyyy")))</f>
        <v/>
      </c>
      <c r="AA2578" s="13" t="str">
        <f t="shared" si="325"/>
        <v/>
      </c>
      <c r="AC2578" s="13" t="str">
        <f t="shared" si="326"/>
        <v xml:space="preserve"> - </v>
      </c>
      <c r="AE2578" s="13" t="str">
        <f t="shared" si="327"/>
        <v/>
      </c>
    </row>
    <row r="2579" spans="1:31" x14ac:dyDescent="0.25">
      <c r="A2579" s="30"/>
      <c r="B2579" s="74"/>
      <c r="C2579" s="82"/>
      <c r="D2579" s="92"/>
      <c r="E2579" s="75"/>
      <c r="F2579" s="76"/>
      <c r="G2579" s="83"/>
      <c r="H2579" s="77"/>
      <c r="I2579" s="84"/>
      <c r="J2579" s="30"/>
      <c r="K2579" s="25" t="str">
        <f t="shared" si="320"/>
        <v/>
      </c>
      <c r="L2579" s="30"/>
      <c r="O2579" s="13" t="str">
        <f t="shared" si="321"/>
        <v/>
      </c>
      <c r="P2579" s="13">
        <f>SUM($E$11:$E2579)</f>
        <v>30</v>
      </c>
      <c r="T2579" s="22">
        <f t="shared" si="322"/>
        <v>0</v>
      </c>
      <c r="U2579" s="22">
        <f t="shared" si="323"/>
        <v>0</v>
      </c>
      <c r="W2579" s="13" t="str">
        <f t="shared" si="324"/>
        <v/>
      </c>
      <c r="Y2579" s="41" t="str">
        <f>IF($B2579="", "", IF($B2579&gt;'Annual Report'!$AZ$41, 'Annual Report'!$BA$40, TEXT($B2579, "mmm yyyy")))</f>
        <v/>
      </c>
      <c r="AA2579" s="13" t="str">
        <f t="shared" si="325"/>
        <v/>
      </c>
      <c r="AC2579" s="13" t="str">
        <f t="shared" si="326"/>
        <v xml:space="preserve"> - </v>
      </c>
      <c r="AE2579" s="13" t="str">
        <f t="shared" si="327"/>
        <v/>
      </c>
    </row>
    <row r="2580" spans="1:31" x14ac:dyDescent="0.25">
      <c r="A2580" s="30"/>
      <c r="B2580" s="74"/>
      <c r="C2580" s="82"/>
      <c r="D2580" s="92"/>
      <c r="E2580" s="75"/>
      <c r="F2580" s="76"/>
      <c r="G2580" s="83"/>
      <c r="H2580" s="77"/>
      <c r="I2580" s="84"/>
      <c r="J2580" s="30"/>
      <c r="K2580" s="25" t="str">
        <f t="shared" si="320"/>
        <v/>
      </c>
      <c r="L2580" s="30"/>
      <c r="O2580" s="13" t="str">
        <f t="shared" si="321"/>
        <v/>
      </c>
      <c r="P2580" s="13">
        <f>SUM($E$11:$E2580)</f>
        <v>30</v>
      </c>
      <c r="T2580" s="22">
        <f t="shared" si="322"/>
        <v>0</v>
      </c>
      <c r="U2580" s="22">
        <f t="shared" si="323"/>
        <v>0</v>
      </c>
      <c r="W2580" s="13" t="str">
        <f t="shared" si="324"/>
        <v/>
      </c>
      <c r="Y2580" s="41" t="str">
        <f>IF($B2580="", "", IF($B2580&gt;'Annual Report'!$AZ$41, 'Annual Report'!$BA$40, TEXT($B2580, "mmm yyyy")))</f>
        <v/>
      </c>
      <c r="AA2580" s="13" t="str">
        <f t="shared" si="325"/>
        <v/>
      </c>
      <c r="AC2580" s="13" t="str">
        <f t="shared" si="326"/>
        <v xml:space="preserve"> - </v>
      </c>
      <c r="AE2580" s="13" t="str">
        <f t="shared" si="327"/>
        <v/>
      </c>
    </row>
    <row r="2581" spans="1:31" x14ac:dyDescent="0.25">
      <c r="A2581" s="30"/>
      <c r="B2581" s="74"/>
      <c r="C2581" s="82"/>
      <c r="D2581" s="92"/>
      <c r="E2581" s="75"/>
      <c r="F2581" s="76"/>
      <c r="G2581" s="83"/>
      <c r="H2581" s="77"/>
      <c r="I2581" s="84"/>
      <c r="J2581" s="30"/>
      <c r="K2581" s="25" t="str">
        <f t="shared" si="320"/>
        <v/>
      </c>
      <c r="L2581" s="30"/>
      <c r="O2581" s="13" t="str">
        <f t="shared" si="321"/>
        <v/>
      </c>
      <c r="P2581" s="13">
        <f>SUM($E$11:$E2581)</f>
        <v>30</v>
      </c>
      <c r="T2581" s="22">
        <f t="shared" si="322"/>
        <v>0</v>
      </c>
      <c r="U2581" s="22">
        <f t="shared" si="323"/>
        <v>0</v>
      </c>
      <c r="W2581" s="13" t="str">
        <f t="shared" si="324"/>
        <v/>
      </c>
      <c r="Y2581" s="41" t="str">
        <f>IF($B2581="", "", IF($B2581&gt;'Annual Report'!$AZ$41, 'Annual Report'!$BA$40, TEXT($B2581, "mmm yyyy")))</f>
        <v/>
      </c>
      <c r="AA2581" s="13" t="str">
        <f t="shared" si="325"/>
        <v/>
      </c>
      <c r="AC2581" s="13" t="str">
        <f t="shared" si="326"/>
        <v xml:space="preserve"> - </v>
      </c>
      <c r="AE2581" s="13" t="str">
        <f t="shared" si="327"/>
        <v/>
      </c>
    </row>
    <row r="2582" spans="1:31" x14ac:dyDescent="0.25">
      <c r="A2582" s="30"/>
      <c r="B2582" s="74"/>
      <c r="C2582" s="82"/>
      <c r="D2582" s="92"/>
      <c r="E2582" s="75"/>
      <c r="F2582" s="76"/>
      <c r="G2582" s="83"/>
      <c r="H2582" s="77"/>
      <c r="I2582" s="84"/>
      <c r="J2582" s="30"/>
      <c r="K2582" s="25" t="str">
        <f t="shared" si="320"/>
        <v/>
      </c>
      <c r="L2582" s="30"/>
      <c r="O2582" s="13" t="str">
        <f t="shared" si="321"/>
        <v/>
      </c>
      <c r="P2582" s="13">
        <f>SUM($E$11:$E2582)</f>
        <v>30</v>
      </c>
      <c r="T2582" s="22">
        <f t="shared" si="322"/>
        <v>0</v>
      </c>
      <c r="U2582" s="22">
        <f t="shared" si="323"/>
        <v>0</v>
      </c>
      <c r="W2582" s="13" t="str">
        <f t="shared" si="324"/>
        <v/>
      </c>
      <c r="Y2582" s="41" t="str">
        <f>IF($B2582="", "", IF($B2582&gt;'Annual Report'!$AZ$41, 'Annual Report'!$BA$40, TEXT($B2582, "mmm yyyy")))</f>
        <v/>
      </c>
      <c r="AA2582" s="13" t="str">
        <f t="shared" si="325"/>
        <v/>
      </c>
      <c r="AC2582" s="13" t="str">
        <f t="shared" si="326"/>
        <v xml:space="preserve"> - </v>
      </c>
      <c r="AE2582" s="13" t="str">
        <f t="shared" si="327"/>
        <v/>
      </c>
    </row>
    <row r="2583" spans="1:31" x14ac:dyDescent="0.25">
      <c r="A2583" s="30"/>
      <c r="B2583" s="74"/>
      <c r="C2583" s="82"/>
      <c r="D2583" s="92"/>
      <c r="E2583" s="75"/>
      <c r="F2583" s="76"/>
      <c r="G2583" s="83"/>
      <c r="H2583" s="77"/>
      <c r="I2583" s="84"/>
      <c r="J2583" s="30"/>
      <c r="K2583" s="25" t="str">
        <f t="shared" si="320"/>
        <v/>
      </c>
      <c r="L2583" s="30"/>
      <c r="O2583" s="13" t="str">
        <f t="shared" si="321"/>
        <v/>
      </c>
      <c r="P2583" s="13">
        <f>SUM($E$11:$E2583)</f>
        <v>30</v>
      </c>
      <c r="T2583" s="22">
        <f t="shared" si="322"/>
        <v>0</v>
      </c>
      <c r="U2583" s="22">
        <f t="shared" si="323"/>
        <v>0</v>
      </c>
      <c r="W2583" s="13" t="str">
        <f t="shared" si="324"/>
        <v/>
      </c>
      <c r="Y2583" s="41" t="str">
        <f>IF($B2583="", "", IF($B2583&gt;'Annual Report'!$AZ$41, 'Annual Report'!$BA$40, TEXT($B2583, "mmm yyyy")))</f>
        <v/>
      </c>
      <c r="AA2583" s="13" t="str">
        <f t="shared" si="325"/>
        <v/>
      </c>
      <c r="AC2583" s="13" t="str">
        <f t="shared" si="326"/>
        <v xml:space="preserve"> - </v>
      </c>
      <c r="AE2583" s="13" t="str">
        <f t="shared" si="327"/>
        <v/>
      </c>
    </row>
    <row r="2584" spans="1:31" x14ac:dyDescent="0.25">
      <c r="A2584" s="30"/>
      <c r="B2584" s="74"/>
      <c r="C2584" s="82"/>
      <c r="D2584" s="92"/>
      <c r="E2584" s="75"/>
      <c r="F2584" s="76"/>
      <c r="G2584" s="83"/>
      <c r="H2584" s="77"/>
      <c r="I2584" s="84"/>
      <c r="J2584" s="30"/>
      <c r="K2584" s="25" t="str">
        <f t="shared" si="320"/>
        <v/>
      </c>
      <c r="L2584" s="30"/>
      <c r="O2584" s="13" t="str">
        <f t="shared" si="321"/>
        <v/>
      </c>
      <c r="P2584" s="13">
        <f>SUM($E$11:$E2584)</f>
        <v>30</v>
      </c>
      <c r="T2584" s="22">
        <f t="shared" si="322"/>
        <v>0</v>
      </c>
      <c r="U2584" s="22">
        <f t="shared" si="323"/>
        <v>0</v>
      </c>
      <c r="W2584" s="13" t="str">
        <f t="shared" si="324"/>
        <v/>
      </c>
      <c r="Y2584" s="41" t="str">
        <f>IF($B2584="", "", IF($B2584&gt;'Annual Report'!$AZ$41, 'Annual Report'!$BA$40, TEXT($B2584, "mmm yyyy")))</f>
        <v/>
      </c>
      <c r="AA2584" s="13" t="str">
        <f t="shared" si="325"/>
        <v/>
      </c>
      <c r="AC2584" s="13" t="str">
        <f t="shared" si="326"/>
        <v xml:space="preserve"> - </v>
      </c>
      <c r="AE2584" s="13" t="str">
        <f t="shared" si="327"/>
        <v/>
      </c>
    </row>
    <row r="2585" spans="1:31" x14ac:dyDescent="0.25">
      <c r="A2585" s="30"/>
      <c r="B2585" s="74"/>
      <c r="C2585" s="82"/>
      <c r="D2585" s="92"/>
      <c r="E2585" s="75"/>
      <c r="F2585" s="76"/>
      <c r="G2585" s="83"/>
      <c r="H2585" s="77"/>
      <c r="I2585" s="84"/>
      <c r="J2585" s="30"/>
      <c r="K2585" s="25" t="str">
        <f t="shared" si="320"/>
        <v/>
      </c>
      <c r="L2585" s="30"/>
      <c r="O2585" s="13" t="str">
        <f t="shared" si="321"/>
        <v/>
      </c>
      <c r="P2585" s="13">
        <f>SUM($E$11:$E2585)</f>
        <v>30</v>
      </c>
      <c r="T2585" s="22">
        <f t="shared" si="322"/>
        <v>0</v>
      </c>
      <c r="U2585" s="22">
        <f t="shared" si="323"/>
        <v>0</v>
      </c>
      <c r="W2585" s="13" t="str">
        <f t="shared" si="324"/>
        <v/>
      </c>
      <c r="Y2585" s="41" t="str">
        <f>IF($B2585="", "", IF($B2585&gt;'Annual Report'!$AZ$41, 'Annual Report'!$BA$40, TEXT($B2585, "mmm yyyy")))</f>
        <v/>
      </c>
      <c r="AA2585" s="13" t="str">
        <f t="shared" si="325"/>
        <v/>
      </c>
      <c r="AC2585" s="13" t="str">
        <f t="shared" si="326"/>
        <v xml:space="preserve"> - </v>
      </c>
      <c r="AE2585" s="13" t="str">
        <f t="shared" si="327"/>
        <v/>
      </c>
    </row>
    <row r="2586" spans="1:31" x14ac:dyDescent="0.25">
      <c r="A2586" s="30"/>
      <c r="B2586" s="74"/>
      <c r="C2586" s="82"/>
      <c r="D2586" s="92"/>
      <c r="E2586" s="75"/>
      <c r="F2586" s="76"/>
      <c r="G2586" s="83"/>
      <c r="H2586" s="77"/>
      <c r="I2586" s="84"/>
      <c r="J2586" s="30"/>
      <c r="K2586" s="25" t="str">
        <f t="shared" si="320"/>
        <v/>
      </c>
      <c r="L2586" s="30"/>
      <c r="O2586" s="13" t="str">
        <f t="shared" si="321"/>
        <v/>
      </c>
      <c r="P2586" s="13">
        <f>SUM($E$11:$E2586)</f>
        <v>30</v>
      </c>
      <c r="T2586" s="22">
        <f t="shared" si="322"/>
        <v>0</v>
      </c>
      <c r="U2586" s="22">
        <f t="shared" si="323"/>
        <v>0</v>
      </c>
      <c r="W2586" s="13" t="str">
        <f t="shared" si="324"/>
        <v/>
      </c>
      <c r="Y2586" s="41" t="str">
        <f>IF($B2586="", "", IF($B2586&gt;'Annual Report'!$AZ$41, 'Annual Report'!$BA$40, TEXT($B2586, "mmm yyyy")))</f>
        <v/>
      </c>
      <c r="AA2586" s="13" t="str">
        <f t="shared" si="325"/>
        <v/>
      </c>
      <c r="AC2586" s="13" t="str">
        <f t="shared" si="326"/>
        <v xml:space="preserve"> - </v>
      </c>
      <c r="AE2586" s="13" t="str">
        <f t="shared" si="327"/>
        <v/>
      </c>
    </row>
    <row r="2587" spans="1:31" x14ac:dyDescent="0.25">
      <c r="A2587" s="30"/>
      <c r="B2587" s="74"/>
      <c r="C2587" s="82"/>
      <c r="D2587" s="92"/>
      <c r="E2587" s="75"/>
      <c r="F2587" s="76"/>
      <c r="G2587" s="83"/>
      <c r="H2587" s="77"/>
      <c r="I2587" s="84"/>
      <c r="J2587" s="30"/>
      <c r="K2587" s="25" t="str">
        <f t="shared" si="320"/>
        <v/>
      </c>
      <c r="L2587" s="30"/>
      <c r="O2587" s="13" t="str">
        <f t="shared" si="321"/>
        <v/>
      </c>
      <c r="P2587" s="13">
        <f>SUM($E$11:$E2587)</f>
        <v>30</v>
      </c>
      <c r="T2587" s="22">
        <f t="shared" si="322"/>
        <v>0</v>
      </c>
      <c r="U2587" s="22">
        <f t="shared" si="323"/>
        <v>0</v>
      </c>
      <c r="W2587" s="13" t="str">
        <f t="shared" si="324"/>
        <v/>
      </c>
      <c r="Y2587" s="41" t="str">
        <f>IF($B2587="", "", IF($B2587&gt;'Annual Report'!$AZ$41, 'Annual Report'!$BA$40, TEXT($B2587, "mmm yyyy")))</f>
        <v/>
      </c>
      <c r="AA2587" s="13" t="str">
        <f t="shared" si="325"/>
        <v/>
      </c>
      <c r="AC2587" s="13" t="str">
        <f t="shared" si="326"/>
        <v xml:space="preserve"> - </v>
      </c>
      <c r="AE2587" s="13" t="str">
        <f t="shared" si="327"/>
        <v/>
      </c>
    </row>
    <row r="2588" spans="1:31" x14ac:dyDescent="0.25">
      <c r="A2588" s="30"/>
      <c r="B2588" s="74"/>
      <c r="C2588" s="82"/>
      <c r="D2588" s="92"/>
      <c r="E2588" s="75"/>
      <c r="F2588" s="76"/>
      <c r="G2588" s="83"/>
      <c r="H2588" s="77"/>
      <c r="I2588" s="84"/>
      <c r="J2588" s="30"/>
      <c r="K2588" s="25" t="str">
        <f t="shared" si="320"/>
        <v/>
      </c>
      <c r="L2588" s="30"/>
      <c r="O2588" s="13" t="str">
        <f t="shared" si="321"/>
        <v/>
      </c>
      <c r="P2588" s="13">
        <f>SUM($E$11:$E2588)</f>
        <v>30</v>
      </c>
      <c r="T2588" s="22">
        <f t="shared" si="322"/>
        <v>0</v>
      </c>
      <c r="U2588" s="22">
        <f t="shared" si="323"/>
        <v>0</v>
      </c>
      <c r="W2588" s="13" t="str">
        <f t="shared" si="324"/>
        <v/>
      </c>
      <c r="Y2588" s="41" t="str">
        <f>IF($B2588="", "", IF($B2588&gt;'Annual Report'!$AZ$41, 'Annual Report'!$BA$40, TEXT($B2588, "mmm yyyy")))</f>
        <v/>
      </c>
      <c r="AA2588" s="13" t="str">
        <f t="shared" si="325"/>
        <v/>
      </c>
      <c r="AC2588" s="13" t="str">
        <f t="shared" si="326"/>
        <v xml:space="preserve"> - </v>
      </c>
      <c r="AE2588" s="13" t="str">
        <f t="shared" si="327"/>
        <v/>
      </c>
    </row>
    <row r="2589" spans="1:31" x14ac:dyDescent="0.25">
      <c r="A2589" s="30"/>
      <c r="B2589" s="74"/>
      <c r="C2589" s="82"/>
      <c r="D2589" s="92"/>
      <c r="E2589" s="75"/>
      <c r="F2589" s="76"/>
      <c r="G2589" s="83"/>
      <c r="H2589" s="77"/>
      <c r="I2589" s="84"/>
      <c r="J2589" s="30"/>
      <c r="K2589" s="25" t="str">
        <f t="shared" si="320"/>
        <v/>
      </c>
      <c r="L2589" s="30"/>
      <c r="O2589" s="13" t="str">
        <f t="shared" si="321"/>
        <v/>
      </c>
      <c r="P2589" s="13">
        <f>SUM($E$11:$E2589)</f>
        <v>30</v>
      </c>
      <c r="T2589" s="22">
        <f t="shared" si="322"/>
        <v>0</v>
      </c>
      <c r="U2589" s="22">
        <f t="shared" si="323"/>
        <v>0</v>
      </c>
      <c r="W2589" s="13" t="str">
        <f t="shared" si="324"/>
        <v/>
      </c>
      <c r="Y2589" s="41" t="str">
        <f>IF($B2589="", "", IF($B2589&gt;'Annual Report'!$AZ$41, 'Annual Report'!$BA$40, TEXT($B2589, "mmm yyyy")))</f>
        <v/>
      </c>
      <c r="AA2589" s="13" t="str">
        <f t="shared" si="325"/>
        <v/>
      </c>
      <c r="AC2589" s="13" t="str">
        <f t="shared" si="326"/>
        <v xml:space="preserve"> - </v>
      </c>
      <c r="AE2589" s="13" t="str">
        <f t="shared" si="327"/>
        <v/>
      </c>
    </row>
    <row r="2590" spans="1:31" x14ac:dyDescent="0.25">
      <c r="A2590" s="30"/>
      <c r="B2590" s="74"/>
      <c r="C2590" s="82"/>
      <c r="D2590" s="92"/>
      <c r="E2590" s="75"/>
      <c r="F2590" s="76"/>
      <c r="G2590" s="83"/>
      <c r="H2590" s="77"/>
      <c r="I2590" s="84"/>
      <c r="J2590" s="30"/>
      <c r="K2590" s="25" t="str">
        <f t="shared" si="320"/>
        <v/>
      </c>
      <c r="L2590" s="30"/>
      <c r="O2590" s="13" t="str">
        <f t="shared" si="321"/>
        <v/>
      </c>
      <c r="P2590" s="13">
        <f>SUM($E$11:$E2590)</f>
        <v>30</v>
      </c>
      <c r="T2590" s="22">
        <f t="shared" si="322"/>
        <v>0</v>
      </c>
      <c r="U2590" s="22">
        <f t="shared" si="323"/>
        <v>0</v>
      </c>
      <c r="W2590" s="13" t="str">
        <f t="shared" si="324"/>
        <v/>
      </c>
      <c r="Y2590" s="41" t="str">
        <f>IF($B2590="", "", IF($B2590&gt;'Annual Report'!$AZ$41, 'Annual Report'!$BA$40, TEXT($B2590, "mmm yyyy")))</f>
        <v/>
      </c>
      <c r="AA2590" s="13" t="str">
        <f t="shared" si="325"/>
        <v/>
      </c>
      <c r="AC2590" s="13" t="str">
        <f t="shared" si="326"/>
        <v xml:space="preserve"> - </v>
      </c>
      <c r="AE2590" s="13" t="str">
        <f t="shared" si="327"/>
        <v/>
      </c>
    </row>
    <row r="2591" spans="1:31" x14ac:dyDescent="0.25">
      <c r="A2591" s="30"/>
      <c r="B2591" s="74"/>
      <c r="C2591" s="82"/>
      <c r="D2591" s="92"/>
      <c r="E2591" s="75"/>
      <c r="F2591" s="76"/>
      <c r="G2591" s="83"/>
      <c r="H2591" s="77"/>
      <c r="I2591" s="84"/>
      <c r="J2591" s="30"/>
      <c r="K2591" s="25" t="str">
        <f t="shared" si="320"/>
        <v/>
      </c>
      <c r="L2591" s="30"/>
      <c r="O2591" s="13" t="str">
        <f t="shared" si="321"/>
        <v/>
      </c>
      <c r="P2591" s="13">
        <f>SUM($E$11:$E2591)</f>
        <v>30</v>
      </c>
      <c r="T2591" s="22">
        <f t="shared" si="322"/>
        <v>0</v>
      </c>
      <c r="U2591" s="22">
        <f t="shared" si="323"/>
        <v>0</v>
      </c>
      <c r="W2591" s="13" t="str">
        <f t="shared" si="324"/>
        <v/>
      </c>
      <c r="Y2591" s="41" t="str">
        <f>IF($B2591="", "", IF($B2591&gt;'Annual Report'!$AZ$41, 'Annual Report'!$BA$40, TEXT($B2591, "mmm yyyy")))</f>
        <v/>
      </c>
      <c r="AA2591" s="13" t="str">
        <f t="shared" si="325"/>
        <v/>
      </c>
      <c r="AC2591" s="13" t="str">
        <f t="shared" si="326"/>
        <v xml:space="preserve"> - </v>
      </c>
      <c r="AE2591" s="13" t="str">
        <f t="shared" si="327"/>
        <v/>
      </c>
    </row>
    <row r="2592" spans="1:31" x14ac:dyDescent="0.25">
      <c r="A2592" s="30"/>
      <c r="B2592" s="74"/>
      <c r="C2592" s="82"/>
      <c r="D2592" s="92"/>
      <c r="E2592" s="75"/>
      <c r="F2592" s="76"/>
      <c r="G2592" s="83"/>
      <c r="H2592" s="77"/>
      <c r="I2592" s="84"/>
      <c r="J2592" s="30"/>
      <c r="K2592" s="25" t="str">
        <f t="shared" si="320"/>
        <v/>
      </c>
      <c r="L2592" s="30"/>
      <c r="O2592" s="13" t="str">
        <f t="shared" si="321"/>
        <v/>
      </c>
      <c r="P2592" s="13">
        <f>SUM($E$11:$E2592)</f>
        <v>30</v>
      </c>
      <c r="T2592" s="22">
        <f t="shared" si="322"/>
        <v>0</v>
      </c>
      <c r="U2592" s="22">
        <f t="shared" si="323"/>
        <v>0</v>
      </c>
      <c r="W2592" s="13" t="str">
        <f t="shared" si="324"/>
        <v/>
      </c>
      <c r="Y2592" s="41" t="str">
        <f>IF($B2592="", "", IF($B2592&gt;'Annual Report'!$AZ$41, 'Annual Report'!$BA$40, TEXT($B2592, "mmm yyyy")))</f>
        <v/>
      </c>
      <c r="AA2592" s="13" t="str">
        <f t="shared" si="325"/>
        <v/>
      </c>
      <c r="AC2592" s="13" t="str">
        <f t="shared" si="326"/>
        <v xml:space="preserve"> - </v>
      </c>
      <c r="AE2592" s="13" t="str">
        <f t="shared" si="327"/>
        <v/>
      </c>
    </row>
    <row r="2593" spans="1:31" x14ac:dyDescent="0.25">
      <c r="A2593" s="30"/>
      <c r="B2593" s="74"/>
      <c r="C2593" s="82"/>
      <c r="D2593" s="92"/>
      <c r="E2593" s="75"/>
      <c r="F2593" s="76"/>
      <c r="G2593" s="83"/>
      <c r="H2593" s="77"/>
      <c r="I2593" s="84"/>
      <c r="J2593" s="30"/>
      <c r="K2593" s="25" t="str">
        <f t="shared" si="320"/>
        <v/>
      </c>
      <c r="L2593" s="30"/>
      <c r="O2593" s="13" t="str">
        <f t="shared" si="321"/>
        <v/>
      </c>
      <c r="P2593" s="13">
        <f>SUM($E$11:$E2593)</f>
        <v>30</v>
      </c>
      <c r="T2593" s="22">
        <f t="shared" si="322"/>
        <v>0</v>
      </c>
      <c r="U2593" s="22">
        <f t="shared" si="323"/>
        <v>0</v>
      </c>
      <c r="W2593" s="13" t="str">
        <f t="shared" si="324"/>
        <v/>
      </c>
      <c r="Y2593" s="41" t="str">
        <f>IF($B2593="", "", IF($B2593&gt;'Annual Report'!$AZ$41, 'Annual Report'!$BA$40, TEXT($B2593, "mmm yyyy")))</f>
        <v/>
      </c>
      <c r="AA2593" s="13" t="str">
        <f t="shared" si="325"/>
        <v/>
      </c>
      <c r="AC2593" s="13" t="str">
        <f t="shared" si="326"/>
        <v xml:space="preserve"> - </v>
      </c>
      <c r="AE2593" s="13" t="str">
        <f t="shared" si="327"/>
        <v/>
      </c>
    </row>
    <row r="2594" spans="1:31" x14ac:dyDescent="0.25">
      <c r="A2594" s="30"/>
      <c r="B2594" s="74"/>
      <c r="C2594" s="82"/>
      <c r="D2594" s="92"/>
      <c r="E2594" s="75"/>
      <c r="F2594" s="76"/>
      <c r="G2594" s="83"/>
      <c r="H2594" s="77"/>
      <c r="I2594" s="84"/>
      <c r="J2594" s="30"/>
      <c r="K2594" s="25" t="str">
        <f t="shared" si="320"/>
        <v/>
      </c>
      <c r="L2594" s="30"/>
      <c r="O2594" s="13" t="str">
        <f t="shared" si="321"/>
        <v/>
      </c>
      <c r="P2594" s="13">
        <f>SUM($E$11:$E2594)</f>
        <v>30</v>
      </c>
      <c r="T2594" s="22">
        <f t="shared" si="322"/>
        <v>0</v>
      </c>
      <c r="U2594" s="22">
        <f t="shared" si="323"/>
        <v>0</v>
      </c>
      <c r="W2594" s="13" t="str">
        <f t="shared" si="324"/>
        <v/>
      </c>
      <c r="Y2594" s="41" t="str">
        <f>IF($B2594="", "", IF($B2594&gt;'Annual Report'!$AZ$41, 'Annual Report'!$BA$40, TEXT($B2594, "mmm yyyy")))</f>
        <v/>
      </c>
      <c r="AA2594" s="13" t="str">
        <f t="shared" si="325"/>
        <v/>
      </c>
      <c r="AC2594" s="13" t="str">
        <f t="shared" si="326"/>
        <v xml:space="preserve"> - </v>
      </c>
      <c r="AE2594" s="13" t="str">
        <f t="shared" si="327"/>
        <v/>
      </c>
    </row>
    <row r="2595" spans="1:31" x14ac:dyDescent="0.25">
      <c r="A2595" s="30"/>
      <c r="B2595" s="74"/>
      <c r="C2595" s="82"/>
      <c r="D2595" s="92"/>
      <c r="E2595" s="75"/>
      <c r="F2595" s="76"/>
      <c r="G2595" s="83"/>
      <c r="H2595" s="77"/>
      <c r="I2595" s="84"/>
      <c r="J2595" s="30"/>
      <c r="K2595" s="25" t="str">
        <f t="shared" si="320"/>
        <v/>
      </c>
      <c r="L2595" s="30"/>
      <c r="O2595" s="13" t="str">
        <f t="shared" si="321"/>
        <v/>
      </c>
      <c r="P2595" s="13">
        <f>SUM($E$11:$E2595)</f>
        <v>30</v>
      </c>
      <c r="T2595" s="22">
        <f t="shared" si="322"/>
        <v>0</v>
      </c>
      <c r="U2595" s="22">
        <f t="shared" si="323"/>
        <v>0</v>
      </c>
      <c r="W2595" s="13" t="str">
        <f t="shared" si="324"/>
        <v/>
      </c>
      <c r="Y2595" s="41" t="str">
        <f>IF($B2595="", "", IF($B2595&gt;'Annual Report'!$AZ$41, 'Annual Report'!$BA$40, TEXT($B2595, "mmm yyyy")))</f>
        <v/>
      </c>
      <c r="AA2595" s="13" t="str">
        <f t="shared" si="325"/>
        <v/>
      </c>
      <c r="AC2595" s="13" t="str">
        <f t="shared" si="326"/>
        <v xml:space="preserve"> - </v>
      </c>
      <c r="AE2595" s="13" t="str">
        <f t="shared" si="327"/>
        <v/>
      </c>
    </row>
    <row r="2596" spans="1:31" x14ac:dyDescent="0.25">
      <c r="A2596" s="30"/>
      <c r="B2596" s="74"/>
      <c r="C2596" s="82"/>
      <c r="D2596" s="92"/>
      <c r="E2596" s="75"/>
      <c r="F2596" s="76"/>
      <c r="G2596" s="83"/>
      <c r="H2596" s="77"/>
      <c r="I2596" s="84"/>
      <c r="J2596" s="30"/>
      <c r="K2596" s="25" t="str">
        <f t="shared" si="320"/>
        <v/>
      </c>
      <c r="L2596" s="30"/>
      <c r="O2596" s="13" t="str">
        <f t="shared" si="321"/>
        <v/>
      </c>
      <c r="P2596" s="13">
        <f>SUM($E$11:$E2596)</f>
        <v>30</v>
      </c>
      <c r="T2596" s="22">
        <f t="shared" si="322"/>
        <v>0</v>
      </c>
      <c r="U2596" s="22">
        <f t="shared" si="323"/>
        <v>0</v>
      </c>
      <c r="W2596" s="13" t="str">
        <f t="shared" si="324"/>
        <v/>
      </c>
      <c r="Y2596" s="41" t="str">
        <f>IF($B2596="", "", IF($B2596&gt;'Annual Report'!$AZ$41, 'Annual Report'!$BA$40, TEXT($B2596, "mmm yyyy")))</f>
        <v/>
      </c>
      <c r="AA2596" s="13" t="str">
        <f t="shared" si="325"/>
        <v/>
      </c>
      <c r="AC2596" s="13" t="str">
        <f t="shared" si="326"/>
        <v xml:space="preserve"> - </v>
      </c>
      <c r="AE2596" s="13" t="str">
        <f t="shared" si="327"/>
        <v/>
      </c>
    </row>
    <row r="2597" spans="1:31" x14ac:dyDescent="0.25">
      <c r="A2597" s="30"/>
      <c r="B2597" s="74"/>
      <c r="C2597" s="82"/>
      <c r="D2597" s="92"/>
      <c r="E2597" s="75"/>
      <c r="F2597" s="76"/>
      <c r="G2597" s="83"/>
      <c r="H2597" s="77"/>
      <c r="I2597" s="84"/>
      <c r="J2597" s="30"/>
      <c r="K2597" s="25" t="str">
        <f t="shared" si="320"/>
        <v/>
      </c>
      <c r="L2597" s="30"/>
      <c r="O2597" s="13" t="str">
        <f t="shared" si="321"/>
        <v/>
      </c>
      <c r="P2597" s="13">
        <f>SUM($E$11:$E2597)</f>
        <v>30</v>
      </c>
      <c r="T2597" s="22">
        <f t="shared" si="322"/>
        <v>0</v>
      </c>
      <c r="U2597" s="22">
        <f t="shared" si="323"/>
        <v>0</v>
      </c>
      <c r="W2597" s="13" t="str">
        <f t="shared" si="324"/>
        <v/>
      </c>
      <c r="Y2597" s="41" t="str">
        <f>IF($B2597="", "", IF($B2597&gt;'Annual Report'!$AZ$41, 'Annual Report'!$BA$40, TEXT($B2597, "mmm yyyy")))</f>
        <v/>
      </c>
      <c r="AA2597" s="13" t="str">
        <f t="shared" si="325"/>
        <v/>
      </c>
      <c r="AC2597" s="13" t="str">
        <f t="shared" si="326"/>
        <v xml:space="preserve"> - </v>
      </c>
      <c r="AE2597" s="13" t="str">
        <f t="shared" si="327"/>
        <v/>
      </c>
    </row>
    <row r="2598" spans="1:31" x14ac:dyDescent="0.25">
      <c r="A2598" s="30"/>
      <c r="B2598" s="74"/>
      <c r="C2598" s="82"/>
      <c r="D2598" s="92"/>
      <c r="E2598" s="75"/>
      <c r="F2598" s="76"/>
      <c r="G2598" s="83"/>
      <c r="H2598" s="77"/>
      <c r="I2598" s="84"/>
      <c r="J2598" s="30"/>
      <c r="K2598" s="25" t="str">
        <f t="shared" si="320"/>
        <v/>
      </c>
      <c r="L2598" s="30"/>
      <c r="O2598" s="13" t="str">
        <f t="shared" si="321"/>
        <v/>
      </c>
      <c r="P2598" s="13">
        <f>SUM($E$11:$E2598)</f>
        <v>30</v>
      </c>
      <c r="T2598" s="22">
        <f t="shared" si="322"/>
        <v>0</v>
      </c>
      <c r="U2598" s="22">
        <f t="shared" si="323"/>
        <v>0</v>
      </c>
      <c r="W2598" s="13" t="str">
        <f t="shared" si="324"/>
        <v/>
      </c>
      <c r="Y2598" s="41" t="str">
        <f>IF($B2598="", "", IF($B2598&gt;'Annual Report'!$AZ$41, 'Annual Report'!$BA$40, TEXT($B2598, "mmm yyyy")))</f>
        <v/>
      </c>
      <c r="AA2598" s="13" t="str">
        <f t="shared" si="325"/>
        <v/>
      </c>
      <c r="AC2598" s="13" t="str">
        <f t="shared" si="326"/>
        <v xml:space="preserve"> - </v>
      </c>
      <c r="AE2598" s="13" t="str">
        <f t="shared" si="327"/>
        <v/>
      </c>
    </row>
    <row r="2599" spans="1:31" x14ac:dyDescent="0.25">
      <c r="A2599" s="30"/>
      <c r="B2599" s="74"/>
      <c r="C2599" s="82"/>
      <c r="D2599" s="92"/>
      <c r="E2599" s="75"/>
      <c r="F2599" s="76"/>
      <c r="G2599" s="83"/>
      <c r="H2599" s="77"/>
      <c r="I2599" s="84"/>
      <c r="J2599" s="30"/>
      <c r="K2599" s="25" t="str">
        <f t="shared" si="320"/>
        <v/>
      </c>
      <c r="L2599" s="30"/>
      <c r="O2599" s="13" t="str">
        <f t="shared" si="321"/>
        <v/>
      </c>
      <c r="P2599" s="13">
        <f>SUM($E$11:$E2599)</f>
        <v>30</v>
      </c>
      <c r="T2599" s="22">
        <f t="shared" si="322"/>
        <v>0</v>
      </c>
      <c r="U2599" s="22">
        <f t="shared" si="323"/>
        <v>0</v>
      </c>
      <c r="W2599" s="13" t="str">
        <f t="shared" si="324"/>
        <v/>
      </c>
      <c r="Y2599" s="41" t="str">
        <f>IF($B2599="", "", IF($B2599&gt;'Annual Report'!$AZ$41, 'Annual Report'!$BA$40, TEXT($B2599, "mmm yyyy")))</f>
        <v/>
      </c>
      <c r="AA2599" s="13" t="str">
        <f t="shared" si="325"/>
        <v/>
      </c>
      <c r="AC2599" s="13" t="str">
        <f t="shared" si="326"/>
        <v xml:space="preserve"> - </v>
      </c>
      <c r="AE2599" s="13" t="str">
        <f t="shared" si="327"/>
        <v/>
      </c>
    </row>
    <row r="2600" spans="1:31" x14ac:dyDescent="0.25">
      <c r="A2600" s="30"/>
      <c r="B2600" s="74"/>
      <c r="C2600" s="82"/>
      <c r="D2600" s="92"/>
      <c r="E2600" s="75"/>
      <c r="F2600" s="76"/>
      <c r="G2600" s="83"/>
      <c r="H2600" s="77"/>
      <c r="I2600" s="84"/>
      <c r="J2600" s="30"/>
      <c r="K2600" s="25" t="str">
        <f t="shared" si="320"/>
        <v/>
      </c>
      <c r="L2600" s="30"/>
      <c r="O2600" s="13" t="str">
        <f t="shared" si="321"/>
        <v/>
      </c>
      <c r="P2600" s="13">
        <f>SUM($E$11:$E2600)</f>
        <v>30</v>
      </c>
      <c r="T2600" s="22">
        <f t="shared" si="322"/>
        <v>0</v>
      </c>
      <c r="U2600" s="22">
        <f t="shared" si="323"/>
        <v>0</v>
      </c>
      <c r="W2600" s="13" t="str">
        <f t="shared" si="324"/>
        <v/>
      </c>
      <c r="Y2600" s="41" t="str">
        <f>IF($B2600="", "", IF($B2600&gt;'Annual Report'!$AZ$41, 'Annual Report'!$BA$40, TEXT($B2600, "mmm yyyy")))</f>
        <v/>
      </c>
      <c r="AA2600" s="13" t="str">
        <f t="shared" si="325"/>
        <v/>
      </c>
      <c r="AC2600" s="13" t="str">
        <f t="shared" si="326"/>
        <v xml:space="preserve"> - </v>
      </c>
      <c r="AE2600" s="13" t="str">
        <f t="shared" si="327"/>
        <v/>
      </c>
    </row>
    <row r="2601" spans="1:31" x14ac:dyDescent="0.25">
      <c r="A2601" s="30"/>
      <c r="B2601" s="74"/>
      <c r="C2601" s="82"/>
      <c r="D2601" s="92"/>
      <c r="E2601" s="75"/>
      <c r="F2601" s="76"/>
      <c r="G2601" s="83"/>
      <c r="H2601" s="77"/>
      <c r="I2601" s="84"/>
      <c r="J2601" s="30"/>
      <c r="K2601" s="25" t="str">
        <f t="shared" si="320"/>
        <v/>
      </c>
      <c r="L2601" s="30"/>
      <c r="O2601" s="13" t="str">
        <f t="shared" si="321"/>
        <v/>
      </c>
      <c r="P2601" s="13">
        <f>SUM($E$11:$E2601)</f>
        <v>30</v>
      </c>
      <c r="T2601" s="22">
        <f t="shared" si="322"/>
        <v>0</v>
      </c>
      <c r="U2601" s="22">
        <f t="shared" si="323"/>
        <v>0</v>
      </c>
      <c r="W2601" s="13" t="str">
        <f t="shared" si="324"/>
        <v/>
      </c>
      <c r="Y2601" s="41" t="str">
        <f>IF($B2601="", "", IF($B2601&gt;'Annual Report'!$AZ$41, 'Annual Report'!$BA$40, TEXT($B2601, "mmm yyyy")))</f>
        <v/>
      </c>
      <c r="AA2601" s="13" t="str">
        <f t="shared" si="325"/>
        <v/>
      </c>
      <c r="AC2601" s="13" t="str">
        <f t="shared" si="326"/>
        <v xml:space="preserve"> - </v>
      </c>
      <c r="AE2601" s="13" t="str">
        <f t="shared" si="327"/>
        <v/>
      </c>
    </row>
    <row r="2602" spans="1:31" x14ac:dyDescent="0.25">
      <c r="A2602" s="30"/>
      <c r="B2602" s="74"/>
      <c r="C2602" s="82"/>
      <c r="D2602" s="92"/>
      <c r="E2602" s="75"/>
      <c r="F2602" s="76"/>
      <c r="G2602" s="83"/>
      <c r="H2602" s="77"/>
      <c r="I2602" s="84"/>
      <c r="J2602" s="30"/>
      <c r="K2602" s="25" t="str">
        <f t="shared" si="320"/>
        <v/>
      </c>
      <c r="L2602" s="30"/>
      <c r="O2602" s="13" t="str">
        <f t="shared" si="321"/>
        <v/>
      </c>
      <c r="P2602" s="13">
        <f>SUM($E$11:$E2602)</f>
        <v>30</v>
      </c>
      <c r="T2602" s="22">
        <f t="shared" si="322"/>
        <v>0</v>
      </c>
      <c r="U2602" s="22">
        <f t="shared" si="323"/>
        <v>0</v>
      </c>
      <c r="W2602" s="13" t="str">
        <f t="shared" si="324"/>
        <v/>
      </c>
      <c r="Y2602" s="41" t="str">
        <f>IF($B2602="", "", IF($B2602&gt;'Annual Report'!$AZ$41, 'Annual Report'!$BA$40, TEXT($B2602, "mmm yyyy")))</f>
        <v/>
      </c>
      <c r="AA2602" s="13" t="str">
        <f t="shared" si="325"/>
        <v/>
      </c>
      <c r="AC2602" s="13" t="str">
        <f t="shared" si="326"/>
        <v xml:space="preserve"> - </v>
      </c>
      <c r="AE2602" s="13" t="str">
        <f t="shared" si="327"/>
        <v/>
      </c>
    </row>
    <row r="2603" spans="1:31" x14ac:dyDescent="0.25">
      <c r="A2603" s="30"/>
      <c r="B2603" s="74"/>
      <c r="C2603" s="82"/>
      <c r="D2603" s="92"/>
      <c r="E2603" s="75"/>
      <c r="F2603" s="76"/>
      <c r="G2603" s="83"/>
      <c r="H2603" s="77"/>
      <c r="I2603" s="84"/>
      <c r="J2603" s="30"/>
      <c r="K2603" s="25" t="str">
        <f t="shared" si="320"/>
        <v/>
      </c>
      <c r="L2603" s="30"/>
      <c r="O2603" s="13" t="str">
        <f t="shared" si="321"/>
        <v/>
      </c>
      <c r="P2603" s="13">
        <f>SUM($E$11:$E2603)</f>
        <v>30</v>
      </c>
      <c r="T2603" s="22">
        <f t="shared" si="322"/>
        <v>0</v>
      </c>
      <c r="U2603" s="22">
        <f t="shared" si="323"/>
        <v>0</v>
      </c>
      <c r="W2603" s="13" t="str">
        <f t="shared" si="324"/>
        <v/>
      </c>
      <c r="Y2603" s="41" t="str">
        <f>IF($B2603="", "", IF($B2603&gt;'Annual Report'!$AZ$41, 'Annual Report'!$BA$40, TEXT($B2603, "mmm yyyy")))</f>
        <v/>
      </c>
      <c r="AA2603" s="13" t="str">
        <f t="shared" si="325"/>
        <v/>
      </c>
      <c r="AC2603" s="13" t="str">
        <f t="shared" si="326"/>
        <v xml:space="preserve"> - </v>
      </c>
      <c r="AE2603" s="13" t="str">
        <f t="shared" si="327"/>
        <v/>
      </c>
    </row>
    <row r="2604" spans="1:31" x14ac:dyDescent="0.25">
      <c r="A2604" s="30"/>
      <c r="B2604" s="74"/>
      <c r="C2604" s="82"/>
      <c r="D2604" s="92"/>
      <c r="E2604" s="75"/>
      <c r="F2604" s="76"/>
      <c r="G2604" s="83"/>
      <c r="H2604" s="77"/>
      <c r="I2604" s="84"/>
      <c r="J2604" s="30"/>
      <c r="K2604" s="25" t="str">
        <f t="shared" si="320"/>
        <v/>
      </c>
      <c r="L2604" s="30"/>
      <c r="O2604" s="13" t="str">
        <f t="shared" si="321"/>
        <v/>
      </c>
      <c r="P2604" s="13">
        <f>SUM($E$11:$E2604)</f>
        <v>30</v>
      </c>
      <c r="T2604" s="22">
        <f t="shared" si="322"/>
        <v>0</v>
      </c>
      <c r="U2604" s="22">
        <f t="shared" si="323"/>
        <v>0</v>
      </c>
      <c r="W2604" s="13" t="str">
        <f t="shared" si="324"/>
        <v/>
      </c>
      <c r="Y2604" s="41" t="str">
        <f>IF($B2604="", "", IF($B2604&gt;'Annual Report'!$AZ$41, 'Annual Report'!$BA$40, TEXT($B2604, "mmm yyyy")))</f>
        <v/>
      </c>
      <c r="AA2604" s="13" t="str">
        <f t="shared" si="325"/>
        <v/>
      </c>
      <c r="AC2604" s="13" t="str">
        <f t="shared" si="326"/>
        <v xml:space="preserve"> - </v>
      </c>
      <c r="AE2604" s="13" t="str">
        <f t="shared" si="327"/>
        <v/>
      </c>
    </row>
    <row r="2605" spans="1:31" x14ac:dyDescent="0.25">
      <c r="A2605" s="30"/>
      <c r="B2605" s="74"/>
      <c r="C2605" s="82"/>
      <c r="D2605" s="92"/>
      <c r="E2605" s="75"/>
      <c r="F2605" s="76"/>
      <c r="G2605" s="83"/>
      <c r="H2605" s="77"/>
      <c r="I2605" s="84"/>
      <c r="J2605" s="30"/>
      <c r="K2605" s="25" t="str">
        <f t="shared" si="320"/>
        <v/>
      </c>
      <c r="L2605" s="30"/>
      <c r="O2605" s="13" t="str">
        <f t="shared" si="321"/>
        <v/>
      </c>
      <c r="P2605" s="13">
        <f>SUM($E$11:$E2605)</f>
        <v>30</v>
      </c>
      <c r="T2605" s="22">
        <f t="shared" si="322"/>
        <v>0</v>
      </c>
      <c r="U2605" s="22">
        <f t="shared" si="323"/>
        <v>0</v>
      </c>
      <c r="W2605" s="13" t="str">
        <f t="shared" si="324"/>
        <v/>
      </c>
      <c r="Y2605" s="41" t="str">
        <f>IF($B2605="", "", IF($B2605&gt;'Annual Report'!$AZ$41, 'Annual Report'!$BA$40, TEXT($B2605, "mmm yyyy")))</f>
        <v/>
      </c>
      <c r="AA2605" s="13" t="str">
        <f t="shared" si="325"/>
        <v/>
      </c>
      <c r="AC2605" s="13" t="str">
        <f t="shared" si="326"/>
        <v xml:space="preserve"> - </v>
      </c>
      <c r="AE2605" s="13" t="str">
        <f t="shared" si="327"/>
        <v/>
      </c>
    </row>
    <row r="2606" spans="1:31" x14ac:dyDescent="0.25">
      <c r="A2606" s="30"/>
      <c r="B2606" s="74"/>
      <c r="C2606" s="82"/>
      <c r="D2606" s="92"/>
      <c r="E2606" s="75"/>
      <c r="F2606" s="76"/>
      <c r="G2606" s="83"/>
      <c r="H2606" s="77"/>
      <c r="I2606" s="84"/>
      <c r="J2606" s="30"/>
      <c r="K2606" s="25" t="str">
        <f t="shared" si="320"/>
        <v/>
      </c>
      <c r="L2606" s="30"/>
      <c r="O2606" s="13" t="str">
        <f t="shared" si="321"/>
        <v/>
      </c>
      <c r="P2606" s="13">
        <f>SUM($E$11:$E2606)</f>
        <v>30</v>
      </c>
      <c r="T2606" s="22">
        <f t="shared" si="322"/>
        <v>0</v>
      </c>
      <c r="U2606" s="22">
        <f t="shared" si="323"/>
        <v>0</v>
      </c>
      <c r="W2606" s="13" t="str">
        <f t="shared" si="324"/>
        <v/>
      </c>
      <c r="Y2606" s="41" t="str">
        <f>IF($B2606="", "", IF($B2606&gt;'Annual Report'!$AZ$41, 'Annual Report'!$BA$40, TEXT($B2606, "mmm yyyy")))</f>
        <v/>
      </c>
      <c r="AA2606" s="13" t="str">
        <f t="shared" si="325"/>
        <v/>
      </c>
      <c r="AC2606" s="13" t="str">
        <f t="shared" si="326"/>
        <v xml:space="preserve"> - </v>
      </c>
      <c r="AE2606" s="13" t="str">
        <f t="shared" si="327"/>
        <v/>
      </c>
    </row>
    <row r="2607" spans="1:31" x14ac:dyDescent="0.25">
      <c r="A2607" s="30"/>
      <c r="B2607" s="74"/>
      <c r="C2607" s="82"/>
      <c r="D2607" s="92"/>
      <c r="E2607" s="75"/>
      <c r="F2607" s="76"/>
      <c r="G2607" s="83"/>
      <c r="H2607" s="77"/>
      <c r="I2607" s="84"/>
      <c r="J2607" s="30"/>
      <c r="K2607" s="25" t="str">
        <f t="shared" si="320"/>
        <v/>
      </c>
      <c r="L2607" s="30"/>
      <c r="O2607" s="13" t="str">
        <f t="shared" si="321"/>
        <v/>
      </c>
      <c r="P2607" s="13">
        <f>SUM($E$11:$E2607)</f>
        <v>30</v>
      </c>
      <c r="T2607" s="22">
        <f t="shared" si="322"/>
        <v>0</v>
      </c>
      <c r="U2607" s="22">
        <f t="shared" si="323"/>
        <v>0</v>
      </c>
      <c r="W2607" s="13" t="str">
        <f t="shared" si="324"/>
        <v/>
      </c>
      <c r="Y2607" s="41" t="str">
        <f>IF($B2607="", "", IF($B2607&gt;'Annual Report'!$AZ$41, 'Annual Report'!$BA$40, TEXT($B2607, "mmm yyyy")))</f>
        <v/>
      </c>
      <c r="AA2607" s="13" t="str">
        <f t="shared" si="325"/>
        <v/>
      </c>
      <c r="AC2607" s="13" t="str">
        <f t="shared" si="326"/>
        <v xml:space="preserve"> - </v>
      </c>
      <c r="AE2607" s="13" t="str">
        <f t="shared" si="327"/>
        <v/>
      </c>
    </row>
    <row r="2608" spans="1:31" x14ac:dyDescent="0.25">
      <c r="A2608" s="30"/>
      <c r="B2608" s="74"/>
      <c r="C2608" s="82"/>
      <c r="D2608" s="92"/>
      <c r="E2608" s="75"/>
      <c r="F2608" s="76"/>
      <c r="G2608" s="83"/>
      <c r="H2608" s="77"/>
      <c r="I2608" s="84"/>
      <c r="J2608" s="30"/>
      <c r="K2608" s="25" t="str">
        <f t="shared" si="320"/>
        <v/>
      </c>
      <c r="L2608" s="30"/>
      <c r="O2608" s="13" t="str">
        <f t="shared" si="321"/>
        <v/>
      </c>
      <c r="P2608" s="13">
        <f>SUM($E$11:$E2608)</f>
        <v>30</v>
      </c>
      <c r="T2608" s="22">
        <f t="shared" si="322"/>
        <v>0</v>
      </c>
      <c r="U2608" s="22">
        <f t="shared" si="323"/>
        <v>0</v>
      </c>
      <c r="W2608" s="13" t="str">
        <f t="shared" si="324"/>
        <v/>
      </c>
      <c r="Y2608" s="41" t="str">
        <f>IF($B2608="", "", IF($B2608&gt;'Annual Report'!$AZ$41, 'Annual Report'!$BA$40, TEXT($B2608, "mmm yyyy")))</f>
        <v/>
      </c>
      <c r="AA2608" s="13" t="str">
        <f t="shared" si="325"/>
        <v/>
      </c>
      <c r="AC2608" s="13" t="str">
        <f t="shared" si="326"/>
        <v xml:space="preserve"> - </v>
      </c>
      <c r="AE2608" s="13" t="str">
        <f t="shared" si="327"/>
        <v/>
      </c>
    </row>
    <row r="2609" spans="1:31" x14ac:dyDescent="0.25">
      <c r="A2609" s="30"/>
      <c r="B2609" s="74"/>
      <c r="C2609" s="82"/>
      <c r="D2609" s="92"/>
      <c r="E2609" s="75"/>
      <c r="F2609" s="76"/>
      <c r="G2609" s="83"/>
      <c r="H2609" s="77"/>
      <c r="I2609" s="84"/>
      <c r="J2609" s="30"/>
      <c r="K2609" s="25" t="str">
        <f t="shared" si="320"/>
        <v/>
      </c>
      <c r="L2609" s="30"/>
      <c r="O2609" s="13" t="str">
        <f t="shared" si="321"/>
        <v/>
      </c>
      <c r="P2609" s="13">
        <f>SUM($E$11:$E2609)</f>
        <v>30</v>
      </c>
      <c r="T2609" s="22">
        <f t="shared" si="322"/>
        <v>0</v>
      </c>
      <c r="U2609" s="22">
        <f t="shared" si="323"/>
        <v>0</v>
      </c>
      <c r="W2609" s="13" t="str">
        <f t="shared" si="324"/>
        <v/>
      </c>
      <c r="Y2609" s="41" t="str">
        <f>IF($B2609="", "", IF($B2609&gt;'Annual Report'!$AZ$41, 'Annual Report'!$BA$40, TEXT($B2609, "mmm yyyy")))</f>
        <v/>
      </c>
      <c r="AA2609" s="13" t="str">
        <f t="shared" si="325"/>
        <v/>
      </c>
      <c r="AC2609" s="13" t="str">
        <f t="shared" si="326"/>
        <v xml:space="preserve"> - </v>
      </c>
      <c r="AE2609" s="13" t="str">
        <f t="shared" si="327"/>
        <v/>
      </c>
    </row>
    <row r="2610" spans="1:31" x14ac:dyDescent="0.25">
      <c r="A2610" s="30"/>
      <c r="B2610" s="74"/>
      <c r="C2610" s="82"/>
      <c r="D2610" s="92"/>
      <c r="E2610" s="75"/>
      <c r="F2610" s="76"/>
      <c r="G2610" s="83"/>
      <c r="H2610" s="77"/>
      <c r="I2610" s="84"/>
      <c r="J2610" s="30"/>
      <c r="K2610" s="25" t="str">
        <f t="shared" si="320"/>
        <v/>
      </c>
      <c r="L2610" s="30"/>
      <c r="O2610" s="13" t="str">
        <f t="shared" si="321"/>
        <v/>
      </c>
      <c r="P2610" s="13">
        <f>SUM($E$11:$E2610)</f>
        <v>30</v>
      </c>
      <c r="T2610" s="22">
        <f t="shared" si="322"/>
        <v>0</v>
      </c>
      <c r="U2610" s="22">
        <f t="shared" si="323"/>
        <v>0</v>
      </c>
      <c r="W2610" s="13" t="str">
        <f t="shared" si="324"/>
        <v/>
      </c>
      <c r="Y2610" s="41" t="str">
        <f>IF($B2610="", "", IF($B2610&gt;'Annual Report'!$AZ$41, 'Annual Report'!$BA$40, TEXT($B2610, "mmm yyyy")))</f>
        <v/>
      </c>
      <c r="AA2610" s="13" t="str">
        <f t="shared" si="325"/>
        <v/>
      </c>
      <c r="AC2610" s="13" t="str">
        <f t="shared" si="326"/>
        <v xml:space="preserve"> - </v>
      </c>
      <c r="AE2610" s="13" t="str">
        <f t="shared" si="327"/>
        <v/>
      </c>
    </row>
    <row r="2611" spans="1:31" x14ac:dyDescent="0.25">
      <c r="A2611" s="30"/>
      <c r="B2611" s="74"/>
      <c r="C2611" s="82"/>
      <c r="D2611" s="92"/>
      <c r="E2611" s="75"/>
      <c r="F2611" s="76"/>
      <c r="G2611" s="83"/>
      <c r="H2611" s="77"/>
      <c r="I2611" s="84"/>
      <c r="J2611" s="30"/>
      <c r="K2611" s="25" t="str">
        <f t="shared" si="320"/>
        <v/>
      </c>
      <c r="L2611" s="30"/>
      <c r="O2611" s="13" t="str">
        <f t="shared" si="321"/>
        <v/>
      </c>
      <c r="P2611" s="13">
        <f>SUM($E$11:$E2611)</f>
        <v>30</v>
      </c>
      <c r="T2611" s="22">
        <f t="shared" si="322"/>
        <v>0</v>
      </c>
      <c r="U2611" s="22">
        <f t="shared" si="323"/>
        <v>0</v>
      </c>
      <c r="W2611" s="13" t="str">
        <f t="shared" si="324"/>
        <v/>
      </c>
      <c r="Y2611" s="41" t="str">
        <f>IF($B2611="", "", IF($B2611&gt;'Annual Report'!$AZ$41, 'Annual Report'!$BA$40, TEXT($B2611, "mmm yyyy")))</f>
        <v/>
      </c>
      <c r="AA2611" s="13" t="str">
        <f t="shared" si="325"/>
        <v/>
      </c>
      <c r="AC2611" s="13" t="str">
        <f t="shared" si="326"/>
        <v xml:space="preserve"> - </v>
      </c>
      <c r="AE2611" s="13" t="str">
        <f t="shared" si="327"/>
        <v/>
      </c>
    </row>
    <row r="2612" spans="1:31" x14ac:dyDescent="0.25">
      <c r="A2612" s="30"/>
      <c r="B2612" s="74"/>
      <c r="C2612" s="82"/>
      <c r="D2612" s="92"/>
      <c r="E2612" s="75"/>
      <c r="F2612" s="76"/>
      <c r="G2612" s="83"/>
      <c r="H2612" s="77"/>
      <c r="I2612" s="84"/>
      <c r="J2612" s="30"/>
      <c r="K2612" s="25" t="str">
        <f t="shared" si="320"/>
        <v/>
      </c>
      <c r="L2612" s="30"/>
      <c r="O2612" s="13" t="str">
        <f t="shared" si="321"/>
        <v/>
      </c>
      <c r="P2612" s="13">
        <f>SUM($E$11:$E2612)</f>
        <v>30</v>
      </c>
      <c r="T2612" s="22">
        <f t="shared" si="322"/>
        <v>0</v>
      </c>
      <c r="U2612" s="22">
        <f t="shared" si="323"/>
        <v>0</v>
      </c>
      <c r="W2612" s="13" t="str">
        <f t="shared" si="324"/>
        <v/>
      </c>
      <c r="Y2612" s="41" t="str">
        <f>IF($B2612="", "", IF($B2612&gt;'Annual Report'!$AZ$41, 'Annual Report'!$BA$40, TEXT($B2612, "mmm yyyy")))</f>
        <v/>
      </c>
      <c r="AA2612" s="13" t="str">
        <f t="shared" si="325"/>
        <v/>
      </c>
      <c r="AC2612" s="13" t="str">
        <f t="shared" si="326"/>
        <v xml:space="preserve"> - </v>
      </c>
      <c r="AE2612" s="13" t="str">
        <f t="shared" si="327"/>
        <v/>
      </c>
    </row>
    <row r="2613" spans="1:31" x14ac:dyDescent="0.25">
      <c r="A2613" s="30"/>
      <c r="B2613" s="74"/>
      <c r="C2613" s="82"/>
      <c r="D2613" s="92"/>
      <c r="E2613" s="75"/>
      <c r="F2613" s="76"/>
      <c r="G2613" s="83"/>
      <c r="H2613" s="77"/>
      <c r="I2613" s="84"/>
      <c r="J2613" s="30"/>
      <c r="K2613" s="25" t="str">
        <f t="shared" si="320"/>
        <v/>
      </c>
      <c r="L2613" s="30"/>
      <c r="O2613" s="13" t="str">
        <f t="shared" si="321"/>
        <v/>
      </c>
      <c r="P2613" s="13">
        <f>SUM($E$11:$E2613)</f>
        <v>30</v>
      </c>
      <c r="T2613" s="22">
        <f t="shared" si="322"/>
        <v>0</v>
      </c>
      <c r="U2613" s="22">
        <f t="shared" si="323"/>
        <v>0</v>
      </c>
      <c r="W2613" s="13" t="str">
        <f t="shared" si="324"/>
        <v/>
      </c>
      <c r="Y2613" s="41" t="str">
        <f>IF($B2613="", "", IF($B2613&gt;'Annual Report'!$AZ$41, 'Annual Report'!$BA$40, TEXT($B2613, "mmm yyyy")))</f>
        <v/>
      </c>
      <c r="AA2613" s="13" t="str">
        <f t="shared" si="325"/>
        <v/>
      </c>
      <c r="AC2613" s="13" t="str">
        <f t="shared" si="326"/>
        <v xml:space="preserve"> - </v>
      </c>
      <c r="AE2613" s="13" t="str">
        <f t="shared" si="327"/>
        <v/>
      </c>
    </row>
    <row r="2614" spans="1:31" x14ac:dyDescent="0.25">
      <c r="A2614" s="30"/>
      <c r="B2614" s="74"/>
      <c r="C2614" s="82"/>
      <c r="D2614" s="92"/>
      <c r="E2614" s="75"/>
      <c r="F2614" s="76"/>
      <c r="G2614" s="83"/>
      <c r="H2614" s="77"/>
      <c r="I2614" s="84"/>
      <c r="J2614" s="30"/>
      <c r="K2614" s="25" t="str">
        <f t="shared" si="320"/>
        <v/>
      </c>
      <c r="L2614" s="30"/>
      <c r="O2614" s="13" t="str">
        <f t="shared" si="321"/>
        <v/>
      </c>
      <c r="P2614" s="13">
        <f>SUM($E$11:$E2614)</f>
        <v>30</v>
      </c>
      <c r="T2614" s="22">
        <f t="shared" si="322"/>
        <v>0</v>
      </c>
      <c r="U2614" s="22">
        <f t="shared" si="323"/>
        <v>0</v>
      </c>
      <c r="W2614" s="13" t="str">
        <f t="shared" si="324"/>
        <v/>
      </c>
      <c r="Y2614" s="41" t="str">
        <f>IF($B2614="", "", IF($B2614&gt;'Annual Report'!$AZ$41, 'Annual Report'!$BA$40, TEXT($B2614, "mmm yyyy")))</f>
        <v/>
      </c>
      <c r="AA2614" s="13" t="str">
        <f t="shared" si="325"/>
        <v/>
      </c>
      <c r="AC2614" s="13" t="str">
        <f t="shared" si="326"/>
        <v xml:space="preserve"> - </v>
      </c>
      <c r="AE2614" s="13" t="str">
        <f t="shared" si="327"/>
        <v/>
      </c>
    </row>
    <row r="2615" spans="1:31" x14ac:dyDescent="0.25">
      <c r="A2615" s="30"/>
      <c r="B2615" s="74"/>
      <c r="C2615" s="82"/>
      <c r="D2615" s="92"/>
      <c r="E2615" s="75"/>
      <c r="F2615" s="76"/>
      <c r="G2615" s="83"/>
      <c r="H2615" s="77"/>
      <c r="I2615" s="84"/>
      <c r="J2615" s="30"/>
      <c r="K2615" s="25" t="str">
        <f t="shared" si="320"/>
        <v/>
      </c>
      <c r="L2615" s="30"/>
      <c r="O2615" s="13" t="str">
        <f t="shared" si="321"/>
        <v/>
      </c>
      <c r="P2615" s="13">
        <f>SUM($E$11:$E2615)</f>
        <v>30</v>
      </c>
      <c r="T2615" s="22">
        <f t="shared" si="322"/>
        <v>0</v>
      </c>
      <c r="U2615" s="22">
        <f t="shared" si="323"/>
        <v>0</v>
      </c>
      <c r="W2615" s="13" t="str">
        <f t="shared" si="324"/>
        <v/>
      </c>
      <c r="Y2615" s="41" t="str">
        <f>IF($B2615="", "", IF($B2615&gt;'Annual Report'!$AZ$41, 'Annual Report'!$BA$40, TEXT($B2615, "mmm yyyy")))</f>
        <v/>
      </c>
      <c r="AA2615" s="13" t="str">
        <f t="shared" si="325"/>
        <v/>
      </c>
      <c r="AC2615" s="13" t="str">
        <f t="shared" si="326"/>
        <v xml:space="preserve"> - </v>
      </c>
      <c r="AE2615" s="13" t="str">
        <f t="shared" si="327"/>
        <v/>
      </c>
    </row>
    <row r="2616" spans="1:31" x14ac:dyDescent="0.25">
      <c r="A2616" s="30"/>
      <c r="B2616" s="74"/>
      <c r="C2616" s="82"/>
      <c r="D2616" s="92"/>
      <c r="E2616" s="75"/>
      <c r="F2616" s="76"/>
      <c r="G2616" s="83"/>
      <c r="H2616" s="77"/>
      <c r="I2616" s="84"/>
      <c r="J2616" s="30"/>
      <c r="K2616" s="25" t="str">
        <f t="shared" si="320"/>
        <v/>
      </c>
      <c r="L2616" s="30"/>
      <c r="O2616" s="13" t="str">
        <f t="shared" si="321"/>
        <v/>
      </c>
      <c r="P2616" s="13">
        <f>SUM($E$11:$E2616)</f>
        <v>30</v>
      </c>
      <c r="T2616" s="22">
        <f t="shared" si="322"/>
        <v>0</v>
      </c>
      <c r="U2616" s="22">
        <f t="shared" si="323"/>
        <v>0</v>
      </c>
      <c r="W2616" s="13" t="str">
        <f t="shared" si="324"/>
        <v/>
      </c>
      <c r="Y2616" s="41" t="str">
        <f>IF($B2616="", "", IF($B2616&gt;'Annual Report'!$AZ$41, 'Annual Report'!$BA$40, TEXT($B2616, "mmm yyyy")))</f>
        <v/>
      </c>
      <c r="AA2616" s="13" t="str">
        <f t="shared" si="325"/>
        <v/>
      </c>
      <c r="AC2616" s="13" t="str">
        <f t="shared" si="326"/>
        <v xml:space="preserve"> - </v>
      </c>
      <c r="AE2616" s="13" t="str">
        <f t="shared" si="327"/>
        <v/>
      </c>
    </row>
    <row r="2617" spans="1:31" x14ac:dyDescent="0.25">
      <c r="A2617" s="30"/>
      <c r="B2617" s="74"/>
      <c r="C2617" s="82"/>
      <c r="D2617" s="92"/>
      <c r="E2617" s="75"/>
      <c r="F2617" s="76"/>
      <c r="G2617" s="83"/>
      <c r="H2617" s="77"/>
      <c r="I2617" s="84"/>
      <c r="J2617" s="30"/>
      <c r="K2617" s="25" t="str">
        <f t="shared" si="320"/>
        <v/>
      </c>
      <c r="L2617" s="30"/>
      <c r="O2617" s="13" t="str">
        <f t="shared" si="321"/>
        <v/>
      </c>
      <c r="P2617" s="13">
        <f>SUM($E$11:$E2617)</f>
        <v>30</v>
      </c>
      <c r="T2617" s="22">
        <f t="shared" si="322"/>
        <v>0</v>
      </c>
      <c r="U2617" s="22">
        <f t="shared" si="323"/>
        <v>0</v>
      </c>
      <c r="W2617" s="13" t="str">
        <f t="shared" si="324"/>
        <v/>
      </c>
      <c r="Y2617" s="41" t="str">
        <f>IF($B2617="", "", IF($B2617&gt;'Annual Report'!$AZ$41, 'Annual Report'!$BA$40, TEXT($B2617, "mmm yyyy")))</f>
        <v/>
      </c>
      <c r="AA2617" s="13" t="str">
        <f t="shared" si="325"/>
        <v/>
      </c>
      <c r="AC2617" s="13" t="str">
        <f t="shared" si="326"/>
        <v xml:space="preserve"> - </v>
      </c>
      <c r="AE2617" s="13" t="str">
        <f t="shared" si="327"/>
        <v/>
      </c>
    </row>
    <row r="2618" spans="1:31" x14ac:dyDescent="0.25">
      <c r="A2618" s="30"/>
      <c r="B2618" s="74"/>
      <c r="C2618" s="82"/>
      <c r="D2618" s="92"/>
      <c r="E2618" s="75"/>
      <c r="F2618" s="76"/>
      <c r="G2618" s="83"/>
      <c r="H2618" s="77"/>
      <c r="I2618" s="84"/>
      <c r="J2618" s="30"/>
      <c r="K2618" s="25" t="str">
        <f t="shared" si="320"/>
        <v/>
      </c>
      <c r="L2618" s="30"/>
      <c r="O2618" s="13" t="str">
        <f t="shared" si="321"/>
        <v/>
      </c>
      <c r="P2618" s="13">
        <f>SUM($E$11:$E2618)</f>
        <v>30</v>
      </c>
      <c r="T2618" s="22">
        <f t="shared" si="322"/>
        <v>0</v>
      </c>
      <c r="U2618" s="22">
        <f t="shared" si="323"/>
        <v>0</v>
      </c>
      <c r="W2618" s="13" t="str">
        <f t="shared" si="324"/>
        <v/>
      </c>
      <c r="Y2618" s="41" t="str">
        <f>IF($B2618="", "", IF($B2618&gt;'Annual Report'!$AZ$41, 'Annual Report'!$BA$40, TEXT($B2618, "mmm yyyy")))</f>
        <v/>
      </c>
      <c r="AA2618" s="13" t="str">
        <f t="shared" si="325"/>
        <v/>
      </c>
      <c r="AC2618" s="13" t="str">
        <f t="shared" si="326"/>
        <v xml:space="preserve"> - </v>
      </c>
      <c r="AE2618" s="13" t="str">
        <f t="shared" si="327"/>
        <v/>
      </c>
    </row>
    <row r="2619" spans="1:31" x14ac:dyDescent="0.25">
      <c r="A2619" s="30"/>
      <c r="B2619" s="74"/>
      <c r="C2619" s="82"/>
      <c r="D2619" s="92"/>
      <c r="E2619" s="75"/>
      <c r="F2619" s="76"/>
      <c r="G2619" s="83"/>
      <c r="H2619" s="77"/>
      <c r="I2619" s="84"/>
      <c r="J2619" s="30"/>
      <c r="K2619" s="25" t="str">
        <f t="shared" si="320"/>
        <v/>
      </c>
      <c r="L2619" s="30"/>
      <c r="O2619" s="13" t="str">
        <f t="shared" si="321"/>
        <v/>
      </c>
      <c r="P2619" s="13">
        <f>SUM($E$11:$E2619)</f>
        <v>30</v>
      </c>
      <c r="T2619" s="22">
        <f t="shared" si="322"/>
        <v>0</v>
      </c>
      <c r="U2619" s="22">
        <f t="shared" si="323"/>
        <v>0</v>
      </c>
      <c r="W2619" s="13" t="str">
        <f t="shared" si="324"/>
        <v/>
      </c>
      <c r="Y2619" s="41" t="str">
        <f>IF($B2619="", "", IF($B2619&gt;'Annual Report'!$AZ$41, 'Annual Report'!$BA$40, TEXT($B2619, "mmm yyyy")))</f>
        <v/>
      </c>
      <c r="AA2619" s="13" t="str">
        <f t="shared" si="325"/>
        <v/>
      </c>
      <c r="AC2619" s="13" t="str">
        <f t="shared" si="326"/>
        <v xml:space="preserve"> - </v>
      </c>
      <c r="AE2619" s="13" t="str">
        <f t="shared" si="327"/>
        <v/>
      </c>
    </row>
    <row r="2620" spans="1:31" x14ac:dyDescent="0.25">
      <c r="A2620" s="30"/>
      <c r="B2620" s="74"/>
      <c r="C2620" s="82"/>
      <c r="D2620" s="92"/>
      <c r="E2620" s="75"/>
      <c r="F2620" s="76"/>
      <c r="G2620" s="83"/>
      <c r="H2620" s="77"/>
      <c r="I2620" s="84"/>
      <c r="J2620" s="30"/>
      <c r="K2620" s="25" t="str">
        <f t="shared" si="320"/>
        <v/>
      </c>
      <c r="L2620" s="30"/>
      <c r="O2620" s="13" t="str">
        <f t="shared" si="321"/>
        <v/>
      </c>
      <c r="P2620" s="13">
        <f>SUM($E$11:$E2620)</f>
        <v>30</v>
      </c>
      <c r="T2620" s="22">
        <f t="shared" si="322"/>
        <v>0</v>
      </c>
      <c r="U2620" s="22">
        <f t="shared" si="323"/>
        <v>0</v>
      </c>
      <c r="W2620" s="13" t="str">
        <f t="shared" si="324"/>
        <v/>
      </c>
      <c r="Y2620" s="41" t="str">
        <f>IF($B2620="", "", IF($B2620&gt;'Annual Report'!$AZ$41, 'Annual Report'!$BA$40, TEXT($B2620, "mmm yyyy")))</f>
        <v/>
      </c>
      <c r="AA2620" s="13" t="str">
        <f t="shared" si="325"/>
        <v/>
      </c>
      <c r="AC2620" s="13" t="str">
        <f t="shared" si="326"/>
        <v xml:space="preserve"> - </v>
      </c>
      <c r="AE2620" s="13" t="str">
        <f t="shared" si="327"/>
        <v/>
      </c>
    </row>
    <row r="2621" spans="1:31" x14ac:dyDescent="0.25">
      <c r="A2621" s="30"/>
      <c r="B2621" s="74"/>
      <c r="C2621" s="82"/>
      <c r="D2621" s="92"/>
      <c r="E2621" s="75"/>
      <c r="F2621" s="76"/>
      <c r="G2621" s="83"/>
      <c r="H2621" s="77"/>
      <c r="I2621" s="84"/>
      <c r="J2621" s="30"/>
      <c r="K2621" s="25" t="str">
        <f t="shared" si="320"/>
        <v/>
      </c>
      <c r="L2621" s="30"/>
      <c r="O2621" s="13" t="str">
        <f t="shared" si="321"/>
        <v/>
      </c>
      <c r="P2621" s="13">
        <f>SUM($E$11:$E2621)</f>
        <v>30</v>
      </c>
      <c r="T2621" s="22">
        <f t="shared" si="322"/>
        <v>0</v>
      </c>
      <c r="U2621" s="22">
        <f t="shared" si="323"/>
        <v>0</v>
      </c>
      <c r="W2621" s="13" t="str">
        <f t="shared" si="324"/>
        <v/>
      </c>
      <c r="Y2621" s="41" t="str">
        <f>IF($B2621="", "", IF($B2621&gt;'Annual Report'!$AZ$41, 'Annual Report'!$BA$40, TEXT($B2621, "mmm yyyy")))</f>
        <v/>
      </c>
      <c r="AA2621" s="13" t="str">
        <f t="shared" si="325"/>
        <v/>
      </c>
      <c r="AC2621" s="13" t="str">
        <f t="shared" si="326"/>
        <v xml:space="preserve"> - </v>
      </c>
      <c r="AE2621" s="13" t="str">
        <f t="shared" si="327"/>
        <v/>
      </c>
    </row>
    <row r="2622" spans="1:31" x14ac:dyDescent="0.25">
      <c r="A2622" s="30"/>
      <c r="B2622" s="74"/>
      <c r="C2622" s="82"/>
      <c r="D2622" s="92"/>
      <c r="E2622" s="75"/>
      <c r="F2622" s="76"/>
      <c r="G2622" s="83"/>
      <c r="H2622" s="77"/>
      <c r="I2622" s="84"/>
      <c r="J2622" s="30"/>
      <c r="K2622" s="25" t="str">
        <f t="shared" si="320"/>
        <v/>
      </c>
      <c r="L2622" s="30"/>
      <c r="O2622" s="13" t="str">
        <f t="shared" si="321"/>
        <v/>
      </c>
      <c r="P2622" s="13">
        <f>SUM($E$11:$E2622)</f>
        <v>30</v>
      </c>
      <c r="T2622" s="22">
        <f t="shared" si="322"/>
        <v>0</v>
      </c>
      <c r="U2622" s="22">
        <f t="shared" si="323"/>
        <v>0</v>
      </c>
      <c r="W2622" s="13" t="str">
        <f t="shared" si="324"/>
        <v/>
      </c>
      <c r="Y2622" s="41" t="str">
        <f>IF($B2622="", "", IF($B2622&gt;'Annual Report'!$AZ$41, 'Annual Report'!$BA$40, TEXT($B2622, "mmm yyyy")))</f>
        <v/>
      </c>
      <c r="AA2622" s="13" t="str">
        <f t="shared" si="325"/>
        <v/>
      </c>
      <c r="AC2622" s="13" t="str">
        <f t="shared" si="326"/>
        <v xml:space="preserve"> - </v>
      </c>
      <c r="AE2622" s="13" t="str">
        <f t="shared" si="327"/>
        <v/>
      </c>
    </row>
    <row r="2623" spans="1:31" x14ac:dyDescent="0.25">
      <c r="A2623" s="30"/>
      <c r="B2623" s="74"/>
      <c r="C2623" s="82"/>
      <c r="D2623" s="92"/>
      <c r="E2623" s="75"/>
      <c r="F2623" s="76"/>
      <c r="G2623" s="83"/>
      <c r="H2623" s="77"/>
      <c r="I2623" s="84"/>
      <c r="J2623" s="30"/>
      <c r="K2623" s="25" t="str">
        <f t="shared" si="320"/>
        <v/>
      </c>
      <c r="L2623" s="30"/>
      <c r="O2623" s="13" t="str">
        <f t="shared" si="321"/>
        <v/>
      </c>
      <c r="P2623" s="13">
        <f>SUM($E$11:$E2623)</f>
        <v>30</v>
      </c>
      <c r="T2623" s="22">
        <f t="shared" si="322"/>
        <v>0</v>
      </c>
      <c r="U2623" s="22">
        <f t="shared" si="323"/>
        <v>0</v>
      </c>
      <c r="W2623" s="13" t="str">
        <f t="shared" si="324"/>
        <v/>
      </c>
      <c r="Y2623" s="41" t="str">
        <f>IF($B2623="", "", IF($B2623&gt;'Annual Report'!$AZ$41, 'Annual Report'!$BA$40, TEXT($B2623, "mmm yyyy")))</f>
        <v/>
      </c>
      <c r="AA2623" s="13" t="str">
        <f t="shared" si="325"/>
        <v/>
      </c>
      <c r="AC2623" s="13" t="str">
        <f t="shared" si="326"/>
        <v xml:space="preserve"> - </v>
      </c>
      <c r="AE2623" s="13" t="str">
        <f t="shared" si="327"/>
        <v/>
      </c>
    </row>
    <row r="2624" spans="1:31" x14ac:dyDescent="0.25">
      <c r="A2624" s="30"/>
      <c r="B2624" s="74"/>
      <c r="C2624" s="82"/>
      <c r="D2624" s="92"/>
      <c r="E2624" s="75"/>
      <c r="F2624" s="76"/>
      <c r="G2624" s="83"/>
      <c r="H2624" s="77"/>
      <c r="I2624" s="84"/>
      <c r="J2624" s="30"/>
      <c r="K2624" s="25" t="str">
        <f t="shared" si="320"/>
        <v/>
      </c>
      <c r="L2624" s="30"/>
      <c r="O2624" s="13" t="str">
        <f t="shared" si="321"/>
        <v/>
      </c>
      <c r="P2624" s="13">
        <f>SUM($E$11:$E2624)</f>
        <v>30</v>
      </c>
      <c r="T2624" s="22">
        <f t="shared" si="322"/>
        <v>0</v>
      </c>
      <c r="U2624" s="22">
        <f t="shared" si="323"/>
        <v>0</v>
      </c>
      <c r="W2624" s="13" t="str">
        <f t="shared" si="324"/>
        <v/>
      </c>
      <c r="Y2624" s="41" t="str">
        <f>IF($B2624="", "", IF($B2624&gt;'Annual Report'!$AZ$41, 'Annual Report'!$BA$40, TEXT($B2624, "mmm yyyy")))</f>
        <v/>
      </c>
      <c r="AA2624" s="13" t="str">
        <f t="shared" si="325"/>
        <v/>
      </c>
      <c r="AC2624" s="13" t="str">
        <f t="shared" si="326"/>
        <v xml:space="preserve"> - </v>
      </c>
      <c r="AE2624" s="13" t="str">
        <f t="shared" si="327"/>
        <v/>
      </c>
    </row>
    <row r="2625" spans="1:31" x14ac:dyDescent="0.25">
      <c r="A2625" s="30"/>
      <c r="B2625" s="74"/>
      <c r="C2625" s="82"/>
      <c r="D2625" s="92"/>
      <c r="E2625" s="75"/>
      <c r="F2625" s="76"/>
      <c r="G2625" s="83"/>
      <c r="H2625" s="77"/>
      <c r="I2625" s="84"/>
      <c r="J2625" s="30"/>
      <c r="K2625" s="25" t="str">
        <f t="shared" si="320"/>
        <v/>
      </c>
      <c r="L2625" s="30"/>
      <c r="O2625" s="13" t="str">
        <f t="shared" si="321"/>
        <v/>
      </c>
      <c r="P2625" s="13">
        <f>SUM($E$11:$E2625)</f>
        <v>30</v>
      </c>
      <c r="T2625" s="22">
        <f t="shared" si="322"/>
        <v>0</v>
      </c>
      <c r="U2625" s="22">
        <f t="shared" si="323"/>
        <v>0</v>
      </c>
      <c r="W2625" s="13" t="str">
        <f t="shared" si="324"/>
        <v/>
      </c>
      <c r="Y2625" s="41" t="str">
        <f>IF($B2625="", "", IF($B2625&gt;'Annual Report'!$AZ$41, 'Annual Report'!$BA$40, TEXT($B2625, "mmm yyyy")))</f>
        <v/>
      </c>
      <c r="AA2625" s="13" t="str">
        <f t="shared" si="325"/>
        <v/>
      </c>
      <c r="AC2625" s="13" t="str">
        <f t="shared" si="326"/>
        <v xml:space="preserve"> - </v>
      </c>
      <c r="AE2625" s="13" t="str">
        <f t="shared" si="327"/>
        <v/>
      </c>
    </row>
    <row r="2626" spans="1:31" x14ac:dyDescent="0.25">
      <c r="A2626" s="30"/>
      <c r="B2626" s="74"/>
      <c r="C2626" s="82"/>
      <c r="D2626" s="92"/>
      <c r="E2626" s="75"/>
      <c r="F2626" s="76"/>
      <c r="G2626" s="83"/>
      <c r="H2626" s="77"/>
      <c r="I2626" s="84"/>
      <c r="J2626" s="30"/>
      <c r="K2626" s="25" t="str">
        <f t="shared" si="320"/>
        <v/>
      </c>
      <c r="L2626" s="30"/>
      <c r="O2626" s="13" t="str">
        <f t="shared" si="321"/>
        <v/>
      </c>
      <c r="P2626" s="13">
        <f>SUM($E$11:$E2626)</f>
        <v>30</v>
      </c>
      <c r="T2626" s="22">
        <f t="shared" si="322"/>
        <v>0</v>
      </c>
      <c r="U2626" s="22">
        <f t="shared" si="323"/>
        <v>0</v>
      </c>
      <c r="W2626" s="13" t="str">
        <f t="shared" si="324"/>
        <v/>
      </c>
      <c r="Y2626" s="41" t="str">
        <f>IF($B2626="", "", IF($B2626&gt;'Annual Report'!$AZ$41, 'Annual Report'!$BA$40, TEXT($B2626, "mmm yyyy")))</f>
        <v/>
      </c>
      <c r="AA2626" s="13" t="str">
        <f t="shared" si="325"/>
        <v/>
      </c>
      <c r="AC2626" s="13" t="str">
        <f t="shared" si="326"/>
        <v xml:space="preserve"> - </v>
      </c>
      <c r="AE2626" s="13" t="str">
        <f t="shared" si="327"/>
        <v/>
      </c>
    </row>
    <row r="2627" spans="1:31" x14ac:dyDescent="0.25">
      <c r="A2627" s="30"/>
      <c r="B2627" s="74"/>
      <c r="C2627" s="82"/>
      <c r="D2627" s="92"/>
      <c r="E2627" s="75"/>
      <c r="F2627" s="76"/>
      <c r="G2627" s="83"/>
      <c r="H2627" s="77"/>
      <c r="I2627" s="84"/>
      <c r="J2627" s="30"/>
      <c r="K2627" s="25" t="str">
        <f t="shared" si="320"/>
        <v/>
      </c>
      <c r="L2627" s="30"/>
      <c r="O2627" s="13" t="str">
        <f t="shared" si="321"/>
        <v/>
      </c>
      <c r="P2627" s="13">
        <f>SUM($E$11:$E2627)</f>
        <v>30</v>
      </c>
      <c r="T2627" s="22">
        <f t="shared" si="322"/>
        <v>0</v>
      </c>
      <c r="U2627" s="22">
        <f t="shared" si="323"/>
        <v>0</v>
      </c>
      <c r="W2627" s="13" t="str">
        <f t="shared" si="324"/>
        <v/>
      </c>
      <c r="Y2627" s="41" t="str">
        <f>IF($B2627="", "", IF($B2627&gt;'Annual Report'!$AZ$41, 'Annual Report'!$BA$40, TEXT($B2627, "mmm yyyy")))</f>
        <v/>
      </c>
      <c r="AA2627" s="13" t="str">
        <f t="shared" si="325"/>
        <v/>
      </c>
      <c r="AC2627" s="13" t="str">
        <f t="shared" si="326"/>
        <v xml:space="preserve"> - </v>
      </c>
      <c r="AE2627" s="13" t="str">
        <f t="shared" si="327"/>
        <v/>
      </c>
    </row>
    <row r="2628" spans="1:31" x14ac:dyDescent="0.25">
      <c r="A2628" s="30"/>
      <c r="B2628" s="74"/>
      <c r="C2628" s="82"/>
      <c r="D2628" s="92"/>
      <c r="E2628" s="75"/>
      <c r="F2628" s="76"/>
      <c r="G2628" s="83"/>
      <c r="H2628" s="77"/>
      <c r="I2628" s="84"/>
      <c r="J2628" s="30"/>
      <c r="K2628" s="25" t="str">
        <f t="shared" si="320"/>
        <v/>
      </c>
      <c r="L2628" s="30"/>
      <c r="O2628" s="13" t="str">
        <f t="shared" si="321"/>
        <v/>
      </c>
      <c r="P2628" s="13">
        <f>SUM($E$11:$E2628)</f>
        <v>30</v>
      </c>
      <c r="T2628" s="22">
        <f t="shared" si="322"/>
        <v>0</v>
      </c>
      <c r="U2628" s="22">
        <f t="shared" si="323"/>
        <v>0</v>
      </c>
      <c r="W2628" s="13" t="str">
        <f t="shared" si="324"/>
        <v/>
      </c>
      <c r="Y2628" s="41" t="str">
        <f>IF($B2628="", "", IF($B2628&gt;'Annual Report'!$AZ$41, 'Annual Report'!$BA$40, TEXT($B2628, "mmm yyyy")))</f>
        <v/>
      </c>
      <c r="AA2628" s="13" t="str">
        <f t="shared" si="325"/>
        <v/>
      </c>
      <c r="AC2628" s="13" t="str">
        <f t="shared" si="326"/>
        <v xml:space="preserve"> - </v>
      </c>
      <c r="AE2628" s="13" t="str">
        <f t="shared" si="327"/>
        <v/>
      </c>
    </row>
    <row r="2629" spans="1:31" x14ac:dyDescent="0.25">
      <c r="A2629" s="30"/>
      <c r="B2629" s="74"/>
      <c r="C2629" s="82"/>
      <c r="D2629" s="92"/>
      <c r="E2629" s="75"/>
      <c r="F2629" s="76"/>
      <c r="G2629" s="83"/>
      <c r="H2629" s="77"/>
      <c r="I2629" s="84"/>
      <c r="J2629" s="30"/>
      <c r="K2629" s="25" t="str">
        <f t="shared" si="320"/>
        <v/>
      </c>
      <c r="L2629" s="30"/>
      <c r="O2629" s="13" t="str">
        <f t="shared" si="321"/>
        <v/>
      </c>
      <c r="P2629" s="13">
        <f>SUM($E$11:$E2629)</f>
        <v>30</v>
      </c>
      <c r="T2629" s="22">
        <f t="shared" si="322"/>
        <v>0</v>
      </c>
      <c r="U2629" s="22">
        <f t="shared" si="323"/>
        <v>0</v>
      </c>
      <c r="W2629" s="13" t="str">
        <f t="shared" si="324"/>
        <v/>
      </c>
      <c r="Y2629" s="41" t="str">
        <f>IF($B2629="", "", IF($B2629&gt;'Annual Report'!$AZ$41, 'Annual Report'!$BA$40, TEXT($B2629, "mmm yyyy")))</f>
        <v/>
      </c>
      <c r="AA2629" s="13" t="str">
        <f t="shared" si="325"/>
        <v/>
      </c>
      <c r="AC2629" s="13" t="str">
        <f t="shared" si="326"/>
        <v xml:space="preserve"> - </v>
      </c>
      <c r="AE2629" s="13" t="str">
        <f t="shared" si="327"/>
        <v/>
      </c>
    </row>
    <row r="2630" spans="1:31" x14ac:dyDescent="0.25">
      <c r="A2630" s="30"/>
      <c r="B2630" s="74"/>
      <c r="C2630" s="82"/>
      <c r="D2630" s="92"/>
      <c r="E2630" s="75"/>
      <c r="F2630" s="76"/>
      <c r="G2630" s="83"/>
      <c r="H2630" s="77"/>
      <c r="I2630" s="84"/>
      <c r="J2630" s="30"/>
      <c r="K2630" s="25" t="str">
        <f t="shared" si="320"/>
        <v/>
      </c>
      <c r="L2630" s="30"/>
      <c r="O2630" s="13" t="str">
        <f t="shared" si="321"/>
        <v/>
      </c>
      <c r="P2630" s="13">
        <f>SUM($E$11:$E2630)</f>
        <v>30</v>
      </c>
      <c r="T2630" s="22">
        <f t="shared" si="322"/>
        <v>0</v>
      </c>
      <c r="U2630" s="22">
        <f t="shared" si="323"/>
        <v>0</v>
      </c>
      <c r="W2630" s="13" t="str">
        <f t="shared" si="324"/>
        <v/>
      </c>
      <c r="Y2630" s="41" t="str">
        <f>IF($B2630="", "", IF($B2630&gt;'Annual Report'!$AZ$41, 'Annual Report'!$BA$40, TEXT($B2630, "mmm yyyy")))</f>
        <v/>
      </c>
      <c r="AA2630" s="13" t="str">
        <f t="shared" si="325"/>
        <v/>
      </c>
      <c r="AC2630" s="13" t="str">
        <f t="shared" si="326"/>
        <v xml:space="preserve"> - </v>
      </c>
      <c r="AE2630" s="13" t="str">
        <f t="shared" si="327"/>
        <v/>
      </c>
    </row>
    <row r="2631" spans="1:31" x14ac:dyDescent="0.25">
      <c r="A2631" s="30"/>
      <c r="B2631" s="74"/>
      <c r="C2631" s="82"/>
      <c r="D2631" s="92"/>
      <c r="E2631" s="75"/>
      <c r="F2631" s="76"/>
      <c r="G2631" s="83"/>
      <c r="H2631" s="77"/>
      <c r="I2631" s="84"/>
      <c r="J2631" s="30"/>
      <c r="K2631" s="25" t="str">
        <f t="shared" si="320"/>
        <v/>
      </c>
      <c r="L2631" s="30"/>
      <c r="O2631" s="13" t="str">
        <f t="shared" si="321"/>
        <v/>
      </c>
      <c r="P2631" s="13">
        <f>SUM($E$11:$E2631)</f>
        <v>30</v>
      </c>
      <c r="T2631" s="22">
        <f t="shared" si="322"/>
        <v>0</v>
      </c>
      <c r="U2631" s="22">
        <f t="shared" si="323"/>
        <v>0</v>
      </c>
      <c r="W2631" s="13" t="str">
        <f t="shared" si="324"/>
        <v/>
      </c>
      <c r="Y2631" s="41" t="str">
        <f>IF($B2631="", "", IF($B2631&gt;'Annual Report'!$AZ$41, 'Annual Report'!$BA$40, TEXT($B2631, "mmm yyyy")))</f>
        <v/>
      </c>
      <c r="AA2631" s="13" t="str">
        <f t="shared" si="325"/>
        <v/>
      </c>
      <c r="AC2631" s="13" t="str">
        <f t="shared" si="326"/>
        <v xml:space="preserve"> - </v>
      </c>
      <c r="AE2631" s="13" t="str">
        <f t="shared" si="327"/>
        <v/>
      </c>
    </row>
    <row r="2632" spans="1:31" x14ac:dyDescent="0.25">
      <c r="A2632" s="30"/>
      <c r="B2632" s="74"/>
      <c r="C2632" s="82"/>
      <c r="D2632" s="92"/>
      <c r="E2632" s="75"/>
      <c r="F2632" s="76"/>
      <c r="G2632" s="83"/>
      <c r="H2632" s="77"/>
      <c r="I2632" s="84"/>
      <c r="J2632" s="30"/>
      <c r="K2632" s="25" t="str">
        <f t="shared" si="320"/>
        <v/>
      </c>
      <c r="L2632" s="30"/>
      <c r="O2632" s="13" t="str">
        <f t="shared" si="321"/>
        <v/>
      </c>
      <c r="P2632" s="13">
        <f>SUM($E$11:$E2632)</f>
        <v>30</v>
      </c>
      <c r="T2632" s="22">
        <f t="shared" si="322"/>
        <v>0</v>
      </c>
      <c r="U2632" s="22">
        <f t="shared" si="323"/>
        <v>0</v>
      </c>
      <c r="W2632" s="13" t="str">
        <f t="shared" si="324"/>
        <v/>
      </c>
      <c r="Y2632" s="41" t="str">
        <f>IF($B2632="", "", IF($B2632&gt;'Annual Report'!$AZ$41, 'Annual Report'!$BA$40, TEXT($B2632, "mmm yyyy")))</f>
        <v/>
      </c>
      <c r="AA2632" s="13" t="str">
        <f t="shared" si="325"/>
        <v/>
      </c>
      <c r="AC2632" s="13" t="str">
        <f t="shared" si="326"/>
        <v xml:space="preserve"> - </v>
      </c>
      <c r="AE2632" s="13" t="str">
        <f t="shared" si="327"/>
        <v/>
      </c>
    </row>
    <row r="2633" spans="1:31" x14ac:dyDescent="0.25">
      <c r="A2633" s="30"/>
      <c r="B2633" s="74"/>
      <c r="C2633" s="82"/>
      <c r="D2633" s="92"/>
      <c r="E2633" s="75"/>
      <c r="F2633" s="76"/>
      <c r="G2633" s="83"/>
      <c r="H2633" s="77"/>
      <c r="I2633" s="84"/>
      <c r="J2633" s="30"/>
      <c r="K2633" s="25" t="str">
        <f t="shared" si="320"/>
        <v/>
      </c>
      <c r="L2633" s="30"/>
      <c r="O2633" s="13" t="str">
        <f t="shared" si="321"/>
        <v/>
      </c>
      <c r="P2633" s="13">
        <f>SUM($E$11:$E2633)</f>
        <v>30</v>
      </c>
      <c r="T2633" s="22">
        <f t="shared" si="322"/>
        <v>0</v>
      </c>
      <c r="U2633" s="22">
        <f t="shared" si="323"/>
        <v>0</v>
      </c>
      <c r="W2633" s="13" t="str">
        <f t="shared" si="324"/>
        <v/>
      </c>
      <c r="Y2633" s="41" t="str">
        <f>IF($B2633="", "", IF($B2633&gt;'Annual Report'!$AZ$41, 'Annual Report'!$BA$40, TEXT($B2633, "mmm yyyy")))</f>
        <v/>
      </c>
      <c r="AA2633" s="13" t="str">
        <f t="shared" si="325"/>
        <v/>
      </c>
      <c r="AC2633" s="13" t="str">
        <f t="shared" si="326"/>
        <v xml:space="preserve"> - </v>
      </c>
      <c r="AE2633" s="13" t="str">
        <f t="shared" si="327"/>
        <v/>
      </c>
    </row>
    <row r="2634" spans="1:31" x14ac:dyDescent="0.25">
      <c r="A2634" s="30"/>
      <c r="B2634" s="74"/>
      <c r="C2634" s="82"/>
      <c r="D2634" s="92"/>
      <c r="E2634" s="75"/>
      <c r="F2634" s="76"/>
      <c r="G2634" s="83"/>
      <c r="H2634" s="77"/>
      <c r="I2634" s="84"/>
      <c r="J2634" s="30"/>
      <c r="K2634" s="25" t="str">
        <f t="shared" si="320"/>
        <v/>
      </c>
      <c r="L2634" s="30"/>
      <c r="O2634" s="13" t="str">
        <f t="shared" si="321"/>
        <v/>
      </c>
      <c r="P2634" s="13">
        <f>SUM($E$11:$E2634)</f>
        <v>30</v>
      </c>
      <c r="T2634" s="22">
        <f t="shared" si="322"/>
        <v>0</v>
      </c>
      <c r="U2634" s="22">
        <f t="shared" si="323"/>
        <v>0</v>
      </c>
      <c r="W2634" s="13" t="str">
        <f t="shared" si="324"/>
        <v/>
      </c>
      <c r="Y2634" s="41" t="str">
        <f>IF($B2634="", "", IF($B2634&gt;'Annual Report'!$AZ$41, 'Annual Report'!$BA$40, TEXT($B2634, "mmm yyyy")))</f>
        <v/>
      </c>
      <c r="AA2634" s="13" t="str">
        <f t="shared" si="325"/>
        <v/>
      </c>
      <c r="AC2634" s="13" t="str">
        <f t="shared" si="326"/>
        <v xml:space="preserve"> - </v>
      </c>
      <c r="AE2634" s="13" t="str">
        <f t="shared" si="327"/>
        <v/>
      </c>
    </row>
    <row r="2635" spans="1:31" x14ac:dyDescent="0.25">
      <c r="A2635" s="30"/>
      <c r="B2635" s="74"/>
      <c r="C2635" s="82"/>
      <c r="D2635" s="92"/>
      <c r="E2635" s="75"/>
      <c r="F2635" s="76"/>
      <c r="G2635" s="83"/>
      <c r="H2635" s="77"/>
      <c r="I2635" s="84"/>
      <c r="J2635" s="30"/>
      <c r="K2635" s="25" t="str">
        <f t="shared" si="320"/>
        <v/>
      </c>
      <c r="L2635" s="30"/>
      <c r="O2635" s="13" t="str">
        <f t="shared" si="321"/>
        <v/>
      </c>
      <c r="P2635" s="13">
        <f>SUM($E$11:$E2635)</f>
        <v>30</v>
      </c>
      <c r="T2635" s="22">
        <f t="shared" si="322"/>
        <v>0</v>
      </c>
      <c r="U2635" s="22">
        <f t="shared" si="323"/>
        <v>0</v>
      </c>
      <c r="W2635" s="13" t="str">
        <f t="shared" si="324"/>
        <v/>
      </c>
      <c r="Y2635" s="41" t="str">
        <f>IF($B2635="", "", IF($B2635&gt;'Annual Report'!$AZ$41, 'Annual Report'!$BA$40, TEXT($B2635, "mmm yyyy")))</f>
        <v/>
      </c>
      <c r="AA2635" s="13" t="str">
        <f t="shared" si="325"/>
        <v/>
      </c>
      <c r="AC2635" s="13" t="str">
        <f t="shared" si="326"/>
        <v xml:space="preserve"> - </v>
      </c>
      <c r="AE2635" s="13" t="str">
        <f t="shared" si="327"/>
        <v/>
      </c>
    </row>
    <row r="2636" spans="1:31" x14ac:dyDescent="0.25">
      <c r="A2636" s="30"/>
      <c r="B2636" s="74"/>
      <c r="C2636" s="82"/>
      <c r="D2636" s="92"/>
      <c r="E2636" s="75"/>
      <c r="F2636" s="76"/>
      <c r="G2636" s="83"/>
      <c r="H2636" s="77"/>
      <c r="I2636" s="84"/>
      <c r="J2636" s="30"/>
      <c r="K2636" s="25" t="str">
        <f t="shared" ref="K2636:K2699" si="328">IF($B2636="", "", $G2636+$H2636-$F2636-$U2636-$T2636)</f>
        <v/>
      </c>
      <c r="L2636" s="30"/>
      <c r="O2636" s="13" t="str">
        <f t="shared" ref="O2636:O2699" si="329">IF($B2636="", "", IF(OR($B2636&lt;$R$3, $B2636&gt;$R$4), "X", ""))</f>
        <v/>
      </c>
      <c r="P2636" s="13">
        <f>SUM($E$11:$E2636)</f>
        <v>30</v>
      </c>
      <c r="T2636" s="22">
        <f t="shared" ref="T2636:T2699" si="330">ROUND($D2636*$P$4*24, 2)</f>
        <v>0</v>
      </c>
      <c r="U2636" s="22">
        <f t="shared" ref="U2636:U2699" si="331">ROUND(IF(AND($P2636&gt;$O$6, $P2635&lt;$O$6), (($P2636-$O$6)*$P$7)+(($O$6-$P2635)*$P$6), IF($P2635&gt;$O$6, $E2636*$P$7, $E2636*$P$6)), 2)</f>
        <v>0</v>
      </c>
      <c r="W2636" s="13" t="str">
        <f t="shared" ref="W2636:W2699" si="332">IF($I2636="", "", IF(COUNTIF($R$11:$R$20, $I2636)&gt;0, "", "X"))</f>
        <v/>
      </c>
      <c r="Y2636" s="41" t="str">
        <f>IF($B2636="", "", IF($B2636&gt;'Annual Report'!$AZ$41, 'Annual Report'!$BA$40, TEXT($B2636, "mmm yyyy")))</f>
        <v/>
      </c>
      <c r="AA2636" s="13" t="str">
        <f t="shared" ref="AA2636:AA2699" si="333">IF(AND(NOT($F2636=""), $I2636=""), "X", "")</f>
        <v/>
      </c>
      <c r="AC2636" s="13" t="str">
        <f t="shared" ref="AC2636:AC2699" si="334">_xlfn.CONCAT(Y2636, " - ", $I2636)</f>
        <v xml:space="preserve"> - </v>
      </c>
      <c r="AE2636" s="13" t="str">
        <f t="shared" ref="AE2636:AE2699" si="335">IF($AA2636="", "", $Y2636)</f>
        <v/>
      </c>
    </row>
    <row r="2637" spans="1:31" x14ac:dyDescent="0.25">
      <c r="A2637" s="30"/>
      <c r="B2637" s="74"/>
      <c r="C2637" s="82"/>
      <c r="D2637" s="92"/>
      <c r="E2637" s="75"/>
      <c r="F2637" s="76"/>
      <c r="G2637" s="83"/>
      <c r="H2637" s="77"/>
      <c r="I2637" s="84"/>
      <c r="J2637" s="30"/>
      <c r="K2637" s="25" t="str">
        <f t="shared" si="328"/>
        <v/>
      </c>
      <c r="L2637" s="30"/>
      <c r="O2637" s="13" t="str">
        <f t="shared" si="329"/>
        <v/>
      </c>
      <c r="P2637" s="13">
        <f>SUM($E$11:$E2637)</f>
        <v>30</v>
      </c>
      <c r="T2637" s="22">
        <f t="shared" si="330"/>
        <v>0</v>
      </c>
      <c r="U2637" s="22">
        <f t="shared" si="331"/>
        <v>0</v>
      </c>
      <c r="W2637" s="13" t="str">
        <f t="shared" si="332"/>
        <v/>
      </c>
      <c r="Y2637" s="41" t="str">
        <f>IF($B2637="", "", IF($B2637&gt;'Annual Report'!$AZ$41, 'Annual Report'!$BA$40, TEXT($B2637, "mmm yyyy")))</f>
        <v/>
      </c>
      <c r="AA2637" s="13" t="str">
        <f t="shared" si="333"/>
        <v/>
      </c>
      <c r="AC2637" s="13" t="str">
        <f t="shared" si="334"/>
        <v xml:space="preserve"> - </v>
      </c>
      <c r="AE2637" s="13" t="str">
        <f t="shared" si="335"/>
        <v/>
      </c>
    </row>
    <row r="2638" spans="1:31" x14ac:dyDescent="0.25">
      <c r="A2638" s="30"/>
      <c r="B2638" s="74"/>
      <c r="C2638" s="82"/>
      <c r="D2638" s="92"/>
      <c r="E2638" s="75"/>
      <c r="F2638" s="76"/>
      <c r="G2638" s="83"/>
      <c r="H2638" s="77"/>
      <c r="I2638" s="84"/>
      <c r="J2638" s="30"/>
      <c r="K2638" s="25" t="str">
        <f t="shared" si="328"/>
        <v/>
      </c>
      <c r="L2638" s="30"/>
      <c r="O2638" s="13" t="str">
        <f t="shared" si="329"/>
        <v/>
      </c>
      <c r="P2638" s="13">
        <f>SUM($E$11:$E2638)</f>
        <v>30</v>
      </c>
      <c r="T2638" s="22">
        <f t="shared" si="330"/>
        <v>0</v>
      </c>
      <c r="U2638" s="22">
        <f t="shared" si="331"/>
        <v>0</v>
      </c>
      <c r="W2638" s="13" t="str">
        <f t="shared" si="332"/>
        <v/>
      </c>
      <c r="Y2638" s="41" t="str">
        <f>IF($B2638="", "", IF($B2638&gt;'Annual Report'!$AZ$41, 'Annual Report'!$BA$40, TEXT($B2638, "mmm yyyy")))</f>
        <v/>
      </c>
      <c r="AA2638" s="13" t="str">
        <f t="shared" si="333"/>
        <v/>
      </c>
      <c r="AC2638" s="13" t="str">
        <f t="shared" si="334"/>
        <v xml:space="preserve"> - </v>
      </c>
      <c r="AE2638" s="13" t="str">
        <f t="shared" si="335"/>
        <v/>
      </c>
    </row>
    <row r="2639" spans="1:31" x14ac:dyDescent="0.25">
      <c r="A2639" s="30"/>
      <c r="B2639" s="74"/>
      <c r="C2639" s="82"/>
      <c r="D2639" s="92"/>
      <c r="E2639" s="75"/>
      <c r="F2639" s="76"/>
      <c r="G2639" s="83"/>
      <c r="H2639" s="77"/>
      <c r="I2639" s="84"/>
      <c r="J2639" s="30"/>
      <c r="K2639" s="25" t="str">
        <f t="shared" si="328"/>
        <v/>
      </c>
      <c r="L2639" s="30"/>
      <c r="O2639" s="13" t="str">
        <f t="shared" si="329"/>
        <v/>
      </c>
      <c r="P2639" s="13">
        <f>SUM($E$11:$E2639)</f>
        <v>30</v>
      </c>
      <c r="T2639" s="22">
        <f t="shared" si="330"/>
        <v>0</v>
      </c>
      <c r="U2639" s="22">
        <f t="shared" si="331"/>
        <v>0</v>
      </c>
      <c r="W2639" s="13" t="str">
        <f t="shared" si="332"/>
        <v/>
      </c>
      <c r="Y2639" s="41" t="str">
        <f>IF($B2639="", "", IF($B2639&gt;'Annual Report'!$AZ$41, 'Annual Report'!$BA$40, TEXT($B2639, "mmm yyyy")))</f>
        <v/>
      </c>
      <c r="AA2639" s="13" t="str">
        <f t="shared" si="333"/>
        <v/>
      </c>
      <c r="AC2639" s="13" t="str">
        <f t="shared" si="334"/>
        <v xml:space="preserve"> - </v>
      </c>
      <c r="AE2639" s="13" t="str">
        <f t="shared" si="335"/>
        <v/>
      </c>
    </row>
    <row r="2640" spans="1:31" x14ac:dyDescent="0.25">
      <c r="A2640" s="30"/>
      <c r="B2640" s="74"/>
      <c r="C2640" s="82"/>
      <c r="D2640" s="92"/>
      <c r="E2640" s="75"/>
      <c r="F2640" s="76"/>
      <c r="G2640" s="83"/>
      <c r="H2640" s="77"/>
      <c r="I2640" s="84"/>
      <c r="J2640" s="30"/>
      <c r="K2640" s="25" t="str">
        <f t="shared" si="328"/>
        <v/>
      </c>
      <c r="L2640" s="30"/>
      <c r="O2640" s="13" t="str">
        <f t="shared" si="329"/>
        <v/>
      </c>
      <c r="P2640" s="13">
        <f>SUM($E$11:$E2640)</f>
        <v>30</v>
      </c>
      <c r="T2640" s="22">
        <f t="shared" si="330"/>
        <v>0</v>
      </c>
      <c r="U2640" s="22">
        <f t="shared" si="331"/>
        <v>0</v>
      </c>
      <c r="W2640" s="13" t="str">
        <f t="shared" si="332"/>
        <v/>
      </c>
      <c r="Y2640" s="41" t="str">
        <f>IF($B2640="", "", IF($B2640&gt;'Annual Report'!$AZ$41, 'Annual Report'!$BA$40, TEXT($B2640, "mmm yyyy")))</f>
        <v/>
      </c>
      <c r="AA2640" s="13" t="str">
        <f t="shared" si="333"/>
        <v/>
      </c>
      <c r="AC2640" s="13" t="str">
        <f t="shared" si="334"/>
        <v xml:space="preserve"> - </v>
      </c>
      <c r="AE2640" s="13" t="str">
        <f t="shared" si="335"/>
        <v/>
      </c>
    </row>
    <row r="2641" spans="1:31" x14ac:dyDescent="0.25">
      <c r="A2641" s="30"/>
      <c r="B2641" s="74"/>
      <c r="C2641" s="82"/>
      <c r="D2641" s="92"/>
      <c r="E2641" s="75"/>
      <c r="F2641" s="76"/>
      <c r="G2641" s="83"/>
      <c r="H2641" s="77"/>
      <c r="I2641" s="84"/>
      <c r="J2641" s="30"/>
      <c r="K2641" s="25" t="str">
        <f t="shared" si="328"/>
        <v/>
      </c>
      <c r="L2641" s="30"/>
      <c r="O2641" s="13" t="str">
        <f t="shared" si="329"/>
        <v/>
      </c>
      <c r="P2641" s="13">
        <f>SUM($E$11:$E2641)</f>
        <v>30</v>
      </c>
      <c r="T2641" s="22">
        <f t="shared" si="330"/>
        <v>0</v>
      </c>
      <c r="U2641" s="22">
        <f t="shared" si="331"/>
        <v>0</v>
      </c>
      <c r="W2641" s="13" t="str">
        <f t="shared" si="332"/>
        <v/>
      </c>
      <c r="Y2641" s="41" t="str">
        <f>IF($B2641="", "", IF($B2641&gt;'Annual Report'!$AZ$41, 'Annual Report'!$BA$40, TEXT($B2641, "mmm yyyy")))</f>
        <v/>
      </c>
      <c r="AA2641" s="13" t="str">
        <f t="shared" si="333"/>
        <v/>
      </c>
      <c r="AC2641" s="13" t="str">
        <f t="shared" si="334"/>
        <v xml:space="preserve"> - </v>
      </c>
      <c r="AE2641" s="13" t="str">
        <f t="shared" si="335"/>
        <v/>
      </c>
    </row>
    <row r="2642" spans="1:31" x14ac:dyDescent="0.25">
      <c r="A2642" s="30"/>
      <c r="B2642" s="74"/>
      <c r="C2642" s="82"/>
      <c r="D2642" s="92"/>
      <c r="E2642" s="75"/>
      <c r="F2642" s="76"/>
      <c r="G2642" s="83"/>
      <c r="H2642" s="77"/>
      <c r="I2642" s="84"/>
      <c r="J2642" s="30"/>
      <c r="K2642" s="25" t="str">
        <f t="shared" si="328"/>
        <v/>
      </c>
      <c r="L2642" s="30"/>
      <c r="O2642" s="13" t="str">
        <f t="shared" si="329"/>
        <v/>
      </c>
      <c r="P2642" s="13">
        <f>SUM($E$11:$E2642)</f>
        <v>30</v>
      </c>
      <c r="T2642" s="22">
        <f t="shared" si="330"/>
        <v>0</v>
      </c>
      <c r="U2642" s="22">
        <f t="shared" si="331"/>
        <v>0</v>
      </c>
      <c r="W2642" s="13" t="str">
        <f t="shared" si="332"/>
        <v/>
      </c>
      <c r="Y2642" s="41" t="str">
        <f>IF($B2642="", "", IF($B2642&gt;'Annual Report'!$AZ$41, 'Annual Report'!$BA$40, TEXT($B2642, "mmm yyyy")))</f>
        <v/>
      </c>
      <c r="AA2642" s="13" t="str">
        <f t="shared" si="333"/>
        <v/>
      </c>
      <c r="AC2642" s="13" t="str">
        <f t="shared" si="334"/>
        <v xml:space="preserve"> - </v>
      </c>
      <c r="AE2642" s="13" t="str">
        <f t="shared" si="335"/>
        <v/>
      </c>
    </row>
    <row r="2643" spans="1:31" x14ac:dyDescent="0.25">
      <c r="A2643" s="30"/>
      <c r="B2643" s="74"/>
      <c r="C2643" s="82"/>
      <c r="D2643" s="92"/>
      <c r="E2643" s="75"/>
      <c r="F2643" s="76"/>
      <c r="G2643" s="83"/>
      <c r="H2643" s="77"/>
      <c r="I2643" s="84"/>
      <c r="J2643" s="30"/>
      <c r="K2643" s="25" t="str">
        <f t="shared" si="328"/>
        <v/>
      </c>
      <c r="L2643" s="30"/>
      <c r="O2643" s="13" t="str">
        <f t="shared" si="329"/>
        <v/>
      </c>
      <c r="P2643" s="13">
        <f>SUM($E$11:$E2643)</f>
        <v>30</v>
      </c>
      <c r="T2643" s="22">
        <f t="shared" si="330"/>
        <v>0</v>
      </c>
      <c r="U2643" s="22">
        <f t="shared" si="331"/>
        <v>0</v>
      </c>
      <c r="W2643" s="13" t="str">
        <f t="shared" si="332"/>
        <v/>
      </c>
      <c r="Y2643" s="41" t="str">
        <f>IF($B2643="", "", IF($B2643&gt;'Annual Report'!$AZ$41, 'Annual Report'!$BA$40, TEXT($B2643, "mmm yyyy")))</f>
        <v/>
      </c>
      <c r="AA2643" s="13" t="str">
        <f t="shared" si="333"/>
        <v/>
      </c>
      <c r="AC2643" s="13" t="str">
        <f t="shared" si="334"/>
        <v xml:space="preserve"> - </v>
      </c>
      <c r="AE2643" s="13" t="str">
        <f t="shared" si="335"/>
        <v/>
      </c>
    </row>
    <row r="2644" spans="1:31" x14ac:dyDescent="0.25">
      <c r="A2644" s="30"/>
      <c r="B2644" s="74"/>
      <c r="C2644" s="82"/>
      <c r="D2644" s="92"/>
      <c r="E2644" s="75"/>
      <c r="F2644" s="76"/>
      <c r="G2644" s="83"/>
      <c r="H2644" s="77"/>
      <c r="I2644" s="84"/>
      <c r="J2644" s="30"/>
      <c r="K2644" s="25" t="str">
        <f t="shared" si="328"/>
        <v/>
      </c>
      <c r="L2644" s="30"/>
      <c r="O2644" s="13" t="str">
        <f t="shared" si="329"/>
        <v/>
      </c>
      <c r="P2644" s="13">
        <f>SUM($E$11:$E2644)</f>
        <v>30</v>
      </c>
      <c r="T2644" s="22">
        <f t="shared" si="330"/>
        <v>0</v>
      </c>
      <c r="U2644" s="22">
        <f t="shared" si="331"/>
        <v>0</v>
      </c>
      <c r="W2644" s="13" t="str">
        <f t="shared" si="332"/>
        <v/>
      </c>
      <c r="Y2644" s="41" t="str">
        <f>IF($B2644="", "", IF($B2644&gt;'Annual Report'!$AZ$41, 'Annual Report'!$BA$40, TEXT($B2644, "mmm yyyy")))</f>
        <v/>
      </c>
      <c r="AA2644" s="13" t="str">
        <f t="shared" si="333"/>
        <v/>
      </c>
      <c r="AC2644" s="13" t="str">
        <f t="shared" si="334"/>
        <v xml:space="preserve"> - </v>
      </c>
      <c r="AE2644" s="13" t="str">
        <f t="shared" si="335"/>
        <v/>
      </c>
    </row>
    <row r="2645" spans="1:31" x14ac:dyDescent="0.25">
      <c r="A2645" s="30"/>
      <c r="B2645" s="74"/>
      <c r="C2645" s="82"/>
      <c r="D2645" s="92"/>
      <c r="E2645" s="75"/>
      <c r="F2645" s="76"/>
      <c r="G2645" s="83"/>
      <c r="H2645" s="77"/>
      <c r="I2645" s="84"/>
      <c r="J2645" s="30"/>
      <c r="K2645" s="25" t="str">
        <f t="shared" si="328"/>
        <v/>
      </c>
      <c r="L2645" s="30"/>
      <c r="O2645" s="13" t="str">
        <f t="shared" si="329"/>
        <v/>
      </c>
      <c r="P2645" s="13">
        <f>SUM($E$11:$E2645)</f>
        <v>30</v>
      </c>
      <c r="T2645" s="22">
        <f t="shared" si="330"/>
        <v>0</v>
      </c>
      <c r="U2645" s="22">
        <f t="shared" si="331"/>
        <v>0</v>
      </c>
      <c r="W2645" s="13" t="str">
        <f t="shared" si="332"/>
        <v/>
      </c>
      <c r="Y2645" s="41" t="str">
        <f>IF($B2645="", "", IF($B2645&gt;'Annual Report'!$AZ$41, 'Annual Report'!$BA$40, TEXT($B2645, "mmm yyyy")))</f>
        <v/>
      </c>
      <c r="AA2645" s="13" t="str">
        <f t="shared" si="333"/>
        <v/>
      </c>
      <c r="AC2645" s="13" t="str">
        <f t="shared" si="334"/>
        <v xml:space="preserve"> - </v>
      </c>
      <c r="AE2645" s="13" t="str">
        <f t="shared" si="335"/>
        <v/>
      </c>
    </row>
    <row r="2646" spans="1:31" x14ac:dyDescent="0.25">
      <c r="A2646" s="30"/>
      <c r="B2646" s="74"/>
      <c r="C2646" s="82"/>
      <c r="D2646" s="92"/>
      <c r="E2646" s="75"/>
      <c r="F2646" s="76"/>
      <c r="G2646" s="83"/>
      <c r="H2646" s="77"/>
      <c r="I2646" s="84"/>
      <c r="J2646" s="30"/>
      <c r="K2646" s="25" t="str">
        <f t="shared" si="328"/>
        <v/>
      </c>
      <c r="L2646" s="30"/>
      <c r="O2646" s="13" t="str">
        <f t="shared" si="329"/>
        <v/>
      </c>
      <c r="P2646" s="13">
        <f>SUM($E$11:$E2646)</f>
        <v>30</v>
      </c>
      <c r="T2646" s="22">
        <f t="shared" si="330"/>
        <v>0</v>
      </c>
      <c r="U2646" s="22">
        <f t="shared" si="331"/>
        <v>0</v>
      </c>
      <c r="W2646" s="13" t="str">
        <f t="shared" si="332"/>
        <v/>
      </c>
      <c r="Y2646" s="41" t="str">
        <f>IF($B2646="", "", IF($B2646&gt;'Annual Report'!$AZ$41, 'Annual Report'!$BA$40, TEXT($B2646, "mmm yyyy")))</f>
        <v/>
      </c>
      <c r="AA2646" s="13" t="str">
        <f t="shared" si="333"/>
        <v/>
      </c>
      <c r="AC2646" s="13" t="str">
        <f t="shared" si="334"/>
        <v xml:space="preserve"> - </v>
      </c>
      <c r="AE2646" s="13" t="str">
        <f t="shared" si="335"/>
        <v/>
      </c>
    </row>
    <row r="2647" spans="1:31" x14ac:dyDescent="0.25">
      <c r="A2647" s="30"/>
      <c r="B2647" s="74"/>
      <c r="C2647" s="82"/>
      <c r="D2647" s="92"/>
      <c r="E2647" s="75"/>
      <c r="F2647" s="76"/>
      <c r="G2647" s="83"/>
      <c r="H2647" s="77"/>
      <c r="I2647" s="84"/>
      <c r="J2647" s="30"/>
      <c r="K2647" s="25" t="str">
        <f t="shared" si="328"/>
        <v/>
      </c>
      <c r="L2647" s="30"/>
      <c r="O2647" s="13" t="str">
        <f t="shared" si="329"/>
        <v/>
      </c>
      <c r="P2647" s="13">
        <f>SUM($E$11:$E2647)</f>
        <v>30</v>
      </c>
      <c r="T2647" s="22">
        <f t="shared" si="330"/>
        <v>0</v>
      </c>
      <c r="U2647" s="22">
        <f t="shared" si="331"/>
        <v>0</v>
      </c>
      <c r="W2647" s="13" t="str">
        <f t="shared" si="332"/>
        <v/>
      </c>
      <c r="Y2647" s="41" t="str">
        <f>IF($B2647="", "", IF($B2647&gt;'Annual Report'!$AZ$41, 'Annual Report'!$BA$40, TEXT($B2647, "mmm yyyy")))</f>
        <v/>
      </c>
      <c r="AA2647" s="13" t="str">
        <f t="shared" si="333"/>
        <v/>
      </c>
      <c r="AC2647" s="13" t="str">
        <f t="shared" si="334"/>
        <v xml:space="preserve"> - </v>
      </c>
      <c r="AE2647" s="13" t="str">
        <f t="shared" si="335"/>
        <v/>
      </c>
    </row>
    <row r="2648" spans="1:31" x14ac:dyDescent="0.25">
      <c r="A2648" s="30"/>
      <c r="B2648" s="74"/>
      <c r="C2648" s="82"/>
      <c r="D2648" s="92"/>
      <c r="E2648" s="75"/>
      <c r="F2648" s="76"/>
      <c r="G2648" s="83"/>
      <c r="H2648" s="77"/>
      <c r="I2648" s="84"/>
      <c r="J2648" s="30"/>
      <c r="K2648" s="25" t="str">
        <f t="shared" si="328"/>
        <v/>
      </c>
      <c r="L2648" s="30"/>
      <c r="O2648" s="13" t="str">
        <f t="shared" si="329"/>
        <v/>
      </c>
      <c r="P2648" s="13">
        <f>SUM($E$11:$E2648)</f>
        <v>30</v>
      </c>
      <c r="T2648" s="22">
        <f t="shared" si="330"/>
        <v>0</v>
      </c>
      <c r="U2648" s="22">
        <f t="shared" si="331"/>
        <v>0</v>
      </c>
      <c r="W2648" s="13" t="str">
        <f t="shared" si="332"/>
        <v/>
      </c>
      <c r="Y2648" s="41" t="str">
        <f>IF($B2648="", "", IF($B2648&gt;'Annual Report'!$AZ$41, 'Annual Report'!$BA$40, TEXT($B2648, "mmm yyyy")))</f>
        <v/>
      </c>
      <c r="AA2648" s="13" t="str">
        <f t="shared" si="333"/>
        <v/>
      </c>
      <c r="AC2648" s="13" t="str">
        <f t="shared" si="334"/>
        <v xml:space="preserve"> - </v>
      </c>
      <c r="AE2648" s="13" t="str">
        <f t="shared" si="335"/>
        <v/>
      </c>
    </row>
    <row r="2649" spans="1:31" x14ac:dyDescent="0.25">
      <c r="A2649" s="30"/>
      <c r="B2649" s="74"/>
      <c r="C2649" s="82"/>
      <c r="D2649" s="92"/>
      <c r="E2649" s="75"/>
      <c r="F2649" s="76"/>
      <c r="G2649" s="83"/>
      <c r="H2649" s="77"/>
      <c r="I2649" s="84"/>
      <c r="J2649" s="30"/>
      <c r="K2649" s="25" t="str">
        <f t="shared" si="328"/>
        <v/>
      </c>
      <c r="L2649" s="30"/>
      <c r="O2649" s="13" t="str">
        <f t="shared" si="329"/>
        <v/>
      </c>
      <c r="P2649" s="13">
        <f>SUM($E$11:$E2649)</f>
        <v>30</v>
      </c>
      <c r="T2649" s="22">
        <f t="shared" si="330"/>
        <v>0</v>
      </c>
      <c r="U2649" s="22">
        <f t="shared" si="331"/>
        <v>0</v>
      </c>
      <c r="W2649" s="13" t="str">
        <f t="shared" si="332"/>
        <v/>
      </c>
      <c r="Y2649" s="41" t="str">
        <f>IF($B2649="", "", IF($B2649&gt;'Annual Report'!$AZ$41, 'Annual Report'!$BA$40, TEXT($B2649, "mmm yyyy")))</f>
        <v/>
      </c>
      <c r="AA2649" s="13" t="str">
        <f t="shared" si="333"/>
        <v/>
      </c>
      <c r="AC2649" s="13" t="str">
        <f t="shared" si="334"/>
        <v xml:space="preserve"> - </v>
      </c>
      <c r="AE2649" s="13" t="str">
        <f t="shared" si="335"/>
        <v/>
      </c>
    </row>
    <row r="2650" spans="1:31" x14ac:dyDescent="0.25">
      <c r="A2650" s="30"/>
      <c r="B2650" s="74"/>
      <c r="C2650" s="82"/>
      <c r="D2650" s="92"/>
      <c r="E2650" s="75"/>
      <c r="F2650" s="76"/>
      <c r="G2650" s="83"/>
      <c r="H2650" s="77"/>
      <c r="I2650" s="84"/>
      <c r="J2650" s="30"/>
      <c r="K2650" s="25" t="str">
        <f t="shared" si="328"/>
        <v/>
      </c>
      <c r="L2650" s="30"/>
      <c r="O2650" s="13" t="str">
        <f t="shared" si="329"/>
        <v/>
      </c>
      <c r="P2650" s="13">
        <f>SUM($E$11:$E2650)</f>
        <v>30</v>
      </c>
      <c r="T2650" s="22">
        <f t="shared" si="330"/>
        <v>0</v>
      </c>
      <c r="U2650" s="22">
        <f t="shared" si="331"/>
        <v>0</v>
      </c>
      <c r="W2650" s="13" t="str">
        <f t="shared" si="332"/>
        <v/>
      </c>
      <c r="Y2650" s="41" t="str">
        <f>IF($B2650="", "", IF($B2650&gt;'Annual Report'!$AZ$41, 'Annual Report'!$BA$40, TEXT($B2650, "mmm yyyy")))</f>
        <v/>
      </c>
      <c r="AA2650" s="13" t="str">
        <f t="shared" si="333"/>
        <v/>
      </c>
      <c r="AC2650" s="13" t="str">
        <f t="shared" si="334"/>
        <v xml:space="preserve"> - </v>
      </c>
      <c r="AE2650" s="13" t="str">
        <f t="shared" si="335"/>
        <v/>
      </c>
    </row>
    <row r="2651" spans="1:31" x14ac:dyDescent="0.25">
      <c r="A2651" s="30"/>
      <c r="B2651" s="74"/>
      <c r="C2651" s="82"/>
      <c r="D2651" s="92"/>
      <c r="E2651" s="75"/>
      <c r="F2651" s="76"/>
      <c r="G2651" s="83"/>
      <c r="H2651" s="77"/>
      <c r="I2651" s="84"/>
      <c r="J2651" s="30"/>
      <c r="K2651" s="25" t="str">
        <f t="shared" si="328"/>
        <v/>
      </c>
      <c r="L2651" s="30"/>
      <c r="O2651" s="13" t="str">
        <f t="shared" si="329"/>
        <v/>
      </c>
      <c r="P2651" s="13">
        <f>SUM($E$11:$E2651)</f>
        <v>30</v>
      </c>
      <c r="T2651" s="22">
        <f t="shared" si="330"/>
        <v>0</v>
      </c>
      <c r="U2651" s="22">
        <f t="shared" si="331"/>
        <v>0</v>
      </c>
      <c r="W2651" s="13" t="str">
        <f t="shared" si="332"/>
        <v/>
      </c>
      <c r="Y2651" s="41" t="str">
        <f>IF($B2651="", "", IF($B2651&gt;'Annual Report'!$AZ$41, 'Annual Report'!$BA$40, TEXT($B2651, "mmm yyyy")))</f>
        <v/>
      </c>
      <c r="AA2651" s="13" t="str">
        <f t="shared" si="333"/>
        <v/>
      </c>
      <c r="AC2651" s="13" t="str">
        <f t="shared" si="334"/>
        <v xml:space="preserve"> - </v>
      </c>
      <c r="AE2651" s="13" t="str">
        <f t="shared" si="335"/>
        <v/>
      </c>
    </row>
    <row r="2652" spans="1:31" x14ac:dyDescent="0.25">
      <c r="A2652" s="30"/>
      <c r="B2652" s="74"/>
      <c r="C2652" s="82"/>
      <c r="D2652" s="92"/>
      <c r="E2652" s="75"/>
      <c r="F2652" s="76"/>
      <c r="G2652" s="83"/>
      <c r="H2652" s="77"/>
      <c r="I2652" s="84"/>
      <c r="J2652" s="30"/>
      <c r="K2652" s="25" t="str">
        <f t="shared" si="328"/>
        <v/>
      </c>
      <c r="L2652" s="30"/>
      <c r="O2652" s="13" t="str">
        <f t="shared" si="329"/>
        <v/>
      </c>
      <c r="P2652" s="13">
        <f>SUM($E$11:$E2652)</f>
        <v>30</v>
      </c>
      <c r="T2652" s="22">
        <f t="shared" si="330"/>
        <v>0</v>
      </c>
      <c r="U2652" s="22">
        <f t="shared" si="331"/>
        <v>0</v>
      </c>
      <c r="W2652" s="13" t="str">
        <f t="shared" si="332"/>
        <v/>
      </c>
      <c r="Y2652" s="41" t="str">
        <f>IF($B2652="", "", IF($B2652&gt;'Annual Report'!$AZ$41, 'Annual Report'!$BA$40, TEXT($B2652, "mmm yyyy")))</f>
        <v/>
      </c>
      <c r="AA2652" s="13" t="str">
        <f t="shared" si="333"/>
        <v/>
      </c>
      <c r="AC2652" s="13" t="str">
        <f t="shared" si="334"/>
        <v xml:space="preserve"> - </v>
      </c>
      <c r="AE2652" s="13" t="str">
        <f t="shared" si="335"/>
        <v/>
      </c>
    </row>
    <row r="2653" spans="1:31" x14ac:dyDescent="0.25">
      <c r="A2653" s="30"/>
      <c r="B2653" s="74"/>
      <c r="C2653" s="82"/>
      <c r="D2653" s="92"/>
      <c r="E2653" s="75"/>
      <c r="F2653" s="76"/>
      <c r="G2653" s="83"/>
      <c r="H2653" s="77"/>
      <c r="I2653" s="84"/>
      <c r="J2653" s="30"/>
      <c r="K2653" s="25" t="str">
        <f t="shared" si="328"/>
        <v/>
      </c>
      <c r="L2653" s="30"/>
      <c r="O2653" s="13" t="str">
        <f t="shared" si="329"/>
        <v/>
      </c>
      <c r="P2653" s="13">
        <f>SUM($E$11:$E2653)</f>
        <v>30</v>
      </c>
      <c r="T2653" s="22">
        <f t="shared" si="330"/>
        <v>0</v>
      </c>
      <c r="U2653" s="22">
        <f t="shared" si="331"/>
        <v>0</v>
      </c>
      <c r="W2653" s="13" t="str">
        <f t="shared" si="332"/>
        <v/>
      </c>
      <c r="Y2653" s="41" t="str">
        <f>IF($B2653="", "", IF($B2653&gt;'Annual Report'!$AZ$41, 'Annual Report'!$BA$40, TEXT($B2653, "mmm yyyy")))</f>
        <v/>
      </c>
      <c r="AA2653" s="13" t="str">
        <f t="shared" si="333"/>
        <v/>
      </c>
      <c r="AC2653" s="13" t="str">
        <f t="shared" si="334"/>
        <v xml:space="preserve"> - </v>
      </c>
      <c r="AE2653" s="13" t="str">
        <f t="shared" si="335"/>
        <v/>
      </c>
    </row>
    <row r="2654" spans="1:31" x14ac:dyDescent="0.25">
      <c r="A2654" s="30"/>
      <c r="B2654" s="74"/>
      <c r="C2654" s="82"/>
      <c r="D2654" s="92"/>
      <c r="E2654" s="75"/>
      <c r="F2654" s="76"/>
      <c r="G2654" s="83"/>
      <c r="H2654" s="77"/>
      <c r="I2654" s="84"/>
      <c r="J2654" s="30"/>
      <c r="K2654" s="25" t="str">
        <f t="shared" si="328"/>
        <v/>
      </c>
      <c r="L2654" s="30"/>
      <c r="O2654" s="13" t="str">
        <f t="shared" si="329"/>
        <v/>
      </c>
      <c r="P2654" s="13">
        <f>SUM($E$11:$E2654)</f>
        <v>30</v>
      </c>
      <c r="T2654" s="22">
        <f t="shared" si="330"/>
        <v>0</v>
      </c>
      <c r="U2654" s="22">
        <f t="shared" si="331"/>
        <v>0</v>
      </c>
      <c r="W2654" s="13" t="str">
        <f t="shared" si="332"/>
        <v/>
      </c>
      <c r="Y2654" s="41" t="str">
        <f>IF($B2654="", "", IF($B2654&gt;'Annual Report'!$AZ$41, 'Annual Report'!$BA$40, TEXT($B2654, "mmm yyyy")))</f>
        <v/>
      </c>
      <c r="AA2654" s="13" t="str">
        <f t="shared" si="333"/>
        <v/>
      </c>
      <c r="AC2654" s="13" t="str">
        <f t="shared" si="334"/>
        <v xml:space="preserve"> - </v>
      </c>
      <c r="AE2654" s="13" t="str">
        <f t="shared" si="335"/>
        <v/>
      </c>
    </row>
    <row r="2655" spans="1:31" x14ac:dyDescent="0.25">
      <c r="A2655" s="30"/>
      <c r="B2655" s="74"/>
      <c r="C2655" s="82"/>
      <c r="D2655" s="92"/>
      <c r="E2655" s="75"/>
      <c r="F2655" s="76"/>
      <c r="G2655" s="83"/>
      <c r="H2655" s="77"/>
      <c r="I2655" s="84"/>
      <c r="J2655" s="30"/>
      <c r="K2655" s="25" t="str">
        <f t="shared" si="328"/>
        <v/>
      </c>
      <c r="L2655" s="30"/>
      <c r="O2655" s="13" t="str">
        <f t="shared" si="329"/>
        <v/>
      </c>
      <c r="P2655" s="13">
        <f>SUM($E$11:$E2655)</f>
        <v>30</v>
      </c>
      <c r="T2655" s="22">
        <f t="shared" si="330"/>
        <v>0</v>
      </c>
      <c r="U2655" s="22">
        <f t="shared" si="331"/>
        <v>0</v>
      </c>
      <c r="W2655" s="13" t="str">
        <f t="shared" si="332"/>
        <v/>
      </c>
      <c r="Y2655" s="41" t="str">
        <f>IF($B2655="", "", IF($B2655&gt;'Annual Report'!$AZ$41, 'Annual Report'!$BA$40, TEXT($B2655, "mmm yyyy")))</f>
        <v/>
      </c>
      <c r="AA2655" s="13" t="str">
        <f t="shared" si="333"/>
        <v/>
      </c>
      <c r="AC2655" s="13" t="str">
        <f t="shared" si="334"/>
        <v xml:space="preserve"> - </v>
      </c>
      <c r="AE2655" s="13" t="str">
        <f t="shared" si="335"/>
        <v/>
      </c>
    </row>
    <row r="2656" spans="1:31" x14ac:dyDescent="0.25">
      <c r="A2656" s="30"/>
      <c r="B2656" s="74"/>
      <c r="C2656" s="82"/>
      <c r="D2656" s="92"/>
      <c r="E2656" s="75"/>
      <c r="F2656" s="76"/>
      <c r="G2656" s="83"/>
      <c r="H2656" s="77"/>
      <c r="I2656" s="84"/>
      <c r="J2656" s="30"/>
      <c r="K2656" s="25" t="str">
        <f t="shared" si="328"/>
        <v/>
      </c>
      <c r="L2656" s="30"/>
      <c r="O2656" s="13" t="str">
        <f t="shared" si="329"/>
        <v/>
      </c>
      <c r="P2656" s="13">
        <f>SUM($E$11:$E2656)</f>
        <v>30</v>
      </c>
      <c r="T2656" s="22">
        <f t="shared" si="330"/>
        <v>0</v>
      </c>
      <c r="U2656" s="22">
        <f t="shared" si="331"/>
        <v>0</v>
      </c>
      <c r="W2656" s="13" t="str">
        <f t="shared" si="332"/>
        <v/>
      </c>
      <c r="Y2656" s="41" t="str">
        <f>IF($B2656="", "", IF($B2656&gt;'Annual Report'!$AZ$41, 'Annual Report'!$BA$40, TEXT($B2656, "mmm yyyy")))</f>
        <v/>
      </c>
      <c r="AA2656" s="13" t="str">
        <f t="shared" si="333"/>
        <v/>
      </c>
      <c r="AC2656" s="13" t="str">
        <f t="shared" si="334"/>
        <v xml:space="preserve"> - </v>
      </c>
      <c r="AE2656" s="13" t="str">
        <f t="shared" si="335"/>
        <v/>
      </c>
    </row>
    <row r="2657" spans="1:31" x14ac:dyDescent="0.25">
      <c r="A2657" s="30"/>
      <c r="B2657" s="74"/>
      <c r="C2657" s="82"/>
      <c r="D2657" s="92"/>
      <c r="E2657" s="75"/>
      <c r="F2657" s="76"/>
      <c r="G2657" s="83"/>
      <c r="H2657" s="77"/>
      <c r="I2657" s="84"/>
      <c r="J2657" s="30"/>
      <c r="K2657" s="25" t="str">
        <f t="shared" si="328"/>
        <v/>
      </c>
      <c r="L2657" s="30"/>
      <c r="O2657" s="13" t="str">
        <f t="shared" si="329"/>
        <v/>
      </c>
      <c r="P2657" s="13">
        <f>SUM($E$11:$E2657)</f>
        <v>30</v>
      </c>
      <c r="T2657" s="22">
        <f t="shared" si="330"/>
        <v>0</v>
      </c>
      <c r="U2657" s="22">
        <f t="shared" si="331"/>
        <v>0</v>
      </c>
      <c r="W2657" s="13" t="str">
        <f t="shared" si="332"/>
        <v/>
      </c>
      <c r="Y2657" s="41" t="str">
        <f>IF($B2657="", "", IF($B2657&gt;'Annual Report'!$AZ$41, 'Annual Report'!$BA$40, TEXT($B2657, "mmm yyyy")))</f>
        <v/>
      </c>
      <c r="AA2657" s="13" t="str">
        <f t="shared" si="333"/>
        <v/>
      </c>
      <c r="AC2657" s="13" t="str">
        <f t="shared" si="334"/>
        <v xml:space="preserve"> - </v>
      </c>
      <c r="AE2657" s="13" t="str">
        <f t="shared" si="335"/>
        <v/>
      </c>
    </row>
    <row r="2658" spans="1:31" x14ac:dyDescent="0.25">
      <c r="A2658" s="30"/>
      <c r="B2658" s="74"/>
      <c r="C2658" s="82"/>
      <c r="D2658" s="92"/>
      <c r="E2658" s="75"/>
      <c r="F2658" s="76"/>
      <c r="G2658" s="83"/>
      <c r="H2658" s="77"/>
      <c r="I2658" s="84"/>
      <c r="J2658" s="30"/>
      <c r="K2658" s="25" t="str">
        <f t="shared" si="328"/>
        <v/>
      </c>
      <c r="L2658" s="30"/>
      <c r="O2658" s="13" t="str">
        <f t="shared" si="329"/>
        <v/>
      </c>
      <c r="P2658" s="13">
        <f>SUM($E$11:$E2658)</f>
        <v>30</v>
      </c>
      <c r="T2658" s="22">
        <f t="shared" si="330"/>
        <v>0</v>
      </c>
      <c r="U2658" s="22">
        <f t="shared" si="331"/>
        <v>0</v>
      </c>
      <c r="W2658" s="13" t="str">
        <f t="shared" si="332"/>
        <v/>
      </c>
      <c r="Y2658" s="41" t="str">
        <f>IF($B2658="", "", IF($B2658&gt;'Annual Report'!$AZ$41, 'Annual Report'!$BA$40, TEXT($B2658, "mmm yyyy")))</f>
        <v/>
      </c>
      <c r="AA2658" s="13" t="str">
        <f t="shared" si="333"/>
        <v/>
      </c>
      <c r="AC2658" s="13" t="str">
        <f t="shared" si="334"/>
        <v xml:space="preserve"> - </v>
      </c>
      <c r="AE2658" s="13" t="str">
        <f t="shared" si="335"/>
        <v/>
      </c>
    </row>
    <row r="2659" spans="1:31" x14ac:dyDescent="0.25">
      <c r="A2659" s="30"/>
      <c r="B2659" s="74"/>
      <c r="C2659" s="82"/>
      <c r="D2659" s="92"/>
      <c r="E2659" s="75"/>
      <c r="F2659" s="76"/>
      <c r="G2659" s="83"/>
      <c r="H2659" s="77"/>
      <c r="I2659" s="84"/>
      <c r="J2659" s="30"/>
      <c r="K2659" s="25" t="str">
        <f t="shared" si="328"/>
        <v/>
      </c>
      <c r="L2659" s="30"/>
      <c r="O2659" s="13" t="str">
        <f t="shared" si="329"/>
        <v/>
      </c>
      <c r="P2659" s="13">
        <f>SUM($E$11:$E2659)</f>
        <v>30</v>
      </c>
      <c r="T2659" s="22">
        <f t="shared" si="330"/>
        <v>0</v>
      </c>
      <c r="U2659" s="22">
        <f t="shared" si="331"/>
        <v>0</v>
      </c>
      <c r="W2659" s="13" t="str">
        <f t="shared" si="332"/>
        <v/>
      </c>
      <c r="Y2659" s="41" t="str">
        <f>IF($B2659="", "", IF($B2659&gt;'Annual Report'!$AZ$41, 'Annual Report'!$BA$40, TEXT($B2659, "mmm yyyy")))</f>
        <v/>
      </c>
      <c r="AA2659" s="13" t="str">
        <f t="shared" si="333"/>
        <v/>
      </c>
      <c r="AC2659" s="13" t="str">
        <f t="shared" si="334"/>
        <v xml:space="preserve"> - </v>
      </c>
      <c r="AE2659" s="13" t="str">
        <f t="shared" si="335"/>
        <v/>
      </c>
    </row>
    <row r="2660" spans="1:31" x14ac:dyDescent="0.25">
      <c r="A2660" s="30"/>
      <c r="B2660" s="74"/>
      <c r="C2660" s="82"/>
      <c r="D2660" s="92"/>
      <c r="E2660" s="75"/>
      <c r="F2660" s="76"/>
      <c r="G2660" s="83"/>
      <c r="H2660" s="77"/>
      <c r="I2660" s="84"/>
      <c r="J2660" s="30"/>
      <c r="K2660" s="25" t="str">
        <f t="shared" si="328"/>
        <v/>
      </c>
      <c r="L2660" s="30"/>
      <c r="O2660" s="13" t="str">
        <f t="shared" si="329"/>
        <v/>
      </c>
      <c r="P2660" s="13">
        <f>SUM($E$11:$E2660)</f>
        <v>30</v>
      </c>
      <c r="T2660" s="22">
        <f t="shared" si="330"/>
        <v>0</v>
      </c>
      <c r="U2660" s="22">
        <f t="shared" si="331"/>
        <v>0</v>
      </c>
      <c r="W2660" s="13" t="str">
        <f t="shared" si="332"/>
        <v/>
      </c>
      <c r="Y2660" s="41" t="str">
        <f>IF($B2660="", "", IF($B2660&gt;'Annual Report'!$AZ$41, 'Annual Report'!$BA$40, TEXT($B2660, "mmm yyyy")))</f>
        <v/>
      </c>
      <c r="AA2660" s="13" t="str">
        <f t="shared" si="333"/>
        <v/>
      </c>
      <c r="AC2660" s="13" t="str">
        <f t="shared" si="334"/>
        <v xml:space="preserve"> - </v>
      </c>
      <c r="AE2660" s="13" t="str">
        <f t="shared" si="335"/>
        <v/>
      </c>
    </row>
    <row r="2661" spans="1:31" x14ac:dyDescent="0.25">
      <c r="A2661" s="30"/>
      <c r="B2661" s="74"/>
      <c r="C2661" s="82"/>
      <c r="D2661" s="92"/>
      <c r="E2661" s="75"/>
      <c r="F2661" s="76"/>
      <c r="G2661" s="83"/>
      <c r="H2661" s="77"/>
      <c r="I2661" s="84"/>
      <c r="J2661" s="30"/>
      <c r="K2661" s="25" t="str">
        <f t="shared" si="328"/>
        <v/>
      </c>
      <c r="L2661" s="30"/>
      <c r="O2661" s="13" t="str">
        <f t="shared" si="329"/>
        <v/>
      </c>
      <c r="P2661" s="13">
        <f>SUM($E$11:$E2661)</f>
        <v>30</v>
      </c>
      <c r="T2661" s="22">
        <f t="shared" si="330"/>
        <v>0</v>
      </c>
      <c r="U2661" s="22">
        <f t="shared" si="331"/>
        <v>0</v>
      </c>
      <c r="W2661" s="13" t="str">
        <f t="shared" si="332"/>
        <v/>
      </c>
      <c r="Y2661" s="41" t="str">
        <f>IF($B2661="", "", IF($B2661&gt;'Annual Report'!$AZ$41, 'Annual Report'!$BA$40, TEXT($B2661, "mmm yyyy")))</f>
        <v/>
      </c>
      <c r="AA2661" s="13" t="str">
        <f t="shared" si="333"/>
        <v/>
      </c>
      <c r="AC2661" s="13" t="str">
        <f t="shared" si="334"/>
        <v xml:space="preserve"> - </v>
      </c>
      <c r="AE2661" s="13" t="str">
        <f t="shared" si="335"/>
        <v/>
      </c>
    </row>
    <row r="2662" spans="1:31" x14ac:dyDescent="0.25">
      <c r="A2662" s="30"/>
      <c r="B2662" s="74"/>
      <c r="C2662" s="82"/>
      <c r="D2662" s="92"/>
      <c r="E2662" s="75"/>
      <c r="F2662" s="76"/>
      <c r="G2662" s="83"/>
      <c r="H2662" s="77"/>
      <c r="I2662" s="84"/>
      <c r="J2662" s="30"/>
      <c r="K2662" s="25" t="str">
        <f t="shared" si="328"/>
        <v/>
      </c>
      <c r="L2662" s="30"/>
      <c r="O2662" s="13" t="str">
        <f t="shared" si="329"/>
        <v/>
      </c>
      <c r="P2662" s="13">
        <f>SUM($E$11:$E2662)</f>
        <v>30</v>
      </c>
      <c r="T2662" s="22">
        <f t="shared" si="330"/>
        <v>0</v>
      </c>
      <c r="U2662" s="22">
        <f t="shared" si="331"/>
        <v>0</v>
      </c>
      <c r="W2662" s="13" t="str">
        <f t="shared" si="332"/>
        <v/>
      </c>
      <c r="Y2662" s="41" t="str">
        <f>IF($B2662="", "", IF($B2662&gt;'Annual Report'!$AZ$41, 'Annual Report'!$BA$40, TEXT($B2662, "mmm yyyy")))</f>
        <v/>
      </c>
      <c r="AA2662" s="13" t="str">
        <f t="shared" si="333"/>
        <v/>
      </c>
      <c r="AC2662" s="13" t="str">
        <f t="shared" si="334"/>
        <v xml:space="preserve"> - </v>
      </c>
      <c r="AE2662" s="13" t="str">
        <f t="shared" si="335"/>
        <v/>
      </c>
    </row>
    <row r="2663" spans="1:31" x14ac:dyDescent="0.25">
      <c r="A2663" s="30"/>
      <c r="B2663" s="74"/>
      <c r="C2663" s="82"/>
      <c r="D2663" s="92"/>
      <c r="E2663" s="75"/>
      <c r="F2663" s="76"/>
      <c r="G2663" s="83"/>
      <c r="H2663" s="77"/>
      <c r="I2663" s="84"/>
      <c r="J2663" s="30"/>
      <c r="K2663" s="25" t="str">
        <f t="shared" si="328"/>
        <v/>
      </c>
      <c r="L2663" s="30"/>
      <c r="O2663" s="13" t="str">
        <f t="shared" si="329"/>
        <v/>
      </c>
      <c r="P2663" s="13">
        <f>SUM($E$11:$E2663)</f>
        <v>30</v>
      </c>
      <c r="T2663" s="22">
        <f t="shared" si="330"/>
        <v>0</v>
      </c>
      <c r="U2663" s="22">
        <f t="shared" si="331"/>
        <v>0</v>
      </c>
      <c r="W2663" s="13" t="str">
        <f t="shared" si="332"/>
        <v/>
      </c>
      <c r="Y2663" s="41" t="str">
        <f>IF($B2663="", "", IF($B2663&gt;'Annual Report'!$AZ$41, 'Annual Report'!$BA$40, TEXT($B2663, "mmm yyyy")))</f>
        <v/>
      </c>
      <c r="AA2663" s="13" t="str">
        <f t="shared" si="333"/>
        <v/>
      </c>
      <c r="AC2663" s="13" t="str">
        <f t="shared" si="334"/>
        <v xml:space="preserve"> - </v>
      </c>
      <c r="AE2663" s="13" t="str">
        <f t="shared" si="335"/>
        <v/>
      </c>
    </row>
    <row r="2664" spans="1:31" x14ac:dyDescent="0.25">
      <c r="A2664" s="30"/>
      <c r="B2664" s="74"/>
      <c r="C2664" s="82"/>
      <c r="D2664" s="92"/>
      <c r="E2664" s="75"/>
      <c r="F2664" s="76"/>
      <c r="G2664" s="83"/>
      <c r="H2664" s="77"/>
      <c r="I2664" s="84"/>
      <c r="J2664" s="30"/>
      <c r="K2664" s="25" t="str">
        <f t="shared" si="328"/>
        <v/>
      </c>
      <c r="L2664" s="30"/>
      <c r="O2664" s="13" t="str">
        <f t="shared" si="329"/>
        <v/>
      </c>
      <c r="P2664" s="13">
        <f>SUM($E$11:$E2664)</f>
        <v>30</v>
      </c>
      <c r="T2664" s="22">
        <f t="shared" si="330"/>
        <v>0</v>
      </c>
      <c r="U2664" s="22">
        <f t="shared" si="331"/>
        <v>0</v>
      </c>
      <c r="W2664" s="13" t="str">
        <f t="shared" si="332"/>
        <v/>
      </c>
      <c r="Y2664" s="41" t="str">
        <f>IF($B2664="", "", IF($B2664&gt;'Annual Report'!$AZ$41, 'Annual Report'!$BA$40, TEXT($B2664, "mmm yyyy")))</f>
        <v/>
      </c>
      <c r="AA2664" s="13" t="str">
        <f t="shared" si="333"/>
        <v/>
      </c>
      <c r="AC2664" s="13" t="str">
        <f t="shared" si="334"/>
        <v xml:space="preserve"> - </v>
      </c>
      <c r="AE2664" s="13" t="str">
        <f t="shared" si="335"/>
        <v/>
      </c>
    </row>
    <row r="2665" spans="1:31" x14ac:dyDescent="0.25">
      <c r="A2665" s="30"/>
      <c r="B2665" s="74"/>
      <c r="C2665" s="82"/>
      <c r="D2665" s="92"/>
      <c r="E2665" s="75"/>
      <c r="F2665" s="76"/>
      <c r="G2665" s="83"/>
      <c r="H2665" s="77"/>
      <c r="I2665" s="84"/>
      <c r="J2665" s="30"/>
      <c r="K2665" s="25" t="str">
        <f t="shared" si="328"/>
        <v/>
      </c>
      <c r="L2665" s="30"/>
      <c r="O2665" s="13" t="str">
        <f t="shared" si="329"/>
        <v/>
      </c>
      <c r="P2665" s="13">
        <f>SUM($E$11:$E2665)</f>
        <v>30</v>
      </c>
      <c r="T2665" s="22">
        <f t="shared" si="330"/>
        <v>0</v>
      </c>
      <c r="U2665" s="22">
        <f t="shared" si="331"/>
        <v>0</v>
      </c>
      <c r="W2665" s="13" t="str">
        <f t="shared" si="332"/>
        <v/>
      </c>
      <c r="Y2665" s="41" t="str">
        <f>IF($B2665="", "", IF($B2665&gt;'Annual Report'!$AZ$41, 'Annual Report'!$BA$40, TEXT($B2665, "mmm yyyy")))</f>
        <v/>
      </c>
      <c r="AA2665" s="13" t="str">
        <f t="shared" si="333"/>
        <v/>
      </c>
      <c r="AC2665" s="13" t="str">
        <f t="shared" si="334"/>
        <v xml:space="preserve"> - </v>
      </c>
      <c r="AE2665" s="13" t="str">
        <f t="shared" si="335"/>
        <v/>
      </c>
    </row>
    <row r="2666" spans="1:31" x14ac:dyDescent="0.25">
      <c r="A2666" s="30"/>
      <c r="B2666" s="74"/>
      <c r="C2666" s="82"/>
      <c r="D2666" s="92"/>
      <c r="E2666" s="75"/>
      <c r="F2666" s="76"/>
      <c r="G2666" s="83"/>
      <c r="H2666" s="77"/>
      <c r="I2666" s="84"/>
      <c r="J2666" s="30"/>
      <c r="K2666" s="25" t="str">
        <f t="shared" si="328"/>
        <v/>
      </c>
      <c r="L2666" s="30"/>
      <c r="O2666" s="13" t="str">
        <f t="shared" si="329"/>
        <v/>
      </c>
      <c r="P2666" s="13">
        <f>SUM($E$11:$E2666)</f>
        <v>30</v>
      </c>
      <c r="T2666" s="22">
        <f t="shared" si="330"/>
        <v>0</v>
      </c>
      <c r="U2666" s="22">
        <f t="shared" si="331"/>
        <v>0</v>
      </c>
      <c r="W2666" s="13" t="str">
        <f t="shared" si="332"/>
        <v/>
      </c>
      <c r="Y2666" s="41" t="str">
        <f>IF($B2666="", "", IF($B2666&gt;'Annual Report'!$AZ$41, 'Annual Report'!$BA$40, TEXT($B2666, "mmm yyyy")))</f>
        <v/>
      </c>
      <c r="AA2666" s="13" t="str">
        <f t="shared" si="333"/>
        <v/>
      </c>
      <c r="AC2666" s="13" t="str">
        <f t="shared" si="334"/>
        <v xml:space="preserve"> - </v>
      </c>
      <c r="AE2666" s="13" t="str">
        <f t="shared" si="335"/>
        <v/>
      </c>
    </row>
    <row r="2667" spans="1:31" x14ac:dyDescent="0.25">
      <c r="A2667" s="30"/>
      <c r="B2667" s="74"/>
      <c r="C2667" s="82"/>
      <c r="D2667" s="92"/>
      <c r="E2667" s="75"/>
      <c r="F2667" s="76"/>
      <c r="G2667" s="83"/>
      <c r="H2667" s="77"/>
      <c r="I2667" s="84"/>
      <c r="J2667" s="30"/>
      <c r="K2667" s="25" t="str">
        <f t="shared" si="328"/>
        <v/>
      </c>
      <c r="L2667" s="30"/>
      <c r="O2667" s="13" t="str">
        <f t="shared" si="329"/>
        <v/>
      </c>
      <c r="P2667" s="13">
        <f>SUM($E$11:$E2667)</f>
        <v>30</v>
      </c>
      <c r="T2667" s="22">
        <f t="shared" si="330"/>
        <v>0</v>
      </c>
      <c r="U2667" s="22">
        <f t="shared" si="331"/>
        <v>0</v>
      </c>
      <c r="W2667" s="13" t="str">
        <f t="shared" si="332"/>
        <v/>
      </c>
      <c r="Y2667" s="41" t="str">
        <f>IF($B2667="", "", IF($B2667&gt;'Annual Report'!$AZ$41, 'Annual Report'!$BA$40, TEXT($B2667, "mmm yyyy")))</f>
        <v/>
      </c>
      <c r="AA2667" s="13" t="str">
        <f t="shared" si="333"/>
        <v/>
      </c>
      <c r="AC2667" s="13" t="str">
        <f t="shared" si="334"/>
        <v xml:space="preserve"> - </v>
      </c>
      <c r="AE2667" s="13" t="str">
        <f t="shared" si="335"/>
        <v/>
      </c>
    </row>
    <row r="2668" spans="1:31" x14ac:dyDescent="0.25">
      <c r="A2668" s="30"/>
      <c r="B2668" s="74"/>
      <c r="C2668" s="82"/>
      <c r="D2668" s="92"/>
      <c r="E2668" s="75"/>
      <c r="F2668" s="76"/>
      <c r="G2668" s="83"/>
      <c r="H2668" s="77"/>
      <c r="I2668" s="84"/>
      <c r="J2668" s="30"/>
      <c r="K2668" s="25" t="str">
        <f t="shared" si="328"/>
        <v/>
      </c>
      <c r="L2668" s="30"/>
      <c r="O2668" s="13" t="str">
        <f t="shared" si="329"/>
        <v/>
      </c>
      <c r="P2668" s="13">
        <f>SUM($E$11:$E2668)</f>
        <v>30</v>
      </c>
      <c r="T2668" s="22">
        <f t="shared" si="330"/>
        <v>0</v>
      </c>
      <c r="U2668" s="22">
        <f t="shared" si="331"/>
        <v>0</v>
      </c>
      <c r="W2668" s="13" t="str">
        <f t="shared" si="332"/>
        <v/>
      </c>
      <c r="Y2668" s="41" t="str">
        <f>IF($B2668="", "", IF($B2668&gt;'Annual Report'!$AZ$41, 'Annual Report'!$BA$40, TEXT($B2668, "mmm yyyy")))</f>
        <v/>
      </c>
      <c r="AA2668" s="13" t="str">
        <f t="shared" si="333"/>
        <v/>
      </c>
      <c r="AC2668" s="13" t="str">
        <f t="shared" si="334"/>
        <v xml:space="preserve"> - </v>
      </c>
      <c r="AE2668" s="13" t="str">
        <f t="shared" si="335"/>
        <v/>
      </c>
    </row>
    <row r="2669" spans="1:31" x14ac:dyDescent="0.25">
      <c r="A2669" s="30"/>
      <c r="B2669" s="74"/>
      <c r="C2669" s="82"/>
      <c r="D2669" s="92"/>
      <c r="E2669" s="75"/>
      <c r="F2669" s="76"/>
      <c r="G2669" s="83"/>
      <c r="H2669" s="77"/>
      <c r="I2669" s="84"/>
      <c r="J2669" s="30"/>
      <c r="K2669" s="25" t="str">
        <f t="shared" si="328"/>
        <v/>
      </c>
      <c r="L2669" s="30"/>
      <c r="O2669" s="13" t="str">
        <f t="shared" si="329"/>
        <v/>
      </c>
      <c r="P2669" s="13">
        <f>SUM($E$11:$E2669)</f>
        <v>30</v>
      </c>
      <c r="T2669" s="22">
        <f t="shared" si="330"/>
        <v>0</v>
      </c>
      <c r="U2669" s="22">
        <f t="shared" si="331"/>
        <v>0</v>
      </c>
      <c r="W2669" s="13" t="str">
        <f t="shared" si="332"/>
        <v/>
      </c>
      <c r="Y2669" s="41" t="str">
        <f>IF($B2669="", "", IF($B2669&gt;'Annual Report'!$AZ$41, 'Annual Report'!$BA$40, TEXT($B2669, "mmm yyyy")))</f>
        <v/>
      </c>
      <c r="AA2669" s="13" t="str">
        <f t="shared" si="333"/>
        <v/>
      </c>
      <c r="AC2669" s="13" t="str">
        <f t="shared" si="334"/>
        <v xml:space="preserve"> - </v>
      </c>
      <c r="AE2669" s="13" t="str">
        <f t="shared" si="335"/>
        <v/>
      </c>
    </row>
    <row r="2670" spans="1:31" x14ac:dyDescent="0.25">
      <c r="A2670" s="30"/>
      <c r="B2670" s="74"/>
      <c r="C2670" s="82"/>
      <c r="D2670" s="92"/>
      <c r="E2670" s="75"/>
      <c r="F2670" s="76"/>
      <c r="G2670" s="83"/>
      <c r="H2670" s="77"/>
      <c r="I2670" s="84"/>
      <c r="J2670" s="30"/>
      <c r="K2670" s="25" t="str">
        <f t="shared" si="328"/>
        <v/>
      </c>
      <c r="L2670" s="30"/>
      <c r="O2670" s="13" t="str">
        <f t="shared" si="329"/>
        <v/>
      </c>
      <c r="P2670" s="13">
        <f>SUM($E$11:$E2670)</f>
        <v>30</v>
      </c>
      <c r="T2670" s="22">
        <f t="shared" si="330"/>
        <v>0</v>
      </c>
      <c r="U2670" s="22">
        <f t="shared" si="331"/>
        <v>0</v>
      </c>
      <c r="W2670" s="13" t="str">
        <f t="shared" si="332"/>
        <v/>
      </c>
      <c r="Y2670" s="41" t="str">
        <f>IF($B2670="", "", IF($B2670&gt;'Annual Report'!$AZ$41, 'Annual Report'!$BA$40, TEXT($B2670, "mmm yyyy")))</f>
        <v/>
      </c>
      <c r="AA2670" s="13" t="str">
        <f t="shared" si="333"/>
        <v/>
      </c>
      <c r="AC2670" s="13" t="str">
        <f t="shared" si="334"/>
        <v xml:space="preserve"> - </v>
      </c>
      <c r="AE2670" s="13" t="str">
        <f t="shared" si="335"/>
        <v/>
      </c>
    </row>
    <row r="2671" spans="1:31" x14ac:dyDescent="0.25">
      <c r="A2671" s="30"/>
      <c r="B2671" s="74"/>
      <c r="C2671" s="82"/>
      <c r="D2671" s="92"/>
      <c r="E2671" s="75"/>
      <c r="F2671" s="76"/>
      <c r="G2671" s="83"/>
      <c r="H2671" s="77"/>
      <c r="I2671" s="84"/>
      <c r="J2671" s="30"/>
      <c r="K2671" s="25" t="str">
        <f t="shared" si="328"/>
        <v/>
      </c>
      <c r="L2671" s="30"/>
      <c r="O2671" s="13" t="str">
        <f t="shared" si="329"/>
        <v/>
      </c>
      <c r="P2671" s="13">
        <f>SUM($E$11:$E2671)</f>
        <v>30</v>
      </c>
      <c r="T2671" s="22">
        <f t="shared" si="330"/>
        <v>0</v>
      </c>
      <c r="U2671" s="22">
        <f t="shared" si="331"/>
        <v>0</v>
      </c>
      <c r="W2671" s="13" t="str">
        <f t="shared" si="332"/>
        <v/>
      </c>
      <c r="Y2671" s="41" t="str">
        <f>IF($B2671="", "", IF($B2671&gt;'Annual Report'!$AZ$41, 'Annual Report'!$BA$40, TEXT($B2671, "mmm yyyy")))</f>
        <v/>
      </c>
      <c r="AA2671" s="13" t="str">
        <f t="shared" si="333"/>
        <v/>
      </c>
      <c r="AC2671" s="13" t="str">
        <f t="shared" si="334"/>
        <v xml:space="preserve"> - </v>
      </c>
      <c r="AE2671" s="13" t="str">
        <f t="shared" si="335"/>
        <v/>
      </c>
    </row>
    <row r="2672" spans="1:31" x14ac:dyDescent="0.25">
      <c r="A2672" s="30"/>
      <c r="B2672" s="74"/>
      <c r="C2672" s="82"/>
      <c r="D2672" s="92"/>
      <c r="E2672" s="75"/>
      <c r="F2672" s="76"/>
      <c r="G2672" s="83"/>
      <c r="H2672" s="77"/>
      <c r="I2672" s="84"/>
      <c r="J2672" s="30"/>
      <c r="K2672" s="25" t="str">
        <f t="shared" si="328"/>
        <v/>
      </c>
      <c r="L2672" s="30"/>
      <c r="O2672" s="13" t="str">
        <f t="shared" si="329"/>
        <v/>
      </c>
      <c r="P2672" s="13">
        <f>SUM($E$11:$E2672)</f>
        <v>30</v>
      </c>
      <c r="T2672" s="22">
        <f t="shared" si="330"/>
        <v>0</v>
      </c>
      <c r="U2672" s="22">
        <f t="shared" si="331"/>
        <v>0</v>
      </c>
      <c r="W2672" s="13" t="str">
        <f t="shared" si="332"/>
        <v/>
      </c>
      <c r="Y2672" s="41" t="str">
        <f>IF($B2672="", "", IF($B2672&gt;'Annual Report'!$AZ$41, 'Annual Report'!$BA$40, TEXT($B2672, "mmm yyyy")))</f>
        <v/>
      </c>
      <c r="AA2672" s="13" t="str">
        <f t="shared" si="333"/>
        <v/>
      </c>
      <c r="AC2672" s="13" t="str">
        <f t="shared" si="334"/>
        <v xml:space="preserve"> - </v>
      </c>
      <c r="AE2672" s="13" t="str">
        <f t="shared" si="335"/>
        <v/>
      </c>
    </row>
    <row r="2673" spans="1:31" x14ac:dyDescent="0.25">
      <c r="A2673" s="30"/>
      <c r="B2673" s="74"/>
      <c r="C2673" s="82"/>
      <c r="D2673" s="92"/>
      <c r="E2673" s="75"/>
      <c r="F2673" s="76"/>
      <c r="G2673" s="83"/>
      <c r="H2673" s="77"/>
      <c r="I2673" s="84"/>
      <c r="J2673" s="30"/>
      <c r="K2673" s="25" t="str">
        <f t="shared" si="328"/>
        <v/>
      </c>
      <c r="L2673" s="30"/>
      <c r="O2673" s="13" t="str">
        <f t="shared" si="329"/>
        <v/>
      </c>
      <c r="P2673" s="13">
        <f>SUM($E$11:$E2673)</f>
        <v>30</v>
      </c>
      <c r="T2673" s="22">
        <f t="shared" si="330"/>
        <v>0</v>
      </c>
      <c r="U2673" s="22">
        <f t="shared" si="331"/>
        <v>0</v>
      </c>
      <c r="W2673" s="13" t="str">
        <f t="shared" si="332"/>
        <v/>
      </c>
      <c r="Y2673" s="41" t="str">
        <f>IF($B2673="", "", IF($B2673&gt;'Annual Report'!$AZ$41, 'Annual Report'!$BA$40, TEXT($B2673, "mmm yyyy")))</f>
        <v/>
      </c>
      <c r="AA2673" s="13" t="str">
        <f t="shared" si="333"/>
        <v/>
      </c>
      <c r="AC2673" s="13" t="str">
        <f t="shared" si="334"/>
        <v xml:space="preserve"> - </v>
      </c>
      <c r="AE2673" s="13" t="str">
        <f t="shared" si="335"/>
        <v/>
      </c>
    </row>
    <row r="2674" spans="1:31" x14ac:dyDescent="0.25">
      <c r="A2674" s="30"/>
      <c r="B2674" s="74"/>
      <c r="C2674" s="82"/>
      <c r="D2674" s="92"/>
      <c r="E2674" s="75"/>
      <c r="F2674" s="76"/>
      <c r="G2674" s="83"/>
      <c r="H2674" s="77"/>
      <c r="I2674" s="84"/>
      <c r="J2674" s="30"/>
      <c r="K2674" s="25" t="str">
        <f t="shared" si="328"/>
        <v/>
      </c>
      <c r="L2674" s="30"/>
      <c r="O2674" s="13" t="str">
        <f t="shared" si="329"/>
        <v/>
      </c>
      <c r="P2674" s="13">
        <f>SUM($E$11:$E2674)</f>
        <v>30</v>
      </c>
      <c r="T2674" s="22">
        <f t="shared" si="330"/>
        <v>0</v>
      </c>
      <c r="U2674" s="22">
        <f t="shared" si="331"/>
        <v>0</v>
      </c>
      <c r="W2674" s="13" t="str">
        <f t="shared" si="332"/>
        <v/>
      </c>
      <c r="Y2674" s="41" t="str">
        <f>IF($B2674="", "", IF($B2674&gt;'Annual Report'!$AZ$41, 'Annual Report'!$BA$40, TEXT($B2674, "mmm yyyy")))</f>
        <v/>
      </c>
      <c r="AA2674" s="13" t="str">
        <f t="shared" si="333"/>
        <v/>
      </c>
      <c r="AC2674" s="13" t="str">
        <f t="shared" si="334"/>
        <v xml:space="preserve"> - </v>
      </c>
      <c r="AE2674" s="13" t="str">
        <f t="shared" si="335"/>
        <v/>
      </c>
    </row>
    <row r="2675" spans="1:31" x14ac:dyDescent="0.25">
      <c r="A2675" s="30"/>
      <c r="B2675" s="74"/>
      <c r="C2675" s="82"/>
      <c r="D2675" s="92"/>
      <c r="E2675" s="75"/>
      <c r="F2675" s="76"/>
      <c r="G2675" s="83"/>
      <c r="H2675" s="77"/>
      <c r="I2675" s="84"/>
      <c r="J2675" s="30"/>
      <c r="K2675" s="25" t="str">
        <f t="shared" si="328"/>
        <v/>
      </c>
      <c r="L2675" s="30"/>
      <c r="O2675" s="13" t="str">
        <f t="shared" si="329"/>
        <v/>
      </c>
      <c r="P2675" s="13">
        <f>SUM($E$11:$E2675)</f>
        <v>30</v>
      </c>
      <c r="T2675" s="22">
        <f t="shared" si="330"/>
        <v>0</v>
      </c>
      <c r="U2675" s="22">
        <f t="shared" si="331"/>
        <v>0</v>
      </c>
      <c r="W2675" s="13" t="str">
        <f t="shared" si="332"/>
        <v/>
      </c>
      <c r="Y2675" s="41" t="str">
        <f>IF($B2675="", "", IF($B2675&gt;'Annual Report'!$AZ$41, 'Annual Report'!$BA$40, TEXT($B2675, "mmm yyyy")))</f>
        <v/>
      </c>
      <c r="AA2675" s="13" t="str">
        <f t="shared" si="333"/>
        <v/>
      </c>
      <c r="AC2675" s="13" t="str">
        <f t="shared" si="334"/>
        <v xml:space="preserve"> - </v>
      </c>
      <c r="AE2675" s="13" t="str">
        <f t="shared" si="335"/>
        <v/>
      </c>
    </row>
    <row r="2676" spans="1:31" x14ac:dyDescent="0.25">
      <c r="A2676" s="30"/>
      <c r="B2676" s="74"/>
      <c r="C2676" s="82"/>
      <c r="D2676" s="92"/>
      <c r="E2676" s="75"/>
      <c r="F2676" s="76"/>
      <c r="G2676" s="83"/>
      <c r="H2676" s="77"/>
      <c r="I2676" s="84"/>
      <c r="J2676" s="30"/>
      <c r="K2676" s="25" t="str">
        <f t="shared" si="328"/>
        <v/>
      </c>
      <c r="L2676" s="30"/>
      <c r="O2676" s="13" t="str">
        <f t="shared" si="329"/>
        <v/>
      </c>
      <c r="P2676" s="13">
        <f>SUM($E$11:$E2676)</f>
        <v>30</v>
      </c>
      <c r="T2676" s="22">
        <f t="shared" si="330"/>
        <v>0</v>
      </c>
      <c r="U2676" s="22">
        <f t="shared" si="331"/>
        <v>0</v>
      </c>
      <c r="W2676" s="13" t="str">
        <f t="shared" si="332"/>
        <v/>
      </c>
      <c r="Y2676" s="41" t="str">
        <f>IF($B2676="", "", IF($B2676&gt;'Annual Report'!$AZ$41, 'Annual Report'!$BA$40, TEXT($B2676, "mmm yyyy")))</f>
        <v/>
      </c>
      <c r="AA2676" s="13" t="str">
        <f t="shared" si="333"/>
        <v/>
      </c>
      <c r="AC2676" s="13" t="str">
        <f t="shared" si="334"/>
        <v xml:space="preserve"> - </v>
      </c>
      <c r="AE2676" s="13" t="str">
        <f t="shared" si="335"/>
        <v/>
      </c>
    </row>
    <row r="2677" spans="1:31" x14ac:dyDescent="0.25">
      <c r="A2677" s="30"/>
      <c r="B2677" s="74"/>
      <c r="C2677" s="82"/>
      <c r="D2677" s="92"/>
      <c r="E2677" s="75"/>
      <c r="F2677" s="76"/>
      <c r="G2677" s="83"/>
      <c r="H2677" s="77"/>
      <c r="I2677" s="84"/>
      <c r="J2677" s="30"/>
      <c r="K2677" s="25" t="str">
        <f t="shared" si="328"/>
        <v/>
      </c>
      <c r="L2677" s="30"/>
      <c r="O2677" s="13" t="str">
        <f t="shared" si="329"/>
        <v/>
      </c>
      <c r="P2677" s="13">
        <f>SUM($E$11:$E2677)</f>
        <v>30</v>
      </c>
      <c r="T2677" s="22">
        <f t="shared" si="330"/>
        <v>0</v>
      </c>
      <c r="U2677" s="22">
        <f t="shared" si="331"/>
        <v>0</v>
      </c>
      <c r="W2677" s="13" t="str">
        <f t="shared" si="332"/>
        <v/>
      </c>
      <c r="Y2677" s="41" t="str">
        <f>IF($B2677="", "", IF($B2677&gt;'Annual Report'!$AZ$41, 'Annual Report'!$BA$40, TEXT($B2677, "mmm yyyy")))</f>
        <v/>
      </c>
      <c r="AA2677" s="13" t="str">
        <f t="shared" si="333"/>
        <v/>
      </c>
      <c r="AC2677" s="13" t="str">
        <f t="shared" si="334"/>
        <v xml:space="preserve"> - </v>
      </c>
      <c r="AE2677" s="13" t="str">
        <f t="shared" si="335"/>
        <v/>
      </c>
    </row>
    <row r="2678" spans="1:31" x14ac:dyDescent="0.25">
      <c r="A2678" s="30"/>
      <c r="B2678" s="74"/>
      <c r="C2678" s="82"/>
      <c r="D2678" s="92"/>
      <c r="E2678" s="75"/>
      <c r="F2678" s="76"/>
      <c r="G2678" s="83"/>
      <c r="H2678" s="77"/>
      <c r="I2678" s="84"/>
      <c r="J2678" s="30"/>
      <c r="K2678" s="25" t="str">
        <f t="shared" si="328"/>
        <v/>
      </c>
      <c r="L2678" s="30"/>
      <c r="O2678" s="13" t="str">
        <f t="shared" si="329"/>
        <v/>
      </c>
      <c r="P2678" s="13">
        <f>SUM($E$11:$E2678)</f>
        <v>30</v>
      </c>
      <c r="T2678" s="22">
        <f t="shared" si="330"/>
        <v>0</v>
      </c>
      <c r="U2678" s="22">
        <f t="shared" si="331"/>
        <v>0</v>
      </c>
      <c r="W2678" s="13" t="str">
        <f t="shared" si="332"/>
        <v/>
      </c>
      <c r="Y2678" s="41" t="str">
        <f>IF($B2678="", "", IF($B2678&gt;'Annual Report'!$AZ$41, 'Annual Report'!$BA$40, TEXT($B2678, "mmm yyyy")))</f>
        <v/>
      </c>
      <c r="AA2678" s="13" t="str">
        <f t="shared" si="333"/>
        <v/>
      </c>
      <c r="AC2678" s="13" t="str">
        <f t="shared" si="334"/>
        <v xml:space="preserve"> - </v>
      </c>
      <c r="AE2678" s="13" t="str">
        <f t="shared" si="335"/>
        <v/>
      </c>
    </row>
    <row r="2679" spans="1:31" x14ac:dyDescent="0.25">
      <c r="A2679" s="30"/>
      <c r="B2679" s="74"/>
      <c r="C2679" s="82"/>
      <c r="D2679" s="92"/>
      <c r="E2679" s="75"/>
      <c r="F2679" s="76"/>
      <c r="G2679" s="83"/>
      <c r="H2679" s="77"/>
      <c r="I2679" s="84"/>
      <c r="J2679" s="30"/>
      <c r="K2679" s="25" t="str">
        <f t="shared" si="328"/>
        <v/>
      </c>
      <c r="L2679" s="30"/>
      <c r="O2679" s="13" t="str">
        <f t="shared" si="329"/>
        <v/>
      </c>
      <c r="P2679" s="13">
        <f>SUM($E$11:$E2679)</f>
        <v>30</v>
      </c>
      <c r="T2679" s="22">
        <f t="shared" si="330"/>
        <v>0</v>
      </c>
      <c r="U2679" s="22">
        <f t="shared" si="331"/>
        <v>0</v>
      </c>
      <c r="W2679" s="13" t="str">
        <f t="shared" si="332"/>
        <v/>
      </c>
      <c r="Y2679" s="41" t="str">
        <f>IF($B2679="", "", IF($B2679&gt;'Annual Report'!$AZ$41, 'Annual Report'!$BA$40, TEXT($B2679, "mmm yyyy")))</f>
        <v/>
      </c>
      <c r="AA2679" s="13" t="str">
        <f t="shared" si="333"/>
        <v/>
      </c>
      <c r="AC2679" s="13" t="str">
        <f t="shared" si="334"/>
        <v xml:space="preserve"> - </v>
      </c>
      <c r="AE2679" s="13" t="str">
        <f t="shared" si="335"/>
        <v/>
      </c>
    </row>
    <row r="2680" spans="1:31" x14ac:dyDescent="0.25">
      <c r="A2680" s="30"/>
      <c r="B2680" s="74"/>
      <c r="C2680" s="82"/>
      <c r="D2680" s="92"/>
      <c r="E2680" s="75"/>
      <c r="F2680" s="76"/>
      <c r="G2680" s="83"/>
      <c r="H2680" s="77"/>
      <c r="I2680" s="84"/>
      <c r="J2680" s="30"/>
      <c r="K2680" s="25" t="str">
        <f t="shared" si="328"/>
        <v/>
      </c>
      <c r="L2680" s="30"/>
      <c r="O2680" s="13" t="str">
        <f t="shared" si="329"/>
        <v/>
      </c>
      <c r="P2680" s="13">
        <f>SUM($E$11:$E2680)</f>
        <v>30</v>
      </c>
      <c r="T2680" s="22">
        <f t="shared" si="330"/>
        <v>0</v>
      </c>
      <c r="U2680" s="22">
        <f t="shared" si="331"/>
        <v>0</v>
      </c>
      <c r="W2680" s="13" t="str">
        <f t="shared" si="332"/>
        <v/>
      </c>
      <c r="Y2680" s="41" t="str">
        <f>IF($B2680="", "", IF($B2680&gt;'Annual Report'!$AZ$41, 'Annual Report'!$BA$40, TEXT($B2680, "mmm yyyy")))</f>
        <v/>
      </c>
      <c r="AA2680" s="13" t="str">
        <f t="shared" si="333"/>
        <v/>
      </c>
      <c r="AC2680" s="13" t="str">
        <f t="shared" si="334"/>
        <v xml:space="preserve"> - </v>
      </c>
      <c r="AE2680" s="13" t="str">
        <f t="shared" si="335"/>
        <v/>
      </c>
    </row>
    <row r="2681" spans="1:31" x14ac:dyDescent="0.25">
      <c r="A2681" s="30"/>
      <c r="B2681" s="74"/>
      <c r="C2681" s="82"/>
      <c r="D2681" s="92"/>
      <c r="E2681" s="75"/>
      <c r="F2681" s="76"/>
      <c r="G2681" s="83"/>
      <c r="H2681" s="77"/>
      <c r="I2681" s="84"/>
      <c r="J2681" s="30"/>
      <c r="K2681" s="25" t="str">
        <f t="shared" si="328"/>
        <v/>
      </c>
      <c r="L2681" s="30"/>
      <c r="O2681" s="13" t="str">
        <f t="shared" si="329"/>
        <v/>
      </c>
      <c r="P2681" s="13">
        <f>SUM($E$11:$E2681)</f>
        <v>30</v>
      </c>
      <c r="T2681" s="22">
        <f t="shared" si="330"/>
        <v>0</v>
      </c>
      <c r="U2681" s="22">
        <f t="shared" si="331"/>
        <v>0</v>
      </c>
      <c r="W2681" s="13" t="str">
        <f t="shared" si="332"/>
        <v/>
      </c>
      <c r="Y2681" s="41" t="str">
        <f>IF($B2681="", "", IF($B2681&gt;'Annual Report'!$AZ$41, 'Annual Report'!$BA$40, TEXT($B2681, "mmm yyyy")))</f>
        <v/>
      </c>
      <c r="AA2681" s="13" t="str">
        <f t="shared" si="333"/>
        <v/>
      </c>
      <c r="AC2681" s="13" t="str">
        <f t="shared" si="334"/>
        <v xml:space="preserve"> - </v>
      </c>
      <c r="AE2681" s="13" t="str">
        <f t="shared" si="335"/>
        <v/>
      </c>
    </row>
    <row r="2682" spans="1:31" x14ac:dyDescent="0.25">
      <c r="A2682" s="30"/>
      <c r="B2682" s="74"/>
      <c r="C2682" s="82"/>
      <c r="D2682" s="92"/>
      <c r="E2682" s="75"/>
      <c r="F2682" s="76"/>
      <c r="G2682" s="83"/>
      <c r="H2682" s="77"/>
      <c r="I2682" s="84"/>
      <c r="J2682" s="30"/>
      <c r="K2682" s="25" t="str">
        <f t="shared" si="328"/>
        <v/>
      </c>
      <c r="L2682" s="30"/>
      <c r="O2682" s="13" t="str">
        <f t="shared" si="329"/>
        <v/>
      </c>
      <c r="P2682" s="13">
        <f>SUM($E$11:$E2682)</f>
        <v>30</v>
      </c>
      <c r="T2682" s="22">
        <f t="shared" si="330"/>
        <v>0</v>
      </c>
      <c r="U2682" s="22">
        <f t="shared" si="331"/>
        <v>0</v>
      </c>
      <c r="W2682" s="13" t="str">
        <f t="shared" si="332"/>
        <v/>
      </c>
      <c r="Y2682" s="41" t="str">
        <f>IF($B2682="", "", IF($B2682&gt;'Annual Report'!$AZ$41, 'Annual Report'!$BA$40, TEXT($B2682, "mmm yyyy")))</f>
        <v/>
      </c>
      <c r="AA2682" s="13" t="str">
        <f t="shared" si="333"/>
        <v/>
      </c>
      <c r="AC2682" s="13" t="str">
        <f t="shared" si="334"/>
        <v xml:space="preserve"> - </v>
      </c>
      <c r="AE2682" s="13" t="str">
        <f t="shared" si="335"/>
        <v/>
      </c>
    </row>
    <row r="2683" spans="1:31" x14ac:dyDescent="0.25">
      <c r="A2683" s="30"/>
      <c r="B2683" s="74"/>
      <c r="C2683" s="82"/>
      <c r="D2683" s="92"/>
      <c r="E2683" s="75"/>
      <c r="F2683" s="76"/>
      <c r="G2683" s="83"/>
      <c r="H2683" s="77"/>
      <c r="I2683" s="84"/>
      <c r="J2683" s="30"/>
      <c r="K2683" s="25" t="str">
        <f t="shared" si="328"/>
        <v/>
      </c>
      <c r="L2683" s="30"/>
      <c r="O2683" s="13" t="str">
        <f t="shared" si="329"/>
        <v/>
      </c>
      <c r="P2683" s="13">
        <f>SUM($E$11:$E2683)</f>
        <v>30</v>
      </c>
      <c r="T2683" s="22">
        <f t="shared" si="330"/>
        <v>0</v>
      </c>
      <c r="U2683" s="22">
        <f t="shared" si="331"/>
        <v>0</v>
      </c>
      <c r="W2683" s="13" t="str">
        <f t="shared" si="332"/>
        <v/>
      </c>
      <c r="Y2683" s="41" t="str">
        <f>IF($B2683="", "", IF($B2683&gt;'Annual Report'!$AZ$41, 'Annual Report'!$BA$40, TEXT($B2683, "mmm yyyy")))</f>
        <v/>
      </c>
      <c r="AA2683" s="13" t="str">
        <f t="shared" si="333"/>
        <v/>
      </c>
      <c r="AC2683" s="13" t="str">
        <f t="shared" si="334"/>
        <v xml:space="preserve"> - </v>
      </c>
      <c r="AE2683" s="13" t="str">
        <f t="shared" si="335"/>
        <v/>
      </c>
    </row>
    <row r="2684" spans="1:31" x14ac:dyDescent="0.25">
      <c r="A2684" s="30"/>
      <c r="B2684" s="74"/>
      <c r="C2684" s="82"/>
      <c r="D2684" s="92"/>
      <c r="E2684" s="75"/>
      <c r="F2684" s="76"/>
      <c r="G2684" s="83"/>
      <c r="H2684" s="77"/>
      <c r="I2684" s="84"/>
      <c r="J2684" s="30"/>
      <c r="K2684" s="25" t="str">
        <f t="shared" si="328"/>
        <v/>
      </c>
      <c r="L2684" s="30"/>
      <c r="O2684" s="13" t="str">
        <f t="shared" si="329"/>
        <v/>
      </c>
      <c r="P2684" s="13">
        <f>SUM($E$11:$E2684)</f>
        <v>30</v>
      </c>
      <c r="T2684" s="22">
        <f t="shared" si="330"/>
        <v>0</v>
      </c>
      <c r="U2684" s="22">
        <f t="shared" si="331"/>
        <v>0</v>
      </c>
      <c r="W2684" s="13" t="str">
        <f t="shared" si="332"/>
        <v/>
      </c>
      <c r="Y2684" s="41" t="str">
        <f>IF($B2684="", "", IF($B2684&gt;'Annual Report'!$AZ$41, 'Annual Report'!$BA$40, TEXT($B2684, "mmm yyyy")))</f>
        <v/>
      </c>
      <c r="AA2684" s="13" t="str">
        <f t="shared" si="333"/>
        <v/>
      </c>
      <c r="AC2684" s="13" t="str">
        <f t="shared" si="334"/>
        <v xml:space="preserve"> - </v>
      </c>
      <c r="AE2684" s="13" t="str">
        <f t="shared" si="335"/>
        <v/>
      </c>
    </row>
    <row r="2685" spans="1:31" x14ac:dyDescent="0.25">
      <c r="A2685" s="30"/>
      <c r="B2685" s="74"/>
      <c r="C2685" s="82"/>
      <c r="D2685" s="92"/>
      <c r="E2685" s="75"/>
      <c r="F2685" s="76"/>
      <c r="G2685" s="83"/>
      <c r="H2685" s="77"/>
      <c r="I2685" s="84"/>
      <c r="J2685" s="30"/>
      <c r="K2685" s="25" t="str">
        <f t="shared" si="328"/>
        <v/>
      </c>
      <c r="L2685" s="30"/>
      <c r="O2685" s="13" t="str">
        <f t="shared" si="329"/>
        <v/>
      </c>
      <c r="P2685" s="13">
        <f>SUM($E$11:$E2685)</f>
        <v>30</v>
      </c>
      <c r="T2685" s="22">
        <f t="shared" si="330"/>
        <v>0</v>
      </c>
      <c r="U2685" s="22">
        <f t="shared" si="331"/>
        <v>0</v>
      </c>
      <c r="W2685" s="13" t="str">
        <f t="shared" si="332"/>
        <v/>
      </c>
      <c r="Y2685" s="41" t="str">
        <f>IF($B2685="", "", IF($B2685&gt;'Annual Report'!$AZ$41, 'Annual Report'!$BA$40, TEXT($B2685, "mmm yyyy")))</f>
        <v/>
      </c>
      <c r="AA2685" s="13" t="str">
        <f t="shared" si="333"/>
        <v/>
      </c>
      <c r="AC2685" s="13" t="str">
        <f t="shared" si="334"/>
        <v xml:space="preserve"> - </v>
      </c>
      <c r="AE2685" s="13" t="str">
        <f t="shared" si="335"/>
        <v/>
      </c>
    </row>
    <row r="2686" spans="1:31" x14ac:dyDescent="0.25">
      <c r="A2686" s="30"/>
      <c r="B2686" s="74"/>
      <c r="C2686" s="82"/>
      <c r="D2686" s="92"/>
      <c r="E2686" s="75"/>
      <c r="F2686" s="76"/>
      <c r="G2686" s="83"/>
      <c r="H2686" s="77"/>
      <c r="I2686" s="84"/>
      <c r="J2686" s="30"/>
      <c r="K2686" s="25" t="str">
        <f t="shared" si="328"/>
        <v/>
      </c>
      <c r="L2686" s="30"/>
      <c r="O2686" s="13" t="str">
        <f t="shared" si="329"/>
        <v/>
      </c>
      <c r="P2686" s="13">
        <f>SUM($E$11:$E2686)</f>
        <v>30</v>
      </c>
      <c r="T2686" s="22">
        <f t="shared" si="330"/>
        <v>0</v>
      </c>
      <c r="U2686" s="22">
        <f t="shared" si="331"/>
        <v>0</v>
      </c>
      <c r="W2686" s="13" t="str">
        <f t="shared" si="332"/>
        <v/>
      </c>
      <c r="Y2686" s="41" t="str">
        <f>IF($B2686="", "", IF($B2686&gt;'Annual Report'!$AZ$41, 'Annual Report'!$BA$40, TEXT($B2686, "mmm yyyy")))</f>
        <v/>
      </c>
      <c r="AA2686" s="13" t="str">
        <f t="shared" si="333"/>
        <v/>
      </c>
      <c r="AC2686" s="13" t="str">
        <f t="shared" si="334"/>
        <v xml:space="preserve"> - </v>
      </c>
      <c r="AE2686" s="13" t="str">
        <f t="shared" si="335"/>
        <v/>
      </c>
    </row>
    <row r="2687" spans="1:31" x14ac:dyDescent="0.25">
      <c r="A2687" s="30"/>
      <c r="B2687" s="74"/>
      <c r="C2687" s="82"/>
      <c r="D2687" s="92"/>
      <c r="E2687" s="75"/>
      <c r="F2687" s="76"/>
      <c r="G2687" s="83"/>
      <c r="H2687" s="77"/>
      <c r="I2687" s="84"/>
      <c r="J2687" s="30"/>
      <c r="K2687" s="25" t="str">
        <f t="shared" si="328"/>
        <v/>
      </c>
      <c r="L2687" s="30"/>
      <c r="O2687" s="13" t="str">
        <f t="shared" si="329"/>
        <v/>
      </c>
      <c r="P2687" s="13">
        <f>SUM($E$11:$E2687)</f>
        <v>30</v>
      </c>
      <c r="T2687" s="22">
        <f t="shared" si="330"/>
        <v>0</v>
      </c>
      <c r="U2687" s="22">
        <f t="shared" si="331"/>
        <v>0</v>
      </c>
      <c r="W2687" s="13" t="str">
        <f t="shared" si="332"/>
        <v/>
      </c>
      <c r="Y2687" s="41" t="str">
        <f>IF($B2687="", "", IF($B2687&gt;'Annual Report'!$AZ$41, 'Annual Report'!$BA$40, TEXT($B2687, "mmm yyyy")))</f>
        <v/>
      </c>
      <c r="AA2687" s="13" t="str">
        <f t="shared" si="333"/>
        <v/>
      </c>
      <c r="AC2687" s="13" t="str">
        <f t="shared" si="334"/>
        <v xml:space="preserve"> - </v>
      </c>
      <c r="AE2687" s="13" t="str">
        <f t="shared" si="335"/>
        <v/>
      </c>
    </row>
    <row r="2688" spans="1:31" x14ac:dyDescent="0.25">
      <c r="A2688" s="30"/>
      <c r="B2688" s="74"/>
      <c r="C2688" s="82"/>
      <c r="D2688" s="92"/>
      <c r="E2688" s="75"/>
      <c r="F2688" s="76"/>
      <c r="G2688" s="83"/>
      <c r="H2688" s="77"/>
      <c r="I2688" s="84"/>
      <c r="J2688" s="30"/>
      <c r="K2688" s="25" t="str">
        <f t="shared" si="328"/>
        <v/>
      </c>
      <c r="L2688" s="30"/>
      <c r="O2688" s="13" t="str">
        <f t="shared" si="329"/>
        <v/>
      </c>
      <c r="P2688" s="13">
        <f>SUM($E$11:$E2688)</f>
        <v>30</v>
      </c>
      <c r="T2688" s="22">
        <f t="shared" si="330"/>
        <v>0</v>
      </c>
      <c r="U2688" s="22">
        <f t="shared" si="331"/>
        <v>0</v>
      </c>
      <c r="W2688" s="13" t="str">
        <f t="shared" si="332"/>
        <v/>
      </c>
      <c r="Y2688" s="41" t="str">
        <f>IF($B2688="", "", IF($B2688&gt;'Annual Report'!$AZ$41, 'Annual Report'!$BA$40, TEXT($B2688, "mmm yyyy")))</f>
        <v/>
      </c>
      <c r="AA2688" s="13" t="str">
        <f t="shared" si="333"/>
        <v/>
      </c>
      <c r="AC2688" s="13" t="str">
        <f t="shared" si="334"/>
        <v xml:space="preserve"> - </v>
      </c>
      <c r="AE2688" s="13" t="str">
        <f t="shared" si="335"/>
        <v/>
      </c>
    </row>
    <row r="2689" spans="1:31" x14ac:dyDescent="0.25">
      <c r="A2689" s="30"/>
      <c r="B2689" s="74"/>
      <c r="C2689" s="82"/>
      <c r="D2689" s="92"/>
      <c r="E2689" s="75"/>
      <c r="F2689" s="76"/>
      <c r="G2689" s="83"/>
      <c r="H2689" s="77"/>
      <c r="I2689" s="84"/>
      <c r="J2689" s="30"/>
      <c r="K2689" s="25" t="str">
        <f t="shared" si="328"/>
        <v/>
      </c>
      <c r="L2689" s="30"/>
      <c r="O2689" s="13" t="str">
        <f t="shared" si="329"/>
        <v/>
      </c>
      <c r="P2689" s="13">
        <f>SUM($E$11:$E2689)</f>
        <v>30</v>
      </c>
      <c r="T2689" s="22">
        <f t="shared" si="330"/>
        <v>0</v>
      </c>
      <c r="U2689" s="22">
        <f t="shared" si="331"/>
        <v>0</v>
      </c>
      <c r="W2689" s="13" t="str">
        <f t="shared" si="332"/>
        <v/>
      </c>
      <c r="Y2689" s="41" t="str">
        <f>IF($B2689="", "", IF($B2689&gt;'Annual Report'!$AZ$41, 'Annual Report'!$BA$40, TEXT($B2689, "mmm yyyy")))</f>
        <v/>
      </c>
      <c r="AA2689" s="13" t="str">
        <f t="shared" si="333"/>
        <v/>
      </c>
      <c r="AC2689" s="13" t="str">
        <f t="shared" si="334"/>
        <v xml:space="preserve"> - </v>
      </c>
      <c r="AE2689" s="13" t="str">
        <f t="shared" si="335"/>
        <v/>
      </c>
    </row>
    <row r="2690" spans="1:31" x14ac:dyDescent="0.25">
      <c r="A2690" s="30"/>
      <c r="B2690" s="74"/>
      <c r="C2690" s="82"/>
      <c r="D2690" s="92"/>
      <c r="E2690" s="75"/>
      <c r="F2690" s="76"/>
      <c r="G2690" s="83"/>
      <c r="H2690" s="77"/>
      <c r="I2690" s="84"/>
      <c r="J2690" s="30"/>
      <c r="K2690" s="25" t="str">
        <f t="shared" si="328"/>
        <v/>
      </c>
      <c r="L2690" s="30"/>
      <c r="O2690" s="13" t="str">
        <f t="shared" si="329"/>
        <v/>
      </c>
      <c r="P2690" s="13">
        <f>SUM($E$11:$E2690)</f>
        <v>30</v>
      </c>
      <c r="T2690" s="22">
        <f t="shared" si="330"/>
        <v>0</v>
      </c>
      <c r="U2690" s="22">
        <f t="shared" si="331"/>
        <v>0</v>
      </c>
      <c r="W2690" s="13" t="str">
        <f t="shared" si="332"/>
        <v/>
      </c>
      <c r="Y2690" s="41" t="str">
        <f>IF($B2690="", "", IF($B2690&gt;'Annual Report'!$AZ$41, 'Annual Report'!$BA$40, TEXT($B2690, "mmm yyyy")))</f>
        <v/>
      </c>
      <c r="AA2690" s="13" t="str">
        <f t="shared" si="333"/>
        <v/>
      </c>
      <c r="AC2690" s="13" t="str">
        <f t="shared" si="334"/>
        <v xml:space="preserve"> - </v>
      </c>
      <c r="AE2690" s="13" t="str">
        <f t="shared" si="335"/>
        <v/>
      </c>
    </row>
    <row r="2691" spans="1:31" x14ac:dyDescent="0.25">
      <c r="A2691" s="30"/>
      <c r="B2691" s="74"/>
      <c r="C2691" s="82"/>
      <c r="D2691" s="92"/>
      <c r="E2691" s="75"/>
      <c r="F2691" s="76"/>
      <c r="G2691" s="83"/>
      <c r="H2691" s="77"/>
      <c r="I2691" s="84"/>
      <c r="J2691" s="30"/>
      <c r="K2691" s="25" t="str">
        <f t="shared" si="328"/>
        <v/>
      </c>
      <c r="L2691" s="30"/>
      <c r="O2691" s="13" t="str">
        <f t="shared" si="329"/>
        <v/>
      </c>
      <c r="P2691" s="13">
        <f>SUM($E$11:$E2691)</f>
        <v>30</v>
      </c>
      <c r="T2691" s="22">
        <f t="shared" si="330"/>
        <v>0</v>
      </c>
      <c r="U2691" s="22">
        <f t="shared" si="331"/>
        <v>0</v>
      </c>
      <c r="W2691" s="13" t="str">
        <f t="shared" si="332"/>
        <v/>
      </c>
      <c r="Y2691" s="41" t="str">
        <f>IF($B2691="", "", IF($B2691&gt;'Annual Report'!$AZ$41, 'Annual Report'!$BA$40, TEXT($B2691, "mmm yyyy")))</f>
        <v/>
      </c>
      <c r="AA2691" s="13" t="str">
        <f t="shared" si="333"/>
        <v/>
      </c>
      <c r="AC2691" s="13" t="str">
        <f t="shared" si="334"/>
        <v xml:space="preserve"> - </v>
      </c>
      <c r="AE2691" s="13" t="str">
        <f t="shared" si="335"/>
        <v/>
      </c>
    </row>
    <row r="2692" spans="1:31" x14ac:dyDescent="0.25">
      <c r="A2692" s="30"/>
      <c r="B2692" s="74"/>
      <c r="C2692" s="82"/>
      <c r="D2692" s="92"/>
      <c r="E2692" s="75"/>
      <c r="F2692" s="76"/>
      <c r="G2692" s="83"/>
      <c r="H2692" s="77"/>
      <c r="I2692" s="84"/>
      <c r="J2692" s="30"/>
      <c r="K2692" s="25" t="str">
        <f t="shared" si="328"/>
        <v/>
      </c>
      <c r="L2692" s="30"/>
      <c r="O2692" s="13" t="str">
        <f t="shared" si="329"/>
        <v/>
      </c>
      <c r="P2692" s="13">
        <f>SUM($E$11:$E2692)</f>
        <v>30</v>
      </c>
      <c r="T2692" s="22">
        <f t="shared" si="330"/>
        <v>0</v>
      </c>
      <c r="U2692" s="22">
        <f t="shared" si="331"/>
        <v>0</v>
      </c>
      <c r="W2692" s="13" t="str">
        <f t="shared" si="332"/>
        <v/>
      </c>
      <c r="Y2692" s="41" t="str">
        <f>IF($B2692="", "", IF($B2692&gt;'Annual Report'!$AZ$41, 'Annual Report'!$BA$40, TEXT($B2692, "mmm yyyy")))</f>
        <v/>
      </c>
      <c r="AA2692" s="13" t="str">
        <f t="shared" si="333"/>
        <v/>
      </c>
      <c r="AC2692" s="13" t="str">
        <f t="shared" si="334"/>
        <v xml:space="preserve"> - </v>
      </c>
      <c r="AE2692" s="13" t="str">
        <f t="shared" si="335"/>
        <v/>
      </c>
    </row>
    <row r="2693" spans="1:31" x14ac:dyDescent="0.25">
      <c r="A2693" s="30"/>
      <c r="B2693" s="74"/>
      <c r="C2693" s="82"/>
      <c r="D2693" s="92"/>
      <c r="E2693" s="75"/>
      <c r="F2693" s="76"/>
      <c r="G2693" s="83"/>
      <c r="H2693" s="77"/>
      <c r="I2693" s="84"/>
      <c r="J2693" s="30"/>
      <c r="K2693" s="25" t="str">
        <f t="shared" si="328"/>
        <v/>
      </c>
      <c r="L2693" s="30"/>
      <c r="O2693" s="13" t="str">
        <f t="shared" si="329"/>
        <v/>
      </c>
      <c r="P2693" s="13">
        <f>SUM($E$11:$E2693)</f>
        <v>30</v>
      </c>
      <c r="T2693" s="22">
        <f t="shared" si="330"/>
        <v>0</v>
      </c>
      <c r="U2693" s="22">
        <f t="shared" si="331"/>
        <v>0</v>
      </c>
      <c r="W2693" s="13" t="str">
        <f t="shared" si="332"/>
        <v/>
      </c>
      <c r="Y2693" s="41" t="str">
        <f>IF($B2693="", "", IF($B2693&gt;'Annual Report'!$AZ$41, 'Annual Report'!$BA$40, TEXT($B2693, "mmm yyyy")))</f>
        <v/>
      </c>
      <c r="AA2693" s="13" t="str">
        <f t="shared" si="333"/>
        <v/>
      </c>
      <c r="AC2693" s="13" t="str">
        <f t="shared" si="334"/>
        <v xml:space="preserve"> - </v>
      </c>
      <c r="AE2693" s="13" t="str">
        <f t="shared" si="335"/>
        <v/>
      </c>
    </row>
    <row r="2694" spans="1:31" x14ac:dyDescent="0.25">
      <c r="A2694" s="30"/>
      <c r="B2694" s="74"/>
      <c r="C2694" s="82"/>
      <c r="D2694" s="92"/>
      <c r="E2694" s="75"/>
      <c r="F2694" s="76"/>
      <c r="G2694" s="83"/>
      <c r="H2694" s="77"/>
      <c r="I2694" s="84"/>
      <c r="J2694" s="30"/>
      <c r="K2694" s="25" t="str">
        <f t="shared" si="328"/>
        <v/>
      </c>
      <c r="L2694" s="30"/>
      <c r="O2694" s="13" t="str">
        <f t="shared" si="329"/>
        <v/>
      </c>
      <c r="P2694" s="13">
        <f>SUM($E$11:$E2694)</f>
        <v>30</v>
      </c>
      <c r="T2694" s="22">
        <f t="shared" si="330"/>
        <v>0</v>
      </c>
      <c r="U2694" s="22">
        <f t="shared" si="331"/>
        <v>0</v>
      </c>
      <c r="W2694" s="13" t="str">
        <f t="shared" si="332"/>
        <v/>
      </c>
      <c r="Y2694" s="41" t="str">
        <f>IF($B2694="", "", IF($B2694&gt;'Annual Report'!$AZ$41, 'Annual Report'!$BA$40, TEXT($B2694, "mmm yyyy")))</f>
        <v/>
      </c>
      <c r="AA2694" s="13" t="str">
        <f t="shared" si="333"/>
        <v/>
      </c>
      <c r="AC2694" s="13" t="str">
        <f t="shared" si="334"/>
        <v xml:space="preserve"> - </v>
      </c>
      <c r="AE2694" s="13" t="str">
        <f t="shared" si="335"/>
        <v/>
      </c>
    </row>
    <row r="2695" spans="1:31" x14ac:dyDescent="0.25">
      <c r="A2695" s="30"/>
      <c r="B2695" s="74"/>
      <c r="C2695" s="82"/>
      <c r="D2695" s="92"/>
      <c r="E2695" s="75"/>
      <c r="F2695" s="76"/>
      <c r="G2695" s="83"/>
      <c r="H2695" s="77"/>
      <c r="I2695" s="84"/>
      <c r="J2695" s="30"/>
      <c r="K2695" s="25" t="str">
        <f t="shared" si="328"/>
        <v/>
      </c>
      <c r="L2695" s="30"/>
      <c r="O2695" s="13" t="str">
        <f t="shared" si="329"/>
        <v/>
      </c>
      <c r="P2695" s="13">
        <f>SUM($E$11:$E2695)</f>
        <v>30</v>
      </c>
      <c r="T2695" s="22">
        <f t="shared" si="330"/>
        <v>0</v>
      </c>
      <c r="U2695" s="22">
        <f t="shared" si="331"/>
        <v>0</v>
      </c>
      <c r="W2695" s="13" t="str">
        <f t="shared" si="332"/>
        <v/>
      </c>
      <c r="Y2695" s="41" t="str">
        <f>IF($B2695="", "", IF($B2695&gt;'Annual Report'!$AZ$41, 'Annual Report'!$BA$40, TEXT($B2695, "mmm yyyy")))</f>
        <v/>
      </c>
      <c r="AA2695" s="13" t="str">
        <f t="shared" si="333"/>
        <v/>
      </c>
      <c r="AC2695" s="13" t="str">
        <f t="shared" si="334"/>
        <v xml:space="preserve"> - </v>
      </c>
      <c r="AE2695" s="13" t="str">
        <f t="shared" si="335"/>
        <v/>
      </c>
    </row>
    <row r="2696" spans="1:31" x14ac:dyDescent="0.25">
      <c r="A2696" s="30"/>
      <c r="B2696" s="74"/>
      <c r="C2696" s="82"/>
      <c r="D2696" s="92"/>
      <c r="E2696" s="75"/>
      <c r="F2696" s="76"/>
      <c r="G2696" s="83"/>
      <c r="H2696" s="77"/>
      <c r="I2696" s="84"/>
      <c r="J2696" s="30"/>
      <c r="K2696" s="25" t="str">
        <f t="shared" si="328"/>
        <v/>
      </c>
      <c r="L2696" s="30"/>
      <c r="O2696" s="13" t="str">
        <f t="shared" si="329"/>
        <v/>
      </c>
      <c r="P2696" s="13">
        <f>SUM($E$11:$E2696)</f>
        <v>30</v>
      </c>
      <c r="T2696" s="22">
        <f t="shared" si="330"/>
        <v>0</v>
      </c>
      <c r="U2696" s="22">
        <f t="shared" si="331"/>
        <v>0</v>
      </c>
      <c r="W2696" s="13" t="str">
        <f t="shared" si="332"/>
        <v/>
      </c>
      <c r="Y2696" s="41" t="str">
        <f>IF($B2696="", "", IF($B2696&gt;'Annual Report'!$AZ$41, 'Annual Report'!$BA$40, TEXT($B2696, "mmm yyyy")))</f>
        <v/>
      </c>
      <c r="AA2696" s="13" t="str">
        <f t="shared" si="333"/>
        <v/>
      </c>
      <c r="AC2696" s="13" t="str">
        <f t="shared" si="334"/>
        <v xml:space="preserve"> - </v>
      </c>
      <c r="AE2696" s="13" t="str">
        <f t="shared" si="335"/>
        <v/>
      </c>
    </row>
    <row r="2697" spans="1:31" x14ac:dyDescent="0.25">
      <c r="A2697" s="30"/>
      <c r="B2697" s="74"/>
      <c r="C2697" s="82"/>
      <c r="D2697" s="92"/>
      <c r="E2697" s="75"/>
      <c r="F2697" s="76"/>
      <c r="G2697" s="83"/>
      <c r="H2697" s="77"/>
      <c r="I2697" s="84"/>
      <c r="J2697" s="30"/>
      <c r="K2697" s="25" t="str">
        <f t="shared" si="328"/>
        <v/>
      </c>
      <c r="L2697" s="30"/>
      <c r="O2697" s="13" t="str">
        <f t="shared" si="329"/>
        <v/>
      </c>
      <c r="P2697" s="13">
        <f>SUM($E$11:$E2697)</f>
        <v>30</v>
      </c>
      <c r="T2697" s="22">
        <f t="shared" si="330"/>
        <v>0</v>
      </c>
      <c r="U2697" s="22">
        <f t="shared" si="331"/>
        <v>0</v>
      </c>
      <c r="W2697" s="13" t="str">
        <f t="shared" si="332"/>
        <v/>
      </c>
      <c r="Y2697" s="41" t="str">
        <f>IF($B2697="", "", IF($B2697&gt;'Annual Report'!$AZ$41, 'Annual Report'!$BA$40, TEXT($B2697, "mmm yyyy")))</f>
        <v/>
      </c>
      <c r="AA2697" s="13" t="str">
        <f t="shared" si="333"/>
        <v/>
      </c>
      <c r="AC2697" s="13" t="str">
        <f t="shared" si="334"/>
        <v xml:space="preserve"> - </v>
      </c>
      <c r="AE2697" s="13" t="str">
        <f t="shared" si="335"/>
        <v/>
      </c>
    </row>
    <row r="2698" spans="1:31" x14ac:dyDescent="0.25">
      <c r="A2698" s="30"/>
      <c r="B2698" s="74"/>
      <c r="C2698" s="82"/>
      <c r="D2698" s="92"/>
      <c r="E2698" s="75"/>
      <c r="F2698" s="76"/>
      <c r="G2698" s="83"/>
      <c r="H2698" s="77"/>
      <c r="I2698" s="84"/>
      <c r="J2698" s="30"/>
      <c r="K2698" s="25" t="str">
        <f t="shared" si="328"/>
        <v/>
      </c>
      <c r="L2698" s="30"/>
      <c r="O2698" s="13" t="str">
        <f t="shared" si="329"/>
        <v/>
      </c>
      <c r="P2698" s="13">
        <f>SUM($E$11:$E2698)</f>
        <v>30</v>
      </c>
      <c r="T2698" s="22">
        <f t="shared" si="330"/>
        <v>0</v>
      </c>
      <c r="U2698" s="22">
        <f t="shared" si="331"/>
        <v>0</v>
      </c>
      <c r="W2698" s="13" t="str">
        <f t="shared" si="332"/>
        <v/>
      </c>
      <c r="Y2698" s="41" t="str">
        <f>IF($B2698="", "", IF($B2698&gt;'Annual Report'!$AZ$41, 'Annual Report'!$BA$40, TEXT($B2698, "mmm yyyy")))</f>
        <v/>
      </c>
      <c r="AA2698" s="13" t="str">
        <f t="shared" si="333"/>
        <v/>
      </c>
      <c r="AC2698" s="13" t="str">
        <f t="shared" si="334"/>
        <v xml:space="preserve"> - </v>
      </c>
      <c r="AE2698" s="13" t="str">
        <f t="shared" si="335"/>
        <v/>
      </c>
    </row>
    <row r="2699" spans="1:31" x14ac:dyDescent="0.25">
      <c r="A2699" s="30"/>
      <c r="B2699" s="74"/>
      <c r="C2699" s="82"/>
      <c r="D2699" s="92"/>
      <c r="E2699" s="75"/>
      <c r="F2699" s="76"/>
      <c r="G2699" s="83"/>
      <c r="H2699" s="77"/>
      <c r="I2699" s="84"/>
      <c r="J2699" s="30"/>
      <c r="K2699" s="25" t="str">
        <f t="shared" si="328"/>
        <v/>
      </c>
      <c r="L2699" s="30"/>
      <c r="O2699" s="13" t="str">
        <f t="shared" si="329"/>
        <v/>
      </c>
      <c r="P2699" s="13">
        <f>SUM($E$11:$E2699)</f>
        <v>30</v>
      </c>
      <c r="T2699" s="22">
        <f t="shared" si="330"/>
        <v>0</v>
      </c>
      <c r="U2699" s="22">
        <f t="shared" si="331"/>
        <v>0</v>
      </c>
      <c r="W2699" s="13" t="str">
        <f t="shared" si="332"/>
        <v/>
      </c>
      <c r="Y2699" s="41" t="str">
        <f>IF($B2699="", "", IF($B2699&gt;'Annual Report'!$AZ$41, 'Annual Report'!$BA$40, TEXT($B2699, "mmm yyyy")))</f>
        <v/>
      </c>
      <c r="AA2699" s="13" t="str">
        <f t="shared" si="333"/>
        <v/>
      </c>
      <c r="AC2699" s="13" t="str">
        <f t="shared" si="334"/>
        <v xml:space="preserve"> - </v>
      </c>
      <c r="AE2699" s="13" t="str">
        <f t="shared" si="335"/>
        <v/>
      </c>
    </row>
    <row r="2700" spans="1:31" x14ac:dyDescent="0.25">
      <c r="A2700" s="30"/>
      <c r="B2700" s="74"/>
      <c r="C2700" s="82"/>
      <c r="D2700" s="92"/>
      <c r="E2700" s="75"/>
      <c r="F2700" s="76"/>
      <c r="G2700" s="83"/>
      <c r="H2700" s="77"/>
      <c r="I2700" s="84"/>
      <c r="J2700" s="30"/>
      <c r="K2700" s="25" t="str">
        <f t="shared" ref="K2700:K2763" si="336">IF($B2700="", "", $G2700+$H2700-$F2700-$U2700-$T2700)</f>
        <v/>
      </c>
      <c r="L2700" s="30"/>
      <c r="O2700" s="13" t="str">
        <f t="shared" ref="O2700:O2763" si="337">IF($B2700="", "", IF(OR($B2700&lt;$R$3, $B2700&gt;$R$4), "X", ""))</f>
        <v/>
      </c>
      <c r="P2700" s="13">
        <f>SUM($E$11:$E2700)</f>
        <v>30</v>
      </c>
      <c r="T2700" s="22">
        <f t="shared" ref="T2700:T2763" si="338">ROUND($D2700*$P$4*24, 2)</f>
        <v>0</v>
      </c>
      <c r="U2700" s="22">
        <f t="shared" ref="U2700:U2763" si="339">ROUND(IF(AND($P2700&gt;$O$6, $P2699&lt;$O$6), (($P2700-$O$6)*$P$7)+(($O$6-$P2699)*$P$6), IF($P2699&gt;$O$6, $E2700*$P$7, $E2700*$P$6)), 2)</f>
        <v>0</v>
      </c>
      <c r="W2700" s="13" t="str">
        <f t="shared" ref="W2700:W2763" si="340">IF($I2700="", "", IF(COUNTIF($R$11:$R$20, $I2700)&gt;0, "", "X"))</f>
        <v/>
      </c>
      <c r="Y2700" s="41" t="str">
        <f>IF($B2700="", "", IF($B2700&gt;'Annual Report'!$AZ$41, 'Annual Report'!$BA$40, TEXT($B2700, "mmm yyyy")))</f>
        <v/>
      </c>
      <c r="AA2700" s="13" t="str">
        <f t="shared" ref="AA2700:AA2763" si="341">IF(AND(NOT($F2700=""), $I2700=""), "X", "")</f>
        <v/>
      </c>
      <c r="AC2700" s="13" t="str">
        <f t="shared" ref="AC2700:AC2763" si="342">_xlfn.CONCAT(Y2700, " - ", $I2700)</f>
        <v xml:space="preserve"> - </v>
      </c>
      <c r="AE2700" s="13" t="str">
        <f t="shared" ref="AE2700:AE2763" si="343">IF($AA2700="", "", $Y2700)</f>
        <v/>
      </c>
    </row>
    <row r="2701" spans="1:31" x14ac:dyDescent="0.25">
      <c r="A2701" s="30"/>
      <c r="B2701" s="74"/>
      <c r="C2701" s="82"/>
      <c r="D2701" s="92"/>
      <c r="E2701" s="75"/>
      <c r="F2701" s="76"/>
      <c r="G2701" s="83"/>
      <c r="H2701" s="77"/>
      <c r="I2701" s="84"/>
      <c r="J2701" s="30"/>
      <c r="K2701" s="25" t="str">
        <f t="shared" si="336"/>
        <v/>
      </c>
      <c r="L2701" s="30"/>
      <c r="O2701" s="13" t="str">
        <f t="shared" si="337"/>
        <v/>
      </c>
      <c r="P2701" s="13">
        <f>SUM($E$11:$E2701)</f>
        <v>30</v>
      </c>
      <c r="T2701" s="22">
        <f t="shared" si="338"/>
        <v>0</v>
      </c>
      <c r="U2701" s="22">
        <f t="shared" si="339"/>
        <v>0</v>
      </c>
      <c r="W2701" s="13" t="str">
        <f t="shared" si="340"/>
        <v/>
      </c>
      <c r="Y2701" s="41" t="str">
        <f>IF($B2701="", "", IF($B2701&gt;'Annual Report'!$AZ$41, 'Annual Report'!$BA$40, TEXT($B2701, "mmm yyyy")))</f>
        <v/>
      </c>
      <c r="AA2701" s="13" t="str">
        <f t="shared" si="341"/>
        <v/>
      </c>
      <c r="AC2701" s="13" t="str">
        <f t="shared" si="342"/>
        <v xml:space="preserve"> - </v>
      </c>
      <c r="AE2701" s="13" t="str">
        <f t="shared" si="343"/>
        <v/>
      </c>
    </row>
    <row r="2702" spans="1:31" x14ac:dyDescent="0.25">
      <c r="A2702" s="30"/>
      <c r="B2702" s="74"/>
      <c r="C2702" s="82"/>
      <c r="D2702" s="92"/>
      <c r="E2702" s="75"/>
      <c r="F2702" s="76"/>
      <c r="G2702" s="83"/>
      <c r="H2702" s="77"/>
      <c r="I2702" s="84"/>
      <c r="J2702" s="30"/>
      <c r="K2702" s="25" t="str">
        <f t="shared" si="336"/>
        <v/>
      </c>
      <c r="L2702" s="30"/>
      <c r="O2702" s="13" t="str">
        <f t="shared" si="337"/>
        <v/>
      </c>
      <c r="P2702" s="13">
        <f>SUM($E$11:$E2702)</f>
        <v>30</v>
      </c>
      <c r="T2702" s="22">
        <f t="shared" si="338"/>
        <v>0</v>
      </c>
      <c r="U2702" s="22">
        <f t="shared" si="339"/>
        <v>0</v>
      </c>
      <c r="W2702" s="13" t="str">
        <f t="shared" si="340"/>
        <v/>
      </c>
      <c r="Y2702" s="41" t="str">
        <f>IF($B2702="", "", IF($B2702&gt;'Annual Report'!$AZ$41, 'Annual Report'!$BA$40, TEXT($B2702, "mmm yyyy")))</f>
        <v/>
      </c>
      <c r="AA2702" s="13" t="str">
        <f t="shared" si="341"/>
        <v/>
      </c>
      <c r="AC2702" s="13" t="str">
        <f t="shared" si="342"/>
        <v xml:space="preserve"> - </v>
      </c>
      <c r="AE2702" s="13" t="str">
        <f t="shared" si="343"/>
        <v/>
      </c>
    </row>
    <row r="2703" spans="1:31" x14ac:dyDescent="0.25">
      <c r="A2703" s="30"/>
      <c r="B2703" s="74"/>
      <c r="C2703" s="82"/>
      <c r="D2703" s="92"/>
      <c r="E2703" s="75"/>
      <c r="F2703" s="76"/>
      <c r="G2703" s="83"/>
      <c r="H2703" s="77"/>
      <c r="I2703" s="84"/>
      <c r="J2703" s="30"/>
      <c r="K2703" s="25" t="str">
        <f t="shared" si="336"/>
        <v/>
      </c>
      <c r="L2703" s="30"/>
      <c r="O2703" s="13" t="str">
        <f t="shared" si="337"/>
        <v/>
      </c>
      <c r="P2703" s="13">
        <f>SUM($E$11:$E2703)</f>
        <v>30</v>
      </c>
      <c r="T2703" s="22">
        <f t="shared" si="338"/>
        <v>0</v>
      </c>
      <c r="U2703" s="22">
        <f t="shared" si="339"/>
        <v>0</v>
      </c>
      <c r="W2703" s="13" t="str">
        <f t="shared" si="340"/>
        <v/>
      </c>
      <c r="Y2703" s="41" t="str">
        <f>IF($B2703="", "", IF($B2703&gt;'Annual Report'!$AZ$41, 'Annual Report'!$BA$40, TEXT($B2703, "mmm yyyy")))</f>
        <v/>
      </c>
      <c r="AA2703" s="13" t="str">
        <f t="shared" si="341"/>
        <v/>
      </c>
      <c r="AC2703" s="13" t="str">
        <f t="shared" si="342"/>
        <v xml:space="preserve"> - </v>
      </c>
      <c r="AE2703" s="13" t="str">
        <f t="shared" si="343"/>
        <v/>
      </c>
    </row>
    <row r="2704" spans="1:31" x14ac:dyDescent="0.25">
      <c r="A2704" s="30"/>
      <c r="B2704" s="74"/>
      <c r="C2704" s="82"/>
      <c r="D2704" s="92"/>
      <c r="E2704" s="75"/>
      <c r="F2704" s="76"/>
      <c r="G2704" s="83"/>
      <c r="H2704" s="77"/>
      <c r="I2704" s="84"/>
      <c r="J2704" s="30"/>
      <c r="K2704" s="25" t="str">
        <f t="shared" si="336"/>
        <v/>
      </c>
      <c r="L2704" s="30"/>
      <c r="O2704" s="13" t="str">
        <f t="shared" si="337"/>
        <v/>
      </c>
      <c r="P2704" s="13">
        <f>SUM($E$11:$E2704)</f>
        <v>30</v>
      </c>
      <c r="T2704" s="22">
        <f t="shared" si="338"/>
        <v>0</v>
      </c>
      <c r="U2704" s="22">
        <f t="shared" si="339"/>
        <v>0</v>
      </c>
      <c r="W2704" s="13" t="str">
        <f t="shared" si="340"/>
        <v/>
      </c>
      <c r="Y2704" s="41" t="str">
        <f>IF($B2704="", "", IF($B2704&gt;'Annual Report'!$AZ$41, 'Annual Report'!$BA$40, TEXT($B2704, "mmm yyyy")))</f>
        <v/>
      </c>
      <c r="AA2704" s="13" t="str">
        <f t="shared" si="341"/>
        <v/>
      </c>
      <c r="AC2704" s="13" t="str">
        <f t="shared" si="342"/>
        <v xml:space="preserve"> - </v>
      </c>
      <c r="AE2704" s="13" t="str">
        <f t="shared" si="343"/>
        <v/>
      </c>
    </row>
    <row r="2705" spans="1:31" x14ac:dyDescent="0.25">
      <c r="A2705" s="30"/>
      <c r="B2705" s="74"/>
      <c r="C2705" s="82"/>
      <c r="D2705" s="92"/>
      <c r="E2705" s="75"/>
      <c r="F2705" s="76"/>
      <c r="G2705" s="83"/>
      <c r="H2705" s="77"/>
      <c r="I2705" s="84"/>
      <c r="J2705" s="30"/>
      <c r="K2705" s="25" t="str">
        <f t="shared" si="336"/>
        <v/>
      </c>
      <c r="L2705" s="30"/>
      <c r="O2705" s="13" t="str">
        <f t="shared" si="337"/>
        <v/>
      </c>
      <c r="P2705" s="13">
        <f>SUM($E$11:$E2705)</f>
        <v>30</v>
      </c>
      <c r="T2705" s="22">
        <f t="shared" si="338"/>
        <v>0</v>
      </c>
      <c r="U2705" s="22">
        <f t="shared" si="339"/>
        <v>0</v>
      </c>
      <c r="W2705" s="13" t="str">
        <f t="shared" si="340"/>
        <v/>
      </c>
      <c r="Y2705" s="41" t="str">
        <f>IF($B2705="", "", IF($B2705&gt;'Annual Report'!$AZ$41, 'Annual Report'!$BA$40, TEXT($B2705, "mmm yyyy")))</f>
        <v/>
      </c>
      <c r="AA2705" s="13" t="str">
        <f t="shared" si="341"/>
        <v/>
      </c>
      <c r="AC2705" s="13" t="str">
        <f t="shared" si="342"/>
        <v xml:space="preserve"> - </v>
      </c>
      <c r="AE2705" s="13" t="str">
        <f t="shared" si="343"/>
        <v/>
      </c>
    </row>
    <row r="2706" spans="1:31" x14ac:dyDescent="0.25">
      <c r="A2706" s="30"/>
      <c r="B2706" s="74"/>
      <c r="C2706" s="82"/>
      <c r="D2706" s="92"/>
      <c r="E2706" s="75"/>
      <c r="F2706" s="76"/>
      <c r="G2706" s="83"/>
      <c r="H2706" s="77"/>
      <c r="I2706" s="84"/>
      <c r="J2706" s="30"/>
      <c r="K2706" s="25" t="str">
        <f t="shared" si="336"/>
        <v/>
      </c>
      <c r="L2706" s="30"/>
      <c r="O2706" s="13" t="str">
        <f t="shared" si="337"/>
        <v/>
      </c>
      <c r="P2706" s="13">
        <f>SUM($E$11:$E2706)</f>
        <v>30</v>
      </c>
      <c r="T2706" s="22">
        <f t="shared" si="338"/>
        <v>0</v>
      </c>
      <c r="U2706" s="22">
        <f t="shared" si="339"/>
        <v>0</v>
      </c>
      <c r="W2706" s="13" t="str">
        <f t="shared" si="340"/>
        <v/>
      </c>
      <c r="Y2706" s="41" t="str">
        <f>IF($B2706="", "", IF($B2706&gt;'Annual Report'!$AZ$41, 'Annual Report'!$BA$40, TEXT($B2706, "mmm yyyy")))</f>
        <v/>
      </c>
      <c r="AA2706" s="13" t="str">
        <f t="shared" si="341"/>
        <v/>
      </c>
      <c r="AC2706" s="13" t="str">
        <f t="shared" si="342"/>
        <v xml:space="preserve"> - </v>
      </c>
      <c r="AE2706" s="13" t="str">
        <f t="shared" si="343"/>
        <v/>
      </c>
    </row>
    <row r="2707" spans="1:31" x14ac:dyDescent="0.25">
      <c r="A2707" s="30"/>
      <c r="B2707" s="74"/>
      <c r="C2707" s="82"/>
      <c r="D2707" s="92"/>
      <c r="E2707" s="75"/>
      <c r="F2707" s="76"/>
      <c r="G2707" s="83"/>
      <c r="H2707" s="77"/>
      <c r="I2707" s="84"/>
      <c r="J2707" s="30"/>
      <c r="K2707" s="25" t="str">
        <f t="shared" si="336"/>
        <v/>
      </c>
      <c r="L2707" s="30"/>
      <c r="O2707" s="13" t="str">
        <f t="shared" si="337"/>
        <v/>
      </c>
      <c r="P2707" s="13">
        <f>SUM($E$11:$E2707)</f>
        <v>30</v>
      </c>
      <c r="T2707" s="22">
        <f t="shared" si="338"/>
        <v>0</v>
      </c>
      <c r="U2707" s="22">
        <f t="shared" si="339"/>
        <v>0</v>
      </c>
      <c r="W2707" s="13" t="str">
        <f t="shared" si="340"/>
        <v/>
      </c>
      <c r="Y2707" s="41" t="str">
        <f>IF($B2707="", "", IF($B2707&gt;'Annual Report'!$AZ$41, 'Annual Report'!$BA$40, TEXT($B2707, "mmm yyyy")))</f>
        <v/>
      </c>
      <c r="AA2707" s="13" t="str">
        <f t="shared" si="341"/>
        <v/>
      </c>
      <c r="AC2707" s="13" t="str">
        <f t="shared" si="342"/>
        <v xml:space="preserve"> - </v>
      </c>
      <c r="AE2707" s="13" t="str">
        <f t="shared" si="343"/>
        <v/>
      </c>
    </row>
    <row r="2708" spans="1:31" x14ac:dyDescent="0.25">
      <c r="A2708" s="30"/>
      <c r="B2708" s="74"/>
      <c r="C2708" s="82"/>
      <c r="D2708" s="92"/>
      <c r="E2708" s="75"/>
      <c r="F2708" s="76"/>
      <c r="G2708" s="83"/>
      <c r="H2708" s="77"/>
      <c r="I2708" s="84"/>
      <c r="J2708" s="30"/>
      <c r="K2708" s="25" t="str">
        <f t="shared" si="336"/>
        <v/>
      </c>
      <c r="L2708" s="30"/>
      <c r="O2708" s="13" t="str">
        <f t="shared" si="337"/>
        <v/>
      </c>
      <c r="P2708" s="13">
        <f>SUM($E$11:$E2708)</f>
        <v>30</v>
      </c>
      <c r="T2708" s="22">
        <f t="shared" si="338"/>
        <v>0</v>
      </c>
      <c r="U2708" s="22">
        <f t="shared" si="339"/>
        <v>0</v>
      </c>
      <c r="W2708" s="13" t="str">
        <f t="shared" si="340"/>
        <v/>
      </c>
      <c r="Y2708" s="41" t="str">
        <f>IF($B2708="", "", IF($B2708&gt;'Annual Report'!$AZ$41, 'Annual Report'!$BA$40, TEXT($B2708, "mmm yyyy")))</f>
        <v/>
      </c>
      <c r="AA2708" s="13" t="str">
        <f t="shared" si="341"/>
        <v/>
      </c>
      <c r="AC2708" s="13" t="str">
        <f t="shared" si="342"/>
        <v xml:space="preserve"> - </v>
      </c>
      <c r="AE2708" s="13" t="str">
        <f t="shared" si="343"/>
        <v/>
      </c>
    </row>
    <row r="2709" spans="1:31" x14ac:dyDescent="0.25">
      <c r="A2709" s="30"/>
      <c r="B2709" s="74"/>
      <c r="C2709" s="82"/>
      <c r="D2709" s="92"/>
      <c r="E2709" s="75"/>
      <c r="F2709" s="76"/>
      <c r="G2709" s="83"/>
      <c r="H2709" s="77"/>
      <c r="I2709" s="84"/>
      <c r="J2709" s="30"/>
      <c r="K2709" s="25" t="str">
        <f t="shared" si="336"/>
        <v/>
      </c>
      <c r="L2709" s="30"/>
      <c r="O2709" s="13" t="str">
        <f t="shared" si="337"/>
        <v/>
      </c>
      <c r="P2709" s="13">
        <f>SUM($E$11:$E2709)</f>
        <v>30</v>
      </c>
      <c r="T2709" s="22">
        <f t="shared" si="338"/>
        <v>0</v>
      </c>
      <c r="U2709" s="22">
        <f t="shared" si="339"/>
        <v>0</v>
      </c>
      <c r="W2709" s="13" t="str">
        <f t="shared" si="340"/>
        <v/>
      </c>
      <c r="Y2709" s="41" t="str">
        <f>IF($B2709="", "", IF($B2709&gt;'Annual Report'!$AZ$41, 'Annual Report'!$BA$40, TEXT($B2709, "mmm yyyy")))</f>
        <v/>
      </c>
      <c r="AA2709" s="13" t="str">
        <f t="shared" si="341"/>
        <v/>
      </c>
      <c r="AC2709" s="13" t="str">
        <f t="shared" si="342"/>
        <v xml:space="preserve"> - </v>
      </c>
      <c r="AE2709" s="13" t="str">
        <f t="shared" si="343"/>
        <v/>
      </c>
    </row>
    <row r="2710" spans="1:31" x14ac:dyDescent="0.25">
      <c r="A2710" s="30"/>
      <c r="B2710" s="74"/>
      <c r="C2710" s="82"/>
      <c r="D2710" s="92"/>
      <c r="E2710" s="75"/>
      <c r="F2710" s="76"/>
      <c r="G2710" s="83"/>
      <c r="H2710" s="77"/>
      <c r="I2710" s="84"/>
      <c r="J2710" s="30"/>
      <c r="K2710" s="25" t="str">
        <f t="shared" si="336"/>
        <v/>
      </c>
      <c r="L2710" s="30"/>
      <c r="O2710" s="13" t="str">
        <f t="shared" si="337"/>
        <v/>
      </c>
      <c r="P2710" s="13">
        <f>SUM($E$11:$E2710)</f>
        <v>30</v>
      </c>
      <c r="T2710" s="22">
        <f t="shared" si="338"/>
        <v>0</v>
      </c>
      <c r="U2710" s="22">
        <f t="shared" si="339"/>
        <v>0</v>
      </c>
      <c r="W2710" s="13" t="str">
        <f t="shared" si="340"/>
        <v/>
      </c>
      <c r="Y2710" s="41" t="str">
        <f>IF($B2710="", "", IF($B2710&gt;'Annual Report'!$AZ$41, 'Annual Report'!$BA$40, TEXT($B2710, "mmm yyyy")))</f>
        <v/>
      </c>
      <c r="AA2710" s="13" t="str">
        <f t="shared" si="341"/>
        <v/>
      </c>
      <c r="AC2710" s="13" t="str">
        <f t="shared" si="342"/>
        <v xml:space="preserve"> - </v>
      </c>
      <c r="AE2710" s="13" t="str">
        <f t="shared" si="343"/>
        <v/>
      </c>
    </row>
    <row r="2711" spans="1:31" x14ac:dyDescent="0.25">
      <c r="A2711" s="30"/>
      <c r="B2711" s="74"/>
      <c r="C2711" s="82"/>
      <c r="D2711" s="92"/>
      <c r="E2711" s="75"/>
      <c r="F2711" s="76"/>
      <c r="G2711" s="83"/>
      <c r="H2711" s="77"/>
      <c r="I2711" s="84"/>
      <c r="J2711" s="30"/>
      <c r="K2711" s="25" t="str">
        <f t="shared" si="336"/>
        <v/>
      </c>
      <c r="L2711" s="30"/>
      <c r="O2711" s="13" t="str">
        <f t="shared" si="337"/>
        <v/>
      </c>
      <c r="P2711" s="13">
        <f>SUM($E$11:$E2711)</f>
        <v>30</v>
      </c>
      <c r="T2711" s="22">
        <f t="shared" si="338"/>
        <v>0</v>
      </c>
      <c r="U2711" s="22">
        <f t="shared" si="339"/>
        <v>0</v>
      </c>
      <c r="W2711" s="13" t="str">
        <f t="shared" si="340"/>
        <v/>
      </c>
      <c r="Y2711" s="41" t="str">
        <f>IF($B2711="", "", IF($B2711&gt;'Annual Report'!$AZ$41, 'Annual Report'!$BA$40, TEXT($B2711, "mmm yyyy")))</f>
        <v/>
      </c>
      <c r="AA2711" s="13" t="str">
        <f t="shared" si="341"/>
        <v/>
      </c>
      <c r="AC2711" s="13" t="str">
        <f t="shared" si="342"/>
        <v xml:space="preserve"> - </v>
      </c>
      <c r="AE2711" s="13" t="str">
        <f t="shared" si="343"/>
        <v/>
      </c>
    </row>
    <row r="2712" spans="1:31" x14ac:dyDescent="0.25">
      <c r="A2712" s="30"/>
      <c r="B2712" s="74"/>
      <c r="C2712" s="82"/>
      <c r="D2712" s="92"/>
      <c r="E2712" s="75"/>
      <c r="F2712" s="76"/>
      <c r="G2712" s="83"/>
      <c r="H2712" s="77"/>
      <c r="I2712" s="84"/>
      <c r="J2712" s="30"/>
      <c r="K2712" s="25" t="str">
        <f t="shared" si="336"/>
        <v/>
      </c>
      <c r="L2712" s="30"/>
      <c r="O2712" s="13" t="str">
        <f t="shared" si="337"/>
        <v/>
      </c>
      <c r="P2712" s="13">
        <f>SUM($E$11:$E2712)</f>
        <v>30</v>
      </c>
      <c r="T2712" s="22">
        <f t="shared" si="338"/>
        <v>0</v>
      </c>
      <c r="U2712" s="22">
        <f t="shared" si="339"/>
        <v>0</v>
      </c>
      <c r="W2712" s="13" t="str">
        <f t="shared" si="340"/>
        <v/>
      </c>
      <c r="Y2712" s="41" t="str">
        <f>IF($B2712="", "", IF($B2712&gt;'Annual Report'!$AZ$41, 'Annual Report'!$BA$40, TEXT($B2712, "mmm yyyy")))</f>
        <v/>
      </c>
      <c r="AA2712" s="13" t="str">
        <f t="shared" si="341"/>
        <v/>
      </c>
      <c r="AC2712" s="13" t="str">
        <f t="shared" si="342"/>
        <v xml:space="preserve"> - </v>
      </c>
      <c r="AE2712" s="13" t="str">
        <f t="shared" si="343"/>
        <v/>
      </c>
    </row>
    <row r="2713" spans="1:31" x14ac:dyDescent="0.25">
      <c r="A2713" s="30"/>
      <c r="B2713" s="74"/>
      <c r="C2713" s="82"/>
      <c r="D2713" s="92"/>
      <c r="E2713" s="75"/>
      <c r="F2713" s="76"/>
      <c r="G2713" s="83"/>
      <c r="H2713" s="77"/>
      <c r="I2713" s="84"/>
      <c r="J2713" s="30"/>
      <c r="K2713" s="25" t="str">
        <f t="shared" si="336"/>
        <v/>
      </c>
      <c r="L2713" s="30"/>
      <c r="O2713" s="13" t="str">
        <f t="shared" si="337"/>
        <v/>
      </c>
      <c r="P2713" s="13">
        <f>SUM($E$11:$E2713)</f>
        <v>30</v>
      </c>
      <c r="T2713" s="22">
        <f t="shared" si="338"/>
        <v>0</v>
      </c>
      <c r="U2713" s="22">
        <f t="shared" si="339"/>
        <v>0</v>
      </c>
      <c r="W2713" s="13" t="str">
        <f t="shared" si="340"/>
        <v/>
      </c>
      <c r="Y2713" s="41" t="str">
        <f>IF($B2713="", "", IF($B2713&gt;'Annual Report'!$AZ$41, 'Annual Report'!$BA$40, TEXT($B2713, "mmm yyyy")))</f>
        <v/>
      </c>
      <c r="AA2713" s="13" t="str">
        <f t="shared" si="341"/>
        <v/>
      </c>
      <c r="AC2713" s="13" t="str">
        <f t="shared" si="342"/>
        <v xml:space="preserve"> - </v>
      </c>
      <c r="AE2713" s="13" t="str">
        <f t="shared" si="343"/>
        <v/>
      </c>
    </row>
    <row r="2714" spans="1:31" x14ac:dyDescent="0.25">
      <c r="A2714" s="30"/>
      <c r="B2714" s="74"/>
      <c r="C2714" s="82"/>
      <c r="D2714" s="92"/>
      <c r="E2714" s="75"/>
      <c r="F2714" s="76"/>
      <c r="G2714" s="83"/>
      <c r="H2714" s="77"/>
      <c r="I2714" s="84"/>
      <c r="J2714" s="30"/>
      <c r="K2714" s="25" t="str">
        <f t="shared" si="336"/>
        <v/>
      </c>
      <c r="L2714" s="30"/>
      <c r="O2714" s="13" t="str">
        <f t="shared" si="337"/>
        <v/>
      </c>
      <c r="P2714" s="13">
        <f>SUM($E$11:$E2714)</f>
        <v>30</v>
      </c>
      <c r="T2714" s="22">
        <f t="shared" si="338"/>
        <v>0</v>
      </c>
      <c r="U2714" s="22">
        <f t="shared" si="339"/>
        <v>0</v>
      </c>
      <c r="W2714" s="13" t="str">
        <f t="shared" si="340"/>
        <v/>
      </c>
      <c r="Y2714" s="41" t="str">
        <f>IF($B2714="", "", IF($B2714&gt;'Annual Report'!$AZ$41, 'Annual Report'!$BA$40, TEXT($B2714, "mmm yyyy")))</f>
        <v/>
      </c>
      <c r="AA2714" s="13" t="str">
        <f t="shared" si="341"/>
        <v/>
      </c>
      <c r="AC2714" s="13" t="str">
        <f t="shared" si="342"/>
        <v xml:space="preserve"> - </v>
      </c>
      <c r="AE2714" s="13" t="str">
        <f t="shared" si="343"/>
        <v/>
      </c>
    </row>
    <row r="2715" spans="1:31" x14ac:dyDescent="0.25">
      <c r="A2715" s="30"/>
      <c r="B2715" s="74"/>
      <c r="C2715" s="82"/>
      <c r="D2715" s="92"/>
      <c r="E2715" s="75"/>
      <c r="F2715" s="76"/>
      <c r="G2715" s="83"/>
      <c r="H2715" s="77"/>
      <c r="I2715" s="84"/>
      <c r="J2715" s="30"/>
      <c r="K2715" s="25" t="str">
        <f t="shared" si="336"/>
        <v/>
      </c>
      <c r="L2715" s="30"/>
      <c r="O2715" s="13" t="str">
        <f t="shared" si="337"/>
        <v/>
      </c>
      <c r="P2715" s="13">
        <f>SUM($E$11:$E2715)</f>
        <v>30</v>
      </c>
      <c r="T2715" s="22">
        <f t="shared" si="338"/>
        <v>0</v>
      </c>
      <c r="U2715" s="22">
        <f t="shared" si="339"/>
        <v>0</v>
      </c>
      <c r="W2715" s="13" t="str">
        <f t="shared" si="340"/>
        <v/>
      </c>
      <c r="Y2715" s="41" t="str">
        <f>IF($B2715="", "", IF($B2715&gt;'Annual Report'!$AZ$41, 'Annual Report'!$BA$40, TEXT($B2715, "mmm yyyy")))</f>
        <v/>
      </c>
      <c r="AA2715" s="13" t="str">
        <f t="shared" si="341"/>
        <v/>
      </c>
      <c r="AC2715" s="13" t="str">
        <f t="shared" si="342"/>
        <v xml:space="preserve"> - </v>
      </c>
      <c r="AE2715" s="13" t="str">
        <f t="shared" si="343"/>
        <v/>
      </c>
    </row>
    <row r="2716" spans="1:31" x14ac:dyDescent="0.25">
      <c r="A2716" s="30"/>
      <c r="B2716" s="74"/>
      <c r="C2716" s="82"/>
      <c r="D2716" s="92"/>
      <c r="E2716" s="75"/>
      <c r="F2716" s="76"/>
      <c r="G2716" s="83"/>
      <c r="H2716" s="77"/>
      <c r="I2716" s="84"/>
      <c r="J2716" s="30"/>
      <c r="K2716" s="25" t="str">
        <f t="shared" si="336"/>
        <v/>
      </c>
      <c r="L2716" s="30"/>
      <c r="O2716" s="13" t="str">
        <f t="shared" si="337"/>
        <v/>
      </c>
      <c r="P2716" s="13">
        <f>SUM($E$11:$E2716)</f>
        <v>30</v>
      </c>
      <c r="T2716" s="22">
        <f t="shared" si="338"/>
        <v>0</v>
      </c>
      <c r="U2716" s="22">
        <f t="shared" si="339"/>
        <v>0</v>
      </c>
      <c r="W2716" s="13" t="str">
        <f t="shared" si="340"/>
        <v/>
      </c>
      <c r="Y2716" s="41" t="str">
        <f>IF($B2716="", "", IF($B2716&gt;'Annual Report'!$AZ$41, 'Annual Report'!$BA$40, TEXT($B2716, "mmm yyyy")))</f>
        <v/>
      </c>
      <c r="AA2716" s="13" t="str">
        <f t="shared" si="341"/>
        <v/>
      </c>
      <c r="AC2716" s="13" t="str">
        <f t="shared" si="342"/>
        <v xml:space="preserve"> - </v>
      </c>
      <c r="AE2716" s="13" t="str">
        <f t="shared" si="343"/>
        <v/>
      </c>
    </row>
    <row r="2717" spans="1:31" x14ac:dyDescent="0.25">
      <c r="A2717" s="30"/>
      <c r="B2717" s="74"/>
      <c r="C2717" s="82"/>
      <c r="D2717" s="92"/>
      <c r="E2717" s="75"/>
      <c r="F2717" s="76"/>
      <c r="G2717" s="83"/>
      <c r="H2717" s="77"/>
      <c r="I2717" s="84"/>
      <c r="J2717" s="30"/>
      <c r="K2717" s="25" t="str">
        <f t="shared" si="336"/>
        <v/>
      </c>
      <c r="L2717" s="30"/>
      <c r="O2717" s="13" t="str">
        <f t="shared" si="337"/>
        <v/>
      </c>
      <c r="P2717" s="13">
        <f>SUM($E$11:$E2717)</f>
        <v>30</v>
      </c>
      <c r="T2717" s="22">
        <f t="shared" si="338"/>
        <v>0</v>
      </c>
      <c r="U2717" s="22">
        <f t="shared" si="339"/>
        <v>0</v>
      </c>
      <c r="W2717" s="13" t="str">
        <f t="shared" si="340"/>
        <v/>
      </c>
      <c r="Y2717" s="41" t="str">
        <f>IF($B2717="", "", IF($B2717&gt;'Annual Report'!$AZ$41, 'Annual Report'!$BA$40, TEXT($B2717, "mmm yyyy")))</f>
        <v/>
      </c>
      <c r="AA2717" s="13" t="str">
        <f t="shared" si="341"/>
        <v/>
      </c>
      <c r="AC2717" s="13" t="str">
        <f t="shared" si="342"/>
        <v xml:space="preserve"> - </v>
      </c>
      <c r="AE2717" s="13" t="str">
        <f t="shared" si="343"/>
        <v/>
      </c>
    </row>
    <row r="2718" spans="1:31" x14ac:dyDescent="0.25">
      <c r="A2718" s="30"/>
      <c r="B2718" s="74"/>
      <c r="C2718" s="82"/>
      <c r="D2718" s="92"/>
      <c r="E2718" s="75"/>
      <c r="F2718" s="76"/>
      <c r="G2718" s="83"/>
      <c r="H2718" s="77"/>
      <c r="I2718" s="84"/>
      <c r="J2718" s="30"/>
      <c r="K2718" s="25" t="str">
        <f t="shared" si="336"/>
        <v/>
      </c>
      <c r="L2718" s="30"/>
      <c r="O2718" s="13" t="str">
        <f t="shared" si="337"/>
        <v/>
      </c>
      <c r="P2718" s="13">
        <f>SUM($E$11:$E2718)</f>
        <v>30</v>
      </c>
      <c r="T2718" s="22">
        <f t="shared" si="338"/>
        <v>0</v>
      </c>
      <c r="U2718" s="22">
        <f t="shared" si="339"/>
        <v>0</v>
      </c>
      <c r="W2718" s="13" t="str">
        <f t="shared" si="340"/>
        <v/>
      </c>
      <c r="Y2718" s="41" t="str">
        <f>IF($B2718="", "", IF($B2718&gt;'Annual Report'!$AZ$41, 'Annual Report'!$BA$40, TEXT($B2718, "mmm yyyy")))</f>
        <v/>
      </c>
      <c r="AA2718" s="13" t="str">
        <f t="shared" si="341"/>
        <v/>
      </c>
      <c r="AC2718" s="13" t="str">
        <f t="shared" si="342"/>
        <v xml:space="preserve"> - </v>
      </c>
      <c r="AE2718" s="13" t="str">
        <f t="shared" si="343"/>
        <v/>
      </c>
    </row>
    <row r="2719" spans="1:31" x14ac:dyDescent="0.25">
      <c r="A2719" s="30"/>
      <c r="B2719" s="74"/>
      <c r="C2719" s="82"/>
      <c r="D2719" s="92"/>
      <c r="E2719" s="75"/>
      <c r="F2719" s="76"/>
      <c r="G2719" s="83"/>
      <c r="H2719" s="77"/>
      <c r="I2719" s="84"/>
      <c r="J2719" s="30"/>
      <c r="K2719" s="25" t="str">
        <f t="shared" si="336"/>
        <v/>
      </c>
      <c r="L2719" s="30"/>
      <c r="O2719" s="13" t="str">
        <f t="shared" si="337"/>
        <v/>
      </c>
      <c r="P2719" s="13">
        <f>SUM($E$11:$E2719)</f>
        <v>30</v>
      </c>
      <c r="T2719" s="22">
        <f t="shared" si="338"/>
        <v>0</v>
      </c>
      <c r="U2719" s="22">
        <f t="shared" si="339"/>
        <v>0</v>
      </c>
      <c r="W2719" s="13" t="str">
        <f t="shared" si="340"/>
        <v/>
      </c>
      <c r="Y2719" s="41" t="str">
        <f>IF($B2719="", "", IF($B2719&gt;'Annual Report'!$AZ$41, 'Annual Report'!$BA$40, TEXT($B2719, "mmm yyyy")))</f>
        <v/>
      </c>
      <c r="AA2719" s="13" t="str">
        <f t="shared" si="341"/>
        <v/>
      </c>
      <c r="AC2719" s="13" t="str">
        <f t="shared" si="342"/>
        <v xml:space="preserve"> - </v>
      </c>
      <c r="AE2719" s="13" t="str">
        <f t="shared" si="343"/>
        <v/>
      </c>
    </row>
    <row r="2720" spans="1:31" x14ac:dyDescent="0.25">
      <c r="A2720" s="30"/>
      <c r="B2720" s="74"/>
      <c r="C2720" s="82"/>
      <c r="D2720" s="92"/>
      <c r="E2720" s="75"/>
      <c r="F2720" s="76"/>
      <c r="G2720" s="83"/>
      <c r="H2720" s="77"/>
      <c r="I2720" s="84"/>
      <c r="J2720" s="30"/>
      <c r="K2720" s="25" t="str">
        <f t="shared" si="336"/>
        <v/>
      </c>
      <c r="L2720" s="30"/>
      <c r="O2720" s="13" t="str">
        <f t="shared" si="337"/>
        <v/>
      </c>
      <c r="P2720" s="13">
        <f>SUM($E$11:$E2720)</f>
        <v>30</v>
      </c>
      <c r="T2720" s="22">
        <f t="shared" si="338"/>
        <v>0</v>
      </c>
      <c r="U2720" s="22">
        <f t="shared" si="339"/>
        <v>0</v>
      </c>
      <c r="W2720" s="13" t="str">
        <f t="shared" si="340"/>
        <v/>
      </c>
      <c r="Y2720" s="41" t="str">
        <f>IF($B2720="", "", IF($B2720&gt;'Annual Report'!$AZ$41, 'Annual Report'!$BA$40, TEXT($B2720, "mmm yyyy")))</f>
        <v/>
      </c>
      <c r="AA2720" s="13" t="str">
        <f t="shared" si="341"/>
        <v/>
      </c>
      <c r="AC2720" s="13" t="str">
        <f t="shared" si="342"/>
        <v xml:space="preserve"> - </v>
      </c>
      <c r="AE2720" s="13" t="str">
        <f t="shared" si="343"/>
        <v/>
      </c>
    </row>
    <row r="2721" spans="1:31" x14ac:dyDescent="0.25">
      <c r="A2721" s="30"/>
      <c r="B2721" s="74"/>
      <c r="C2721" s="82"/>
      <c r="D2721" s="92"/>
      <c r="E2721" s="75"/>
      <c r="F2721" s="76"/>
      <c r="G2721" s="83"/>
      <c r="H2721" s="77"/>
      <c r="I2721" s="84"/>
      <c r="J2721" s="30"/>
      <c r="K2721" s="25" t="str">
        <f t="shared" si="336"/>
        <v/>
      </c>
      <c r="L2721" s="30"/>
      <c r="O2721" s="13" t="str">
        <f t="shared" si="337"/>
        <v/>
      </c>
      <c r="P2721" s="13">
        <f>SUM($E$11:$E2721)</f>
        <v>30</v>
      </c>
      <c r="T2721" s="22">
        <f t="shared" si="338"/>
        <v>0</v>
      </c>
      <c r="U2721" s="22">
        <f t="shared" si="339"/>
        <v>0</v>
      </c>
      <c r="W2721" s="13" t="str">
        <f t="shared" si="340"/>
        <v/>
      </c>
      <c r="Y2721" s="41" t="str">
        <f>IF($B2721="", "", IF($B2721&gt;'Annual Report'!$AZ$41, 'Annual Report'!$BA$40, TEXT($B2721, "mmm yyyy")))</f>
        <v/>
      </c>
      <c r="AA2721" s="13" t="str">
        <f t="shared" si="341"/>
        <v/>
      </c>
      <c r="AC2721" s="13" t="str">
        <f t="shared" si="342"/>
        <v xml:space="preserve"> - </v>
      </c>
      <c r="AE2721" s="13" t="str">
        <f t="shared" si="343"/>
        <v/>
      </c>
    </row>
    <row r="2722" spans="1:31" x14ac:dyDescent="0.25">
      <c r="A2722" s="30"/>
      <c r="B2722" s="74"/>
      <c r="C2722" s="82"/>
      <c r="D2722" s="92"/>
      <c r="E2722" s="75"/>
      <c r="F2722" s="76"/>
      <c r="G2722" s="83"/>
      <c r="H2722" s="77"/>
      <c r="I2722" s="84"/>
      <c r="J2722" s="30"/>
      <c r="K2722" s="25" t="str">
        <f t="shared" si="336"/>
        <v/>
      </c>
      <c r="L2722" s="30"/>
      <c r="O2722" s="13" t="str">
        <f t="shared" si="337"/>
        <v/>
      </c>
      <c r="P2722" s="13">
        <f>SUM($E$11:$E2722)</f>
        <v>30</v>
      </c>
      <c r="T2722" s="22">
        <f t="shared" si="338"/>
        <v>0</v>
      </c>
      <c r="U2722" s="22">
        <f t="shared" si="339"/>
        <v>0</v>
      </c>
      <c r="W2722" s="13" t="str">
        <f t="shared" si="340"/>
        <v/>
      </c>
      <c r="Y2722" s="41" t="str">
        <f>IF($B2722="", "", IF($B2722&gt;'Annual Report'!$AZ$41, 'Annual Report'!$BA$40, TEXT($B2722, "mmm yyyy")))</f>
        <v/>
      </c>
      <c r="AA2722" s="13" t="str">
        <f t="shared" si="341"/>
        <v/>
      </c>
      <c r="AC2722" s="13" t="str">
        <f t="shared" si="342"/>
        <v xml:space="preserve"> - </v>
      </c>
      <c r="AE2722" s="13" t="str">
        <f t="shared" si="343"/>
        <v/>
      </c>
    </row>
    <row r="2723" spans="1:31" x14ac:dyDescent="0.25">
      <c r="A2723" s="30"/>
      <c r="B2723" s="74"/>
      <c r="C2723" s="82"/>
      <c r="D2723" s="92"/>
      <c r="E2723" s="75"/>
      <c r="F2723" s="76"/>
      <c r="G2723" s="83"/>
      <c r="H2723" s="77"/>
      <c r="I2723" s="84"/>
      <c r="J2723" s="30"/>
      <c r="K2723" s="25" t="str">
        <f t="shared" si="336"/>
        <v/>
      </c>
      <c r="L2723" s="30"/>
      <c r="O2723" s="13" t="str">
        <f t="shared" si="337"/>
        <v/>
      </c>
      <c r="P2723" s="13">
        <f>SUM($E$11:$E2723)</f>
        <v>30</v>
      </c>
      <c r="T2723" s="22">
        <f t="shared" si="338"/>
        <v>0</v>
      </c>
      <c r="U2723" s="22">
        <f t="shared" si="339"/>
        <v>0</v>
      </c>
      <c r="W2723" s="13" t="str">
        <f t="shared" si="340"/>
        <v/>
      </c>
      <c r="Y2723" s="41" t="str">
        <f>IF($B2723="", "", IF($B2723&gt;'Annual Report'!$AZ$41, 'Annual Report'!$BA$40, TEXT($B2723, "mmm yyyy")))</f>
        <v/>
      </c>
      <c r="AA2723" s="13" t="str">
        <f t="shared" si="341"/>
        <v/>
      </c>
      <c r="AC2723" s="13" t="str">
        <f t="shared" si="342"/>
        <v xml:space="preserve"> - </v>
      </c>
      <c r="AE2723" s="13" t="str">
        <f t="shared" si="343"/>
        <v/>
      </c>
    </row>
    <row r="2724" spans="1:31" x14ac:dyDescent="0.25">
      <c r="A2724" s="30"/>
      <c r="B2724" s="74"/>
      <c r="C2724" s="82"/>
      <c r="D2724" s="92"/>
      <c r="E2724" s="75"/>
      <c r="F2724" s="76"/>
      <c r="G2724" s="83"/>
      <c r="H2724" s="77"/>
      <c r="I2724" s="84"/>
      <c r="J2724" s="30"/>
      <c r="K2724" s="25" t="str">
        <f t="shared" si="336"/>
        <v/>
      </c>
      <c r="L2724" s="30"/>
      <c r="O2724" s="13" t="str">
        <f t="shared" si="337"/>
        <v/>
      </c>
      <c r="P2724" s="13">
        <f>SUM($E$11:$E2724)</f>
        <v>30</v>
      </c>
      <c r="T2724" s="22">
        <f t="shared" si="338"/>
        <v>0</v>
      </c>
      <c r="U2724" s="22">
        <f t="shared" si="339"/>
        <v>0</v>
      </c>
      <c r="W2724" s="13" t="str">
        <f t="shared" si="340"/>
        <v/>
      </c>
      <c r="Y2724" s="41" t="str">
        <f>IF($B2724="", "", IF($B2724&gt;'Annual Report'!$AZ$41, 'Annual Report'!$BA$40, TEXT($B2724, "mmm yyyy")))</f>
        <v/>
      </c>
      <c r="AA2724" s="13" t="str">
        <f t="shared" si="341"/>
        <v/>
      </c>
      <c r="AC2724" s="13" t="str">
        <f t="shared" si="342"/>
        <v xml:space="preserve"> - </v>
      </c>
      <c r="AE2724" s="13" t="str">
        <f t="shared" si="343"/>
        <v/>
      </c>
    </row>
    <row r="2725" spans="1:31" x14ac:dyDescent="0.25">
      <c r="A2725" s="30"/>
      <c r="B2725" s="74"/>
      <c r="C2725" s="82"/>
      <c r="D2725" s="92"/>
      <c r="E2725" s="75"/>
      <c r="F2725" s="76"/>
      <c r="G2725" s="83"/>
      <c r="H2725" s="77"/>
      <c r="I2725" s="84"/>
      <c r="J2725" s="30"/>
      <c r="K2725" s="25" t="str">
        <f t="shared" si="336"/>
        <v/>
      </c>
      <c r="L2725" s="30"/>
      <c r="O2725" s="13" t="str">
        <f t="shared" si="337"/>
        <v/>
      </c>
      <c r="P2725" s="13">
        <f>SUM($E$11:$E2725)</f>
        <v>30</v>
      </c>
      <c r="T2725" s="22">
        <f t="shared" si="338"/>
        <v>0</v>
      </c>
      <c r="U2725" s="22">
        <f t="shared" si="339"/>
        <v>0</v>
      </c>
      <c r="W2725" s="13" t="str">
        <f t="shared" si="340"/>
        <v/>
      </c>
      <c r="Y2725" s="41" t="str">
        <f>IF($B2725="", "", IF($B2725&gt;'Annual Report'!$AZ$41, 'Annual Report'!$BA$40, TEXT($B2725, "mmm yyyy")))</f>
        <v/>
      </c>
      <c r="AA2725" s="13" t="str">
        <f t="shared" si="341"/>
        <v/>
      </c>
      <c r="AC2725" s="13" t="str">
        <f t="shared" si="342"/>
        <v xml:space="preserve"> - </v>
      </c>
      <c r="AE2725" s="13" t="str">
        <f t="shared" si="343"/>
        <v/>
      </c>
    </row>
    <row r="2726" spans="1:31" x14ac:dyDescent="0.25">
      <c r="A2726" s="30"/>
      <c r="B2726" s="74"/>
      <c r="C2726" s="82"/>
      <c r="D2726" s="92"/>
      <c r="E2726" s="75"/>
      <c r="F2726" s="76"/>
      <c r="G2726" s="83"/>
      <c r="H2726" s="77"/>
      <c r="I2726" s="84"/>
      <c r="J2726" s="30"/>
      <c r="K2726" s="25" t="str">
        <f t="shared" si="336"/>
        <v/>
      </c>
      <c r="L2726" s="30"/>
      <c r="O2726" s="13" t="str">
        <f t="shared" si="337"/>
        <v/>
      </c>
      <c r="P2726" s="13">
        <f>SUM($E$11:$E2726)</f>
        <v>30</v>
      </c>
      <c r="T2726" s="22">
        <f t="shared" si="338"/>
        <v>0</v>
      </c>
      <c r="U2726" s="22">
        <f t="shared" si="339"/>
        <v>0</v>
      </c>
      <c r="W2726" s="13" t="str">
        <f t="shared" si="340"/>
        <v/>
      </c>
      <c r="Y2726" s="41" t="str">
        <f>IF($B2726="", "", IF($B2726&gt;'Annual Report'!$AZ$41, 'Annual Report'!$BA$40, TEXT($B2726, "mmm yyyy")))</f>
        <v/>
      </c>
      <c r="AA2726" s="13" t="str">
        <f t="shared" si="341"/>
        <v/>
      </c>
      <c r="AC2726" s="13" t="str">
        <f t="shared" si="342"/>
        <v xml:space="preserve"> - </v>
      </c>
      <c r="AE2726" s="13" t="str">
        <f t="shared" si="343"/>
        <v/>
      </c>
    </row>
    <row r="2727" spans="1:31" x14ac:dyDescent="0.25">
      <c r="A2727" s="30"/>
      <c r="B2727" s="74"/>
      <c r="C2727" s="82"/>
      <c r="D2727" s="92"/>
      <c r="E2727" s="75"/>
      <c r="F2727" s="76"/>
      <c r="G2727" s="83"/>
      <c r="H2727" s="77"/>
      <c r="I2727" s="84"/>
      <c r="J2727" s="30"/>
      <c r="K2727" s="25" t="str">
        <f t="shared" si="336"/>
        <v/>
      </c>
      <c r="L2727" s="30"/>
      <c r="O2727" s="13" t="str">
        <f t="shared" si="337"/>
        <v/>
      </c>
      <c r="P2727" s="13">
        <f>SUM($E$11:$E2727)</f>
        <v>30</v>
      </c>
      <c r="T2727" s="22">
        <f t="shared" si="338"/>
        <v>0</v>
      </c>
      <c r="U2727" s="22">
        <f t="shared" si="339"/>
        <v>0</v>
      </c>
      <c r="W2727" s="13" t="str">
        <f t="shared" si="340"/>
        <v/>
      </c>
      <c r="Y2727" s="41" t="str">
        <f>IF($B2727="", "", IF($B2727&gt;'Annual Report'!$AZ$41, 'Annual Report'!$BA$40, TEXT($B2727, "mmm yyyy")))</f>
        <v/>
      </c>
      <c r="AA2727" s="13" t="str">
        <f t="shared" si="341"/>
        <v/>
      </c>
      <c r="AC2727" s="13" t="str">
        <f t="shared" si="342"/>
        <v xml:space="preserve"> - </v>
      </c>
      <c r="AE2727" s="13" t="str">
        <f t="shared" si="343"/>
        <v/>
      </c>
    </row>
    <row r="2728" spans="1:31" x14ac:dyDescent="0.25">
      <c r="A2728" s="30"/>
      <c r="B2728" s="74"/>
      <c r="C2728" s="82"/>
      <c r="D2728" s="92"/>
      <c r="E2728" s="75"/>
      <c r="F2728" s="76"/>
      <c r="G2728" s="83"/>
      <c r="H2728" s="77"/>
      <c r="I2728" s="84"/>
      <c r="J2728" s="30"/>
      <c r="K2728" s="25" t="str">
        <f t="shared" si="336"/>
        <v/>
      </c>
      <c r="L2728" s="30"/>
      <c r="O2728" s="13" t="str">
        <f t="shared" si="337"/>
        <v/>
      </c>
      <c r="P2728" s="13">
        <f>SUM($E$11:$E2728)</f>
        <v>30</v>
      </c>
      <c r="T2728" s="22">
        <f t="shared" si="338"/>
        <v>0</v>
      </c>
      <c r="U2728" s="22">
        <f t="shared" si="339"/>
        <v>0</v>
      </c>
      <c r="W2728" s="13" t="str">
        <f t="shared" si="340"/>
        <v/>
      </c>
      <c r="Y2728" s="41" t="str">
        <f>IF($B2728="", "", IF($B2728&gt;'Annual Report'!$AZ$41, 'Annual Report'!$BA$40, TEXT($B2728, "mmm yyyy")))</f>
        <v/>
      </c>
      <c r="AA2728" s="13" t="str">
        <f t="shared" si="341"/>
        <v/>
      </c>
      <c r="AC2728" s="13" t="str">
        <f t="shared" si="342"/>
        <v xml:space="preserve"> - </v>
      </c>
      <c r="AE2728" s="13" t="str">
        <f t="shared" si="343"/>
        <v/>
      </c>
    </row>
    <row r="2729" spans="1:31" x14ac:dyDescent="0.25">
      <c r="A2729" s="30"/>
      <c r="B2729" s="74"/>
      <c r="C2729" s="82"/>
      <c r="D2729" s="92"/>
      <c r="E2729" s="75"/>
      <c r="F2729" s="76"/>
      <c r="G2729" s="83"/>
      <c r="H2729" s="77"/>
      <c r="I2729" s="84"/>
      <c r="J2729" s="30"/>
      <c r="K2729" s="25" t="str">
        <f t="shared" si="336"/>
        <v/>
      </c>
      <c r="L2729" s="30"/>
      <c r="O2729" s="13" t="str">
        <f t="shared" si="337"/>
        <v/>
      </c>
      <c r="P2729" s="13">
        <f>SUM($E$11:$E2729)</f>
        <v>30</v>
      </c>
      <c r="T2729" s="22">
        <f t="shared" si="338"/>
        <v>0</v>
      </c>
      <c r="U2729" s="22">
        <f t="shared" si="339"/>
        <v>0</v>
      </c>
      <c r="W2729" s="13" t="str">
        <f t="shared" si="340"/>
        <v/>
      </c>
      <c r="Y2729" s="41" t="str">
        <f>IF($B2729="", "", IF($B2729&gt;'Annual Report'!$AZ$41, 'Annual Report'!$BA$40, TEXT($B2729, "mmm yyyy")))</f>
        <v/>
      </c>
      <c r="AA2729" s="13" t="str">
        <f t="shared" si="341"/>
        <v/>
      </c>
      <c r="AC2729" s="13" t="str">
        <f t="shared" si="342"/>
        <v xml:space="preserve"> - </v>
      </c>
      <c r="AE2729" s="13" t="str">
        <f t="shared" si="343"/>
        <v/>
      </c>
    </row>
    <row r="2730" spans="1:31" x14ac:dyDescent="0.25">
      <c r="A2730" s="30"/>
      <c r="B2730" s="74"/>
      <c r="C2730" s="82"/>
      <c r="D2730" s="92"/>
      <c r="E2730" s="75"/>
      <c r="F2730" s="76"/>
      <c r="G2730" s="83"/>
      <c r="H2730" s="77"/>
      <c r="I2730" s="84"/>
      <c r="J2730" s="30"/>
      <c r="K2730" s="25" t="str">
        <f t="shared" si="336"/>
        <v/>
      </c>
      <c r="L2730" s="30"/>
      <c r="O2730" s="13" t="str">
        <f t="shared" si="337"/>
        <v/>
      </c>
      <c r="P2730" s="13">
        <f>SUM($E$11:$E2730)</f>
        <v>30</v>
      </c>
      <c r="T2730" s="22">
        <f t="shared" si="338"/>
        <v>0</v>
      </c>
      <c r="U2730" s="22">
        <f t="shared" si="339"/>
        <v>0</v>
      </c>
      <c r="W2730" s="13" t="str">
        <f t="shared" si="340"/>
        <v/>
      </c>
      <c r="Y2730" s="41" t="str">
        <f>IF($B2730="", "", IF($B2730&gt;'Annual Report'!$AZ$41, 'Annual Report'!$BA$40, TEXT($B2730, "mmm yyyy")))</f>
        <v/>
      </c>
      <c r="AA2730" s="13" t="str">
        <f t="shared" si="341"/>
        <v/>
      </c>
      <c r="AC2730" s="13" t="str">
        <f t="shared" si="342"/>
        <v xml:space="preserve"> - </v>
      </c>
      <c r="AE2730" s="13" t="str">
        <f t="shared" si="343"/>
        <v/>
      </c>
    </row>
    <row r="2731" spans="1:31" x14ac:dyDescent="0.25">
      <c r="A2731" s="30"/>
      <c r="B2731" s="74"/>
      <c r="C2731" s="82"/>
      <c r="D2731" s="92"/>
      <c r="E2731" s="75"/>
      <c r="F2731" s="76"/>
      <c r="G2731" s="83"/>
      <c r="H2731" s="77"/>
      <c r="I2731" s="84"/>
      <c r="J2731" s="30"/>
      <c r="K2731" s="25" t="str">
        <f t="shared" si="336"/>
        <v/>
      </c>
      <c r="L2731" s="30"/>
      <c r="O2731" s="13" t="str">
        <f t="shared" si="337"/>
        <v/>
      </c>
      <c r="P2731" s="13">
        <f>SUM($E$11:$E2731)</f>
        <v>30</v>
      </c>
      <c r="T2731" s="22">
        <f t="shared" si="338"/>
        <v>0</v>
      </c>
      <c r="U2731" s="22">
        <f t="shared" si="339"/>
        <v>0</v>
      </c>
      <c r="W2731" s="13" t="str">
        <f t="shared" si="340"/>
        <v/>
      </c>
      <c r="Y2731" s="41" t="str">
        <f>IF($B2731="", "", IF($B2731&gt;'Annual Report'!$AZ$41, 'Annual Report'!$BA$40, TEXT($B2731, "mmm yyyy")))</f>
        <v/>
      </c>
      <c r="AA2731" s="13" t="str">
        <f t="shared" si="341"/>
        <v/>
      </c>
      <c r="AC2731" s="13" t="str">
        <f t="shared" si="342"/>
        <v xml:space="preserve"> - </v>
      </c>
      <c r="AE2731" s="13" t="str">
        <f t="shared" si="343"/>
        <v/>
      </c>
    </row>
    <row r="2732" spans="1:31" x14ac:dyDescent="0.25">
      <c r="A2732" s="30"/>
      <c r="B2732" s="74"/>
      <c r="C2732" s="82"/>
      <c r="D2732" s="92"/>
      <c r="E2732" s="75"/>
      <c r="F2732" s="76"/>
      <c r="G2732" s="83"/>
      <c r="H2732" s="77"/>
      <c r="I2732" s="84"/>
      <c r="J2732" s="30"/>
      <c r="K2732" s="25" t="str">
        <f t="shared" si="336"/>
        <v/>
      </c>
      <c r="L2732" s="30"/>
      <c r="O2732" s="13" t="str">
        <f t="shared" si="337"/>
        <v/>
      </c>
      <c r="P2732" s="13">
        <f>SUM($E$11:$E2732)</f>
        <v>30</v>
      </c>
      <c r="T2732" s="22">
        <f t="shared" si="338"/>
        <v>0</v>
      </c>
      <c r="U2732" s="22">
        <f t="shared" si="339"/>
        <v>0</v>
      </c>
      <c r="W2732" s="13" t="str">
        <f t="shared" si="340"/>
        <v/>
      </c>
      <c r="Y2732" s="41" t="str">
        <f>IF($B2732="", "", IF($B2732&gt;'Annual Report'!$AZ$41, 'Annual Report'!$BA$40, TEXT($B2732, "mmm yyyy")))</f>
        <v/>
      </c>
      <c r="AA2732" s="13" t="str">
        <f t="shared" si="341"/>
        <v/>
      </c>
      <c r="AC2732" s="13" t="str">
        <f t="shared" si="342"/>
        <v xml:space="preserve"> - </v>
      </c>
      <c r="AE2732" s="13" t="str">
        <f t="shared" si="343"/>
        <v/>
      </c>
    </row>
    <row r="2733" spans="1:31" x14ac:dyDescent="0.25">
      <c r="A2733" s="30"/>
      <c r="B2733" s="74"/>
      <c r="C2733" s="82"/>
      <c r="D2733" s="92"/>
      <c r="E2733" s="75"/>
      <c r="F2733" s="76"/>
      <c r="G2733" s="83"/>
      <c r="H2733" s="77"/>
      <c r="I2733" s="84"/>
      <c r="J2733" s="30"/>
      <c r="K2733" s="25" t="str">
        <f t="shared" si="336"/>
        <v/>
      </c>
      <c r="L2733" s="30"/>
      <c r="O2733" s="13" t="str">
        <f t="shared" si="337"/>
        <v/>
      </c>
      <c r="P2733" s="13">
        <f>SUM($E$11:$E2733)</f>
        <v>30</v>
      </c>
      <c r="T2733" s="22">
        <f t="shared" si="338"/>
        <v>0</v>
      </c>
      <c r="U2733" s="22">
        <f t="shared" si="339"/>
        <v>0</v>
      </c>
      <c r="W2733" s="13" t="str">
        <f t="shared" si="340"/>
        <v/>
      </c>
      <c r="Y2733" s="41" t="str">
        <f>IF($B2733="", "", IF($B2733&gt;'Annual Report'!$AZ$41, 'Annual Report'!$BA$40, TEXT($B2733, "mmm yyyy")))</f>
        <v/>
      </c>
      <c r="AA2733" s="13" t="str">
        <f t="shared" si="341"/>
        <v/>
      </c>
      <c r="AC2733" s="13" t="str">
        <f t="shared" si="342"/>
        <v xml:space="preserve"> - </v>
      </c>
      <c r="AE2733" s="13" t="str">
        <f t="shared" si="343"/>
        <v/>
      </c>
    </row>
    <row r="2734" spans="1:31" x14ac:dyDescent="0.25">
      <c r="A2734" s="30"/>
      <c r="B2734" s="74"/>
      <c r="C2734" s="82"/>
      <c r="D2734" s="92"/>
      <c r="E2734" s="75"/>
      <c r="F2734" s="76"/>
      <c r="G2734" s="83"/>
      <c r="H2734" s="77"/>
      <c r="I2734" s="84"/>
      <c r="J2734" s="30"/>
      <c r="K2734" s="25" t="str">
        <f t="shared" si="336"/>
        <v/>
      </c>
      <c r="L2734" s="30"/>
      <c r="O2734" s="13" t="str">
        <f t="shared" si="337"/>
        <v/>
      </c>
      <c r="P2734" s="13">
        <f>SUM($E$11:$E2734)</f>
        <v>30</v>
      </c>
      <c r="T2734" s="22">
        <f t="shared" si="338"/>
        <v>0</v>
      </c>
      <c r="U2734" s="22">
        <f t="shared" si="339"/>
        <v>0</v>
      </c>
      <c r="W2734" s="13" t="str">
        <f t="shared" si="340"/>
        <v/>
      </c>
      <c r="Y2734" s="41" t="str">
        <f>IF($B2734="", "", IF($B2734&gt;'Annual Report'!$AZ$41, 'Annual Report'!$BA$40, TEXT($B2734, "mmm yyyy")))</f>
        <v/>
      </c>
      <c r="AA2734" s="13" t="str">
        <f t="shared" si="341"/>
        <v/>
      </c>
      <c r="AC2734" s="13" t="str">
        <f t="shared" si="342"/>
        <v xml:space="preserve"> - </v>
      </c>
      <c r="AE2734" s="13" t="str">
        <f t="shared" si="343"/>
        <v/>
      </c>
    </row>
    <row r="2735" spans="1:31" x14ac:dyDescent="0.25">
      <c r="A2735" s="30"/>
      <c r="B2735" s="74"/>
      <c r="C2735" s="82"/>
      <c r="D2735" s="92"/>
      <c r="E2735" s="75"/>
      <c r="F2735" s="76"/>
      <c r="G2735" s="83"/>
      <c r="H2735" s="77"/>
      <c r="I2735" s="84"/>
      <c r="J2735" s="30"/>
      <c r="K2735" s="25" t="str">
        <f t="shared" si="336"/>
        <v/>
      </c>
      <c r="L2735" s="30"/>
      <c r="O2735" s="13" t="str">
        <f t="shared" si="337"/>
        <v/>
      </c>
      <c r="P2735" s="13">
        <f>SUM($E$11:$E2735)</f>
        <v>30</v>
      </c>
      <c r="T2735" s="22">
        <f t="shared" si="338"/>
        <v>0</v>
      </c>
      <c r="U2735" s="22">
        <f t="shared" si="339"/>
        <v>0</v>
      </c>
      <c r="W2735" s="13" t="str">
        <f t="shared" si="340"/>
        <v/>
      </c>
      <c r="Y2735" s="41" t="str">
        <f>IF($B2735="", "", IF($B2735&gt;'Annual Report'!$AZ$41, 'Annual Report'!$BA$40, TEXT($B2735, "mmm yyyy")))</f>
        <v/>
      </c>
      <c r="AA2735" s="13" t="str">
        <f t="shared" si="341"/>
        <v/>
      </c>
      <c r="AC2735" s="13" t="str">
        <f t="shared" si="342"/>
        <v xml:space="preserve"> - </v>
      </c>
      <c r="AE2735" s="13" t="str">
        <f t="shared" si="343"/>
        <v/>
      </c>
    </row>
    <row r="2736" spans="1:31" x14ac:dyDescent="0.25">
      <c r="A2736" s="30"/>
      <c r="B2736" s="74"/>
      <c r="C2736" s="82"/>
      <c r="D2736" s="92"/>
      <c r="E2736" s="75"/>
      <c r="F2736" s="76"/>
      <c r="G2736" s="83"/>
      <c r="H2736" s="77"/>
      <c r="I2736" s="84"/>
      <c r="J2736" s="30"/>
      <c r="K2736" s="25" t="str">
        <f t="shared" si="336"/>
        <v/>
      </c>
      <c r="L2736" s="30"/>
      <c r="O2736" s="13" t="str">
        <f t="shared" si="337"/>
        <v/>
      </c>
      <c r="P2736" s="13">
        <f>SUM($E$11:$E2736)</f>
        <v>30</v>
      </c>
      <c r="T2736" s="22">
        <f t="shared" si="338"/>
        <v>0</v>
      </c>
      <c r="U2736" s="22">
        <f t="shared" si="339"/>
        <v>0</v>
      </c>
      <c r="W2736" s="13" t="str">
        <f t="shared" si="340"/>
        <v/>
      </c>
      <c r="Y2736" s="41" t="str">
        <f>IF($B2736="", "", IF($B2736&gt;'Annual Report'!$AZ$41, 'Annual Report'!$BA$40, TEXT($B2736, "mmm yyyy")))</f>
        <v/>
      </c>
      <c r="AA2736" s="13" t="str">
        <f t="shared" si="341"/>
        <v/>
      </c>
      <c r="AC2736" s="13" t="str">
        <f t="shared" si="342"/>
        <v xml:space="preserve"> - </v>
      </c>
      <c r="AE2736" s="13" t="str">
        <f t="shared" si="343"/>
        <v/>
      </c>
    </row>
    <row r="2737" spans="1:31" x14ac:dyDescent="0.25">
      <c r="A2737" s="30"/>
      <c r="B2737" s="74"/>
      <c r="C2737" s="82"/>
      <c r="D2737" s="92"/>
      <c r="E2737" s="75"/>
      <c r="F2737" s="76"/>
      <c r="G2737" s="83"/>
      <c r="H2737" s="77"/>
      <c r="I2737" s="84"/>
      <c r="J2737" s="30"/>
      <c r="K2737" s="25" t="str">
        <f t="shared" si="336"/>
        <v/>
      </c>
      <c r="L2737" s="30"/>
      <c r="O2737" s="13" t="str">
        <f t="shared" si="337"/>
        <v/>
      </c>
      <c r="P2737" s="13">
        <f>SUM($E$11:$E2737)</f>
        <v>30</v>
      </c>
      <c r="T2737" s="22">
        <f t="shared" si="338"/>
        <v>0</v>
      </c>
      <c r="U2737" s="22">
        <f t="shared" si="339"/>
        <v>0</v>
      </c>
      <c r="W2737" s="13" t="str">
        <f t="shared" si="340"/>
        <v/>
      </c>
      <c r="Y2737" s="41" t="str">
        <f>IF($B2737="", "", IF($B2737&gt;'Annual Report'!$AZ$41, 'Annual Report'!$BA$40, TEXT($B2737, "mmm yyyy")))</f>
        <v/>
      </c>
      <c r="AA2737" s="13" t="str">
        <f t="shared" si="341"/>
        <v/>
      </c>
      <c r="AC2737" s="13" t="str">
        <f t="shared" si="342"/>
        <v xml:space="preserve"> - </v>
      </c>
      <c r="AE2737" s="13" t="str">
        <f t="shared" si="343"/>
        <v/>
      </c>
    </row>
    <row r="2738" spans="1:31" x14ac:dyDescent="0.25">
      <c r="A2738" s="30"/>
      <c r="B2738" s="74"/>
      <c r="C2738" s="82"/>
      <c r="D2738" s="92"/>
      <c r="E2738" s="75"/>
      <c r="F2738" s="76"/>
      <c r="G2738" s="83"/>
      <c r="H2738" s="77"/>
      <c r="I2738" s="84"/>
      <c r="J2738" s="30"/>
      <c r="K2738" s="25" t="str">
        <f t="shared" si="336"/>
        <v/>
      </c>
      <c r="L2738" s="30"/>
      <c r="O2738" s="13" t="str">
        <f t="shared" si="337"/>
        <v/>
      </c>
      <c r="P2738" s="13">
        <f>SUM($E$11:$E2738)</f>
        <v>30</v>
      </c>
      <c r="T2738" s="22">
        <f t="shared" si="338"/>
        <v>0</v>
      </c>
      <c r="U2738" s="22">
        <f t="shared" si="339"/>
        <v>0</v>
      </c>
      <c r="W2738" s="13" t="str">
        <f t="shared" si="340"/>
        <v/>
      </c>
      <c r="Y2738" s="41" t="str">
        <f>IF($B2738="", "", IF($B2738&gt;'Annual Report'!$AZ$41, 'Annual Report'!$BA$40, TEXT($B2738, "mmm yyyy")))</f>
        <v/>
      </c>
      <c r="AA2738" s="13" t="str">
        <f t="shared" si="341"/>
        <v/>
      </c>
      <c r="AC2738" s="13" t="str">
        <f t="shared" si="342"/>
        <v xml:space="preserve"> - </v>
      </c>
      <c r="AE2738" s="13" t="str">
        <f t="shared" si="343"/>
        <v/>
      </c>
    </row>
    <row r="2739" spans="1:31" x14ac:dyDescent="0.25">
      <c r="A2739" s="30"/>
      <c r="B2739" s="74"/>
      <c r="C2739" s="82"/>
      <c r="D2739" s="92"/>
      <c r="E2739" s="75"/>
      <c r="F2739" s="76"/>
      <c r="G2739" s="83"/>
      <c r="H2739" s="77"/>
      <c r="I2739" s="84"/>
      <c r="J2739" s="30"/>
      <c r="K2739" s="25" t="str">
        <f t="shared" si="336"/>
        <v/>
      </c>
      <c r="L2739" s="30"/>
      <c r="O2739" s="13" t="str">
        <f t="shared" si="337"/>
        <v/>
      </c>
      <c r="P2739" s="13">
        <f>SUM($E$11:$E2739)</f>
        <v>30</v>
      </c>
      <c r="T2739" s="22">
        <f t="shared" si="338"/>
        <v>0</v>
      </c>
      <c r="U2739" s="22">
        <f t="shared" si="339"/>
        <v>0</v>
      </c>
      <c r="W2739" s="13" t="str">
        <f t="shared" si="340"/>
        <v/>
      </c>
      <c r="Y2739" s="41" t="str">
        <f>IF($B2739="", "", IF($B2739&gt;'Annual Report'!$AZ$41, 'Annual Report'!$BA$40, TEXT($B2739, "mmm yyyy")))</f>
        <v/>
      </c>
      <c r="AA2739" s="13" t="str">
        <f t="shared" si="341"/>
        <v/>
      </c>
      <c r="AC2739" s="13" t="str">
        <f t="shared" si="342"/>
        <v xml:space="preserve"> - </v>
      </c>
      <c r="AE2739" s="13" t="str">
        <f t="shared" si="343"/>
        <v/>
      </c>
    </row>
    <row r="2740" spans="1:31" x14ac:dyDescent="0.25">
      <c r="A2740" s="30"/>
      <c r="B2740" s="74"/>
      <c r="C2740" s="82"/>
      <c r="D2740" s="92"/>
      <c r="E2740" s="75"/>
      <c r="F2740" s="76"/>
      <c r="G2740" s="83"/>
      <c r="H2740" s="77"/>
      <c r="I2740" s="84"/>
      <c r="J2740" s="30"/>
      <c r="K2740" s="25" t="str">
        <f t="shared" si="336"/>
        <v/>
      </c>
      <c r="L2740" s="30"/>
      <c r="O2740" s="13" t="str">
        <f t="shared" si="337"/>
        <v/>
      </c>
      <c r="P2740" s="13">
        <f>SUM($E$11:$E2740)</f>
        <v>30</v>
      </c>
      <c r="T2740" s="22">
        <f t="shared" si="338"/>
        <v>0</v>
      </c>
      <c r="U2740" s="22">
        <f t="shared" si="339"/>
        <v>0</v>
      </c>
      <c r="W2740" s="13" t="str">
        <f t="shared" si="340"/>
        <v/>
      </c>
      <c r="Y2740" s="41" t="str">
        <f>IF($B2740="", "", IF($B2740&gt;'Annual Report'!$AZ$41, 'Annual Report'!$BA$40, TEXT($B2740, "mmm yyyy")))</f>
        <v/>
      </c>
      <c r="AA2740" s="13" t="str">
        <f t="shared" si="341"/>
        <v/>
      </c>
      <c r="AC2740" s="13" t="str">
        <f t="shared" si="342"/>
        <v xml:space="preserve"> - </v>
      </c>
      <c r="AE2740" s="13" t="str">
        <f t="shared" si="343"/>
        <v/>
      </c>
    </row>
    <row r="2741" spans="1:31" x14ac:dyDescent="0.25">
      <c r="A2741" s="30"/>
      <c r="B2741" s="74"/>
      <c r="C2741" s="82"/>
      <c r="D2741" s="92"/>
      <c r="E2741" s="75"/>
      <c r="F2741" s="76"/>
      <c r="G2741" s="83"/>
      <c r="H2741" s="77"/>
      <c r="I2741" s="84"/>
      <c r="J2741" s="30"/>
      <c r="K2741" s="25" t="str">
        <f t="shared" si="336"/>
        <v/>
      </c>
      <c r="L2741" s="30"/>
      <c r="O2741" s="13" t="str">
        <f t="shared" si="337"/>
        <v/>
      </c>
      <c r="P2741" s="13">
        <f>SUM($E$11:$E2741)</f>
        <v>30</v>
      </c>
      <c r="T2741" s="22">
        <f t="shared" si="338"/>
        <v>0</v>
      </c>
      <c r="U2741" s="22">
        <f t="shared" si="339"/>
        <v>0</v>
      </c>
      <c r="W2741" s="13" t="str">
        <f t="shared" si="340"/>
        <v/>
      </c>
      <c r="Y2741" s="41" t="str">
        <f>IF($B2741="", "", IF($B2741&gt;'Annual Report'!$AZ$41, 'Annual Report'!$BA$40, TEXT($B2741, "mmm yyyy")))</f>
        <v/>
      </c>
      <c r="AA2741" s="13" t="str">
        <f t="shared" si="341"/>
        <v/>
      </c>
      <c r="AC2741" s="13" t="str">
        <f t="shared" si="342"/>
        <v xml:space="preserve"> - </v>
      </c>
      <c r="AE2741" s="13" t="str">
        <f t="shared" si="343"/>
        <v/>
      </c>
    </row>
    <row r="2742" spans="1:31" x14ac:dyDescent="0.25">
      <c r="A2742" s="30"/>
      <c r="B2742" s="74"/>
      <c r="C2742" s="82"/>
      <c r="D2742" s="92"/>
      <c r="E2742" s="75"/>
      <c r="F2742" s="76"/>
      <c r="G2742" s="83"/>
      <c r="H2742" s="77"/>
      <c r="I2742" s="84"/>
      <c r="J2742" s="30"/>
      <c r="K2742" s="25" t="str">
        <f t="shared" si="336"/>
        <v/>
      </c>
      <c r="L2742" s="30"/>
      <c r="O2742" s="13" t="str">
        <f t="shared" si="337"/>
        <v/>
      </c>
      <c r="P2742" s="13">
        <f>SUM($E$11:$E2742)</f>
        <v>30</v>
      </c>
      <c r="T2742" s="22">
        <f t="shared" si="338"/>
        <v>0</v>
      </c>
      <c r="U2742" s="22">
        <f t="shared" si="339"/>
        <v>0</v>
      </c>
      <c r="W2742" s="13" t="str">
        <f t="shared" si="340"/>
        <v/>
      </c>
      <c r="Y2742" s="41" t="str">
        <f>IF($B2742="", "", IF($B2742&gt;'Annual Report'!$AZ$41, 'Annual Report'!$BA$40, TEXT($B2742, "mmm yyyy")))</f>
        <v/>
      </c>
      <c r="AA2742" s="13" t="str">
        <f t="shared" si="341"/>
        <v/>
      </c>
      <c r="AC2742" s="13" t="str">
        <f t="shared" si="342"/>
        <v xml:space="preserve"> - </v>
      </c>
      <c r="AE2742" s="13" t="str">
        <f t="shared" si="343"/>
        <v/>
      </c>
    </row>
    <row r="2743" spans="1:31" x14ac:dyDescent="0.25">
      <c r="A2743" s="30"/>
      <c r="B2743" s="74"/>
      <c r="C2743" s="82"/>
      <c r="D2743" s="92"/>
      <c r="E2743" s="75"/>
      <c r="F2743" s="76"/>
      <c r="G2743" s="83"/>
      <c r="H2743" s="77"/>
      <c r="I2743" s="84"/>
      <c r="J2743" s="30"/>
      <c r="K2743" s="25" t="str">
        <f t="shared" si="336"/>
        <v/>
      </c>
      <c r="L2743" s="30"/>
      <c r="O2743" s="13" t="str">
        <f t="shared" si="337"/>
        <v/>
      </c>
      <c r="P2743" s="13">
        <f>SUM($E$11:$E2743)</f>
        <v>30</v>
      </c>
      <c r="T2743" s="22">
        <f t="shared" si="338"/>
        <v>0</v>
      </c>
      <c r="U2743" s="22">
        <f t="shared" si="339"/>
        <v>0</v>
      </c>
      <c r="W2743" s="13" t="str">
        <f t="shared" si="340"/>
        <v/>
      </c>
      <c r="Y2743" s="41" t="str">
        <f>IF($B2743="", "", IF($B2743&gt;'Annual Report'!$AZ$41, 'Annual Report'!$BA$40, TEXT($B2743, "mmm yyyy")))</f>
        <v/>
      </c>
      <c r="AA2743" s="13" t="str">
        <f t="shared" si="341"/>
        <v/>
      </c>
      <c r="AC2743" s="13" t="str">
        <f t="shared" si="342"/>
        <v xml:space="preserve"> - </v>
      </c>
      <c r="AE2743" s="13" t="str">
        <f t="shared" si="343"/>
        <v/>
      </c>
    </row>
    <row r="2744" spans="1:31" x14ac:dyDescent="0.25">
      <c r="A2744" s="30"/>
      <c r="B2744" s="74"/>
      <c r="C2744" s="82"/>
      <c r="D2744" s="92"/>
      <c r="E2744" s="75"/>
      <c r="F2744" s="76"/>
      <c r="G2744" s="83"/>
      <c r="H2744" s="77"/>
      <c r="I2744" s="84"/>
      <c r="J2744" s="30"/>
      <c r="K2744" s="25" t="str">
        <f t="shared" si="336"/>
        <v/>
      </c>
      <c r="L2744" s="30"/>
      <c r="O2744" s="13" t="str">
        <f t="shared" si="337"/>
        <v/>
      </c>
      <c r="P2744" s="13">
        <f>SUM($E$11:$E2744)</f>
        <v>30</v>
      </c>
      <c r="T2744" s="22">
        <f t="shared" si="338"/>
        <v>0</v>
      </c>
      <c r="U2744" s="22">
        <f t="shared" si="339"/>
        <v>0</v>
      </c>
      <c r="W2744" s="13" t="str">
        <f t="shared" si="340"/>
        <v/>
      </c>
      <c r="Y2744" s="41" t="str">
        <f>IF($B2744="", "", IF($B2744&gt;'Annual Report'!$AZ$41, 'Annual Report'!$BA$40, TEXT($B2744, "mmm yyyy")))</f>
        <v/>
      </c>
      <c r="AA2744" s="13" t="str">
        <f t="shared" si="341"/>
        <v/>
      </c>
      <c r="AC2744" s="13" t="str">
        <f t="shared" si="342"/>
        <v xml:space="preserve"> - </v>
      </c>
      <c r="AE2744" s="13" t="str">
        <f t="shared" si="343"/>
        <v/>
      </c>
    </row>
    <row r="2745" spans="1:31" x14ac:dyDescent="0.25">
      <c r="A2745" s="30"/>
      <c r="B2745" s="74"/>
      <c r="C2745" s="82"/>
      <c r="D2745" s="92"/>
      <c r="E2745" s="75"/>
      <c r="F2745" s="76"/>
      <c r="G2745" s="83"/>
      <c r="H2745" s="77"/>
      <c r="I2745" s="84"/>
      <c r="J2745" s="30"/>
      <c r="K2745" s="25" t="str">
        <f t="shared" si="336"/>
        <v/>
      </c>
      <c r="L2745" s="30"/>
      <c r="O2745" s="13" t="str">
        <f t="shared" si="337"/>
        <v/>
      </c>
      <c r="P2745" s="13">
        <f>SUM($E$11:$E2745)</f>
        <v>30</v>
      </c>
      <c r="T2745" s="22">
        <f t="shared" si="338"/>
        <v>0</v>
      </c>
      <c r="U2745" s="22">
        <f t="shared" si="339"/>
        <v>0</v>
      </c>
      <c r="W2745" s="13" t="str">
        <f t="shared" si="340"/>
        <v/>
      </c>
      <c r="Y2745" s="41" t="str">
        <f>IF($B2745="", "", IF($B2745&gt;'Annual Report'!$AZ$41, 'Annual Report'!$BA$40, TEXT($B2745, "mmm yyyy")))</f>
        <v/>
      </c>
      <c r="AA2745" s="13" t="str">
        <f t="shared" si="341"/>
        <v/>
      </c>
      <c r="AC2745" s="13" t="str">
        <f t="shared" si="342"/>
        <v xml:space="preserve"> - </v>
      </c>
      <c r="AE2745" s="13" t="str">
        <f t="shared" si="343"/>
        <v/>
      </c>
    </row>
    <row r="2746" spans="1:31" x14ac:dyDescent="0.25">
      <c r="A2746" s="30"/>
      <c r="B2746" s="74"/>
      <c r="C2746" s="82"/>
      <c r="D2746" s="92"/>
      <c r="E2746" s="75"/>
      <c r="F2746" s="76"/>
      <c r="G2746" s="83"/>
      <c r="H2746" s="77"/>
      <c r="I2746" s="84"/>
      <c r="J2746" s="30"/>
      <c r="K2746" s="25" t="str">
        <f t="shared" si="336"/>
        <v/>
      </c>
      <c r="L2746" s="30"/>
      <c r="O2746" s="13" t="str">
        <f t="shared" si="337"/>
        <v/>
      </c>
      <c r="P2746" s="13">
        <f>SUM($E$11:$E2746)</f>
        <v>30</v>
      </c>
      <c r="T2746" s="22">
        <f t="shared" si="338"/>
        <v>0</v>
      </c>
      <c r="U2746" s="22">
        <f t="shared" si="339"/>
        <v>0</v>
      </c>
      <c r="W2746" s="13" t="str">
        <f t="shared" si="340"/>
        <v/>
      </c>
      <c r="Y2746" s="41" t="str">
        <f>IF($B2746="", "", IF($B2746&gt;'Annual Report'!$AZ$41, 'Annual Report'!$BA$40, TEXT($B2746, "mmm yyyy")))</f>
        <v/>
      </c>
      <c r="AA2746" s="13" t="str">
        <f t="shared" si="341"/>
        <v/>
      </c>
      <c r="AC2746" s="13" t="str">
        <f t="shared" si="342"/>
        <v xml:space="preserve"> - </v>
      </c>
      <c r="AE2746" s="13" t="str">
        <f t="shared" si="343"/>
        <v/>
      </c>
    </row>
    <row r="2747" spans="1:31" x14ac:dyDescent="0.25">
      <c r="A2747" s="30"/>
      <c r="B2747" s="74"/>
      <c r="C2747" s="82"/>
      <c r="D2747" s="92"/>
      <c r="E2747" s="75"/>
      <c r="F2747" s="76"/>
      <c r="G2747" s="83"/>
      <c r="H2747" s="77"/>
      <c r="I2747" s="84"/>
      <c r="J2747" s="30"/>
      <c r="K2747" s="25" t="str">
        <f t="shared" si="336"/>
        <v/>
      </c>
      <c r="L2747" s="30"/>
      <c r="O2747" s="13" t="str">
        <f t="shared" si="337"/>
        <v/>
      </c>
      <c r="P2747" s="13">
        <f>SUM($E$11:$E2747)</f>
        <v>30</v>
      </c>
      <c r="T2747" s="22">
        <f t="shared" si="338"/>
        <v>0</v>
      </c>
      <c r="U2747" s="22">
        <f t="shared" si="339"/>
        <v>0</v>
      </c>
      <c r="W2747" s="13" t="str">
        <f t="shared" si="340"/>
        <v/>
      </c>
      <c r="Y2747" s="41" t="str">
        <f>IF($B2747="", "", IF($B2747&gt;'Annual Report'!$AZ$41, 'Annual Report'!$BA$40, TEXT($B2747, "mmm yyyy")))</f>
        <v/>
      </c>
      <c r="AA2747" s="13" t="str">
        <f t="shared" si="341"/>
        <v/>
      </c>
      <c r="AC2747" s="13" t="str">
        <f t="shared" si="342"/>
        <v xml:space="preserve"> - </v>
      </c>
      <c r="AE2747" s="13" t="str">
        <f t="shared" si="343"/>
        <v/>
      </c>
    </row>
    <row r="2748" spans="1:31" x14ac:dyDescent="0.25">
      <c r="A2748" s="30"/>
      <c r="B2748" s="74"/>
      <c r="C2748" s="82"/>
      <c r="D2748" s="92"/>
      <c r="E2748" s="75"/>
      <c r="F2748" s="76"/>
      <c r="G2748" s="83"/>
      <c r="H2748" s="77"/>
      <c r="I2748" s="84"/>
      <c r="J2748" s="30"/>
      <c r="K2748" s="25" t="str">
        <f t="shared" si="336"/>
        <v/>
      </c>
      <c r="L2748" s="30"/>
      <c r="O2748" s="13" t="str">
        <f t="shared" si="337"/>
        <v/>
      </c>
      <c r="P2748" s="13">
        <f>SUM($E$11:$E2748)</f>
        <v>30</v>
      </c>
      <c r="T2748" s="22">
        <f t="shared" si="338"/>
        <v>0</v>
      </c>
      <c r="U2748" s="22">
        <f t="shared" si="339"/>
        <v>0</v>
      </c>
      <c r="W2748" s="13" t="str">
        <f t="shared" si="340"/>
        <v/>
      </c>
      <c r="Y2748" s="41" t="str">
        <f>IF($B2748="", "", IF($B2748&gt;'Annual Report'!$AZ$41, 'Annual Report'!$BA$40, TEXT($B2748, "mmm yyyy")))</f>
        <v/>
      </c>
      <c r="AA2748" s="13" t="str">
        <f t="shared" si="341"/>
        <v/>
      </c>
      <c r="AC2748" s="13" t="str">
        <f t="shared" si="342"/>
        <v xml:space="preserve"> - </v>
      </c>
      <c r="AE2748" s="13" t="str">
        <f t="shared" si="343"/>
        <v/>
      </c>
    </row>
    <row r="2749" spans="1:31" x14ac:dyDescent="0.25">
      <c r="A2749" s="30"/>
      <c r="B2749" s="74"/>
      <c r="C2749" s="82"/>
      <c r="D2749" s="92"/>
      <c r="E2749" s="75"/>
      <c r="F2749" s="76"/>
      <c r="G2749" s="83"/>
      <c r="H2749" s="77"/>
      <c r="I2749" s="84"/>
      <c r="J2749" s="30"/>
      <c r="K2749" s="25" t="str">
        <f t="shared" si="336"/>
        <v/>
      </c>
      <c r="L2749" s="30"/>
      <c r="O2749" s="13" t="str">
        <f t="shared" si="337"/>
        <v/>
      </c>
      <c r="P2749" s="13">
        <f>SUM($E$11:$E2749)</f>
        <v>30</v>
      </c>
      <c r="T2749" s="22">
        <f t="shared" si="338"/>
        <v>0</v>
      </c>
      <c r="U2749" s="22">
        <f t="shared" si="339"/>
        <v>0</v>
      </c>
      <c r="W2749" s="13" t="str">
        <f t="shared" si="340"/>
        <v/>
      </c>
      <c r="Y2749" s="41" t="str">
        <f>IF($B2749="", "", IF($B2749&gt;'Annual Report'!$AZ$41, 'Annual Report'!$BA$40, TEXT($B2749, "mmm yyyy")))</f>
        <v/>
      </c>
      <c r="AA2749" s="13" t="str">
        <f t="shared" si="341"/>
        <v/>
      </c>
      <c r="AC2749" s="13" t="str">
        <f t="shared" si="342"/>
        <v xml:space="preserve"> - </v>
      </c>
      <c r="AE2749" s="13" t="str">
        <f t="shared" si="343"/>
        <v/>
      </c>
    </row>
    <row r="2750" spans="1:31" x14ac:dyDescent="0.25">
      <c r="A2750" s="30"/>
      <c r="B2750" s="74"/>
      <c r="C2750" s="82"/>
      <c r="D2750" s="92"/>
      <c r="E2750" s="75"/>
      <c r="F2750" s="76"/>
      <c r="G2750" s="83"/>
      <c r="H2750" s="77"/>
      <c r="I2750" s="84"/>
      <c r="J2750" s="30"/>
      <c r="K2750" s="25" t="str">
        <f t="shared" si="336"/>
        <v/>
      </c>
      <c r="L2750" s="30"/>
      <c r="O2750" s="13" t="str">
        <f t="shared" si="337"/>
        <v/>
      </c>
      <c r="P2750" s="13">
        <f>SUM($E$11:$E2750)</f>
        <v>30</v>
      </c>
      <c r="T2750" s="22">
        <f t="shared" si="338"/>
        <v>0</v>
      </c>
      <c r="U2750" s="22">
        <f t="shared" si="339"/>
        <v>0</v>
      </c>
      <c r="W2750" s="13" t="str">
        <f t="shared" si="340"/>
        <v/>
      </c>
      <c r="Y2750" s="41" t="str">
        <f>IF($B2750="", "", IF($B2750&gt;'Annual Report'!$AZ$41, 'Annual Report'!$BA$40, TEXT($B2750, "mmm yyyy")))</f>
        <v/>
      </c>
      <c r="AA2750" s="13" t="str">
        <f t="shared" si="341"/>
        <v/>
      </c>
      <c r="AC2750" s="13" t="str">
        <f t="shared" si="342"/>
        <v xml:space="preserve"> - </v>
      </c>
      <c r="AE2750" s="13" t="str">
        <f t="shared" si="343"/>
        <v/>
      </c>
    </row>
    <row r="2751" spans="1:31" x14ac:dyDescent="0.25">
      <c r="A2751" s="30"/>
      <c r="B2751" s="74"/>
      <c r="C2751" s="82"/>
      <c r="D2751" s="92"/>
      <c r="E2751" s="75"/>
      <c r="F2751" s="76"/>
      <c r="G2751" s="83"/>
      <c r="H2751" s="77"/>
      <c r="I2751" s="84"/>
      <c r="J2751" s="30"/>
      <c r="K2751" s="25" t="str">
        <f t="shared" si="336"/>
        <v/>
      </c>
      <c r="L2751" s="30"/>
      <c r="O2751" s="13" t="str">
        <f t="shared" si="337"/>
        <v/>
      </c>
      <c r="P2751" s="13">
        <f>SUM($E$11:$E2751)</f>
        <v>30</v>
      </c>
      <c r="T2751" s="22">
        <f t="shared" si="338"/>
        <v>0</v>
      </c>
      <c r="U2751" s="22">
        <f t="shared" si="339"/>
        <v>0</v>
      </c>
      <c r="W2751" s="13" t="str">
        <f t="shared" si="340"/>
        <v/>
      </c>
      <c r="Y2751" s="41" t="str">
        <f>IF($B2751="", "", IF($B2751&gt;'Annual Report'!$AZ$41, 'Annual Report'!$BA$40, TEXT($B2751, "mmm yyyy")))</f>
        <v/>
      </c>
      <c r="AA2751" s="13" t="str">
        <f t="shared" si="341"/>
        <v/>
      </c>
      <c r="AC2751" s="13" t="str">
        <f t="shared" si="342"/>
        <v xml:space="preserve"> - </v>
      </c>
      <c r="AE2751" s="13" t="str">
        <f t="shared" si="343"/>
        <v/>
      </c>
    </row>
    <row r="2752" spans="1:31" x14ac:dyDescent="0.25">
      <c r="A2752" s="30"/>
      <c r="B2752" s="74"/>
      <c r="C2752" s="82"/>
      <c r="D2752" s="92"/>
      <c r="E2752" s="75"/>
      <c r="F2752" s="76"/>
      <c r="G2752" s="83"/>
      <c r="H2752" s="77"/>
      <c r="I2752" s="84"/>
      <c r="J2752" s="30"/>
      <c r="K2752" s="25" t="str">
        <f t="shared" si="336"/>
        <v/>
      </c>
      <c r="L2752" s="30"/>
      <c r="O2752" s="13" t="str">
        <f t="shared" si="337"/>
        <v/>
      </c>
      <c r="P2752" s="13">
        <f>SUM($E$11:$E2752)</f>
        <v>30</v>
      </c>
      <c r="T2752" s="22">
        <f t="shared" si="338"/>
        <v>0</v>
      </c>
      <c r="U2752" s="22">
        <f t="shared" si="339"/>
        <v>0</v>
      </c>
      <c r="W2752" s="13" t="str">
        <f t="shared" si="340"/>
        <v/>
      </c>
      <c r="Y2752" s="41" t="str">
        <f>IF($B2752="", "", IF($B2752&gt;'Annual Report'!$AZ$41, 'Annual Report'!$BA$40, TEXT($B2752, "mmm yyyy")))</f>
        <v/>
      </c>
      <c r="AA2752" s="13" t="str">
        <f t="shared" si="341"/>
        <v/>
      </c>
      <c r="AC2752" s="13" t="str">
        <f t="shared" si="342"/>
        <v xml:space="preserve"> - </v>
      </c>
      <c r="AE2752" s="13" t="str">
        <f t="shared" si="343"/>
        <v/>
      </c>
    </row>
    <row r="2753" spans="1:31" x14ac:dyDescent="0.25">
      <c r="A2753" s="30"/>
      <c r="B2753" s="74"/>
      <c r="C2753" s="82"/>
      <c r="D2753" s="92"/>
      <c r="E2753" s="75"/>
      <c r="F2753" s="76"/>
      <c r="G2753" s="83"/>
      <c r="H2753" s="77"/>
      <c r="I2753" s="84"/>
      <c r="J2753" s="30"/>
      <c r="K2753" s="25" t="str">
        <f t="shared" si="336"/>
        <v/>
      </c>
      <c r="L2753" s="30"/>
      <c r="O2753" s="13" t="str">
        <f t="shared" si="337"/>
        <v/>
      </c>
      <c r="P2753" s="13">
        <f>SUM($E$11:$E2753)</f>
        <v>30</v>
      </c>
      <c r="T2753" s="22">
        <f t="shared" si="338"/>
        <v>0</v>
      </c>
      <c r="U2753" s="22">
        <f t="shared" si="339"/>
        <v>0</v>
      </c>
      <c r="W2753" s="13" t="str">
        <f t="shared" si="340"/>
        <v/>
      </c>
      <c r="Y2753" s="41" t="str">
        <f>IF($B2753="", "", IF($B2753&gt;'Annual Report'!$AZ$41, 'Annual Report'!$BA$40, TEXT($B2753, "mmm yyyy")))</f>
        <v/>
      </c>
      <c r="AA2753" s="13" t="str">
        <f t="shared" si="341"/>
        <v/>
      </c>
      <c r="AC2753" s="13" t="str">
        <f t="shared" si="342"/>
        <v xml:space="preserve"> - </v>
      </c>
      <c r="AE2753" s="13" t="str">
        <f t="shared" si="343"/>
        <v/>
      </c>
    </row>
    <row r="2754" spans="1:31" x14ac:dyDescent="0.25">
      <c r="A2754" s="30"/>
      <c r="B2754" s="74"/>
      <c r="C2754" s="82"/>
      <c r="D2754" s="92"/>
      <c r="E2754" s="75"/>
      <c r="F2754" s="76"/>
      <c r="G2754" s="83"/>
      <c r="H2754" s="77"/>
      <c r="I2754" s="84"/>
      <c r="J2754" s="30"/>
      <c r="K2754" s="25" t="str">
        <f t="shared" si="336"/>
        <v/>
      </c>
      <c r="L2754" s="30"/>
      <c r="O2754" s="13" t="str">
        <f t="shared" si="337"/>
        <v/>
      </c>
      <c r="P2754" s="13">
        <f>SUM($E$11:$E2754)</f>
        <v>30</v>
      </c>
      <c r="T2754" s="22">
        <f t="shared" si="338"/>
        <v>0</v>
      </c>
      <c r="U2754" s="22">
        <f t="shared" si="339"/>
        <v>0</v>
      </c>
      <c r="W2754" s="13" t="str">
        <f t="shared" si="340"/>
        <v/>
      </c>
      <c r="Y2754" s="41" t="str">
        <f>IF($B2754="", "", IF($B2754&gt;'Annual Report'!$AZ$41, 'Annual Report'!$BA$40, TEXT($B2754, "mmm yyyy")))</f>
        <v/>
      </c>
      <c r="AA2754" s="13" t="str">
        <f t="shared" si="341"/>
        <v/>
      </c>
      <c r="AC2754" s="13" t="str">
        <f t="shared" si="342"/>
        <v xml:space="preserve"> - </v>
      </c>
      <c r="AE2754" s="13" t="str">
        <f t="shared" si="343"/>
        <v/>
      </c>
    </row>
    <row r="2755" spans="1:31" x14ac:dyDescent="0.25">
      <c r="A2755" s="30"/>
      <c r="B2755" s="74"/>
      <c r="C2755" s="82"/>
      <c r="D2755" s="92"/>
      <c r="E2755" s="75"/>
      <c r="F2755" s="76"/>
      <c r="G2755" s="83"/>
      <c r="H2755" s="77"/>
      <c r="I2755" s="84"/>
      <c r="J2755" s="30"/>
      <c r="K2755" s="25" t="str">
        <f t="shared" si="336"/>
        <v/>
      </c>
      <c r="L2755" s="30"/>
      <c r="O2755" s="13" t="str">
        <f t="shared" si="337"/>
        <v/>
      </c>
      <c r="P2755" s="13">
        <f>SUM($E$11:$E2755)</f>
        <v>30</v>
      </c>
      <c r="T2755" s="22">
        <f t="shared" si="338"/>
        <v>0</v>
      </c>
      <c r="U2755" s="22">
        <f t="shared" si="339"/>
        <v>0</v>
      </c>
      <c r="W2755" s="13" t="str">
        <f t="shared" si="340"/>
        <v/>
      </c>
      <c r="Y2755" s="41" t="str">
        <f>IF($B2755="", "", IF($B2755&gt;'Annual Report'!$AZ$41, 'Annual Report'!$BA$40, TEXT($B2755, "mmm yyyy")))</f>
        <v/>
      </c>
      <c r="AA2755" s="13" t="str">
        <f t="shared" si="341"/>
        <v/>
      </c>
      <c r="AC2755" s="13" t="str">
        <f t="shared" si="342"/>
        <v xml:space="preserve"> - </v>
      </c>
      <c r="AE2755" s="13" t="str">
        <f t="shared" si="343"/>
        <v/>
      </c>
    </row>
    <row r="2756" spans="1:31" x14ac:dyDescent="0.25">
      <c r="A2756" s="30"/>
      <c r="B2756" s="74"/>
      <c r="C2756" s="82"/>
      <c r="D2756" s="92"/>
      <c r="E2756" s="75"/>
      <c r="F2756" s="76"/>
      <c r="G2756" s="83"/>
      <c r="H2756" s="77"/>
      <c r="I2756" s="84"/>
      <c r="J2756" s="30"/>
      <c r="K2756" s="25" t="str">
        <f t="shared" si="336"/>
        <v/>
      </c>
      <c r="L2756" s="30"/>
      <c r="O2756" s="13" t="str">
        <f t="shared" si="337"/>
        <v/>
      </c>
      <c r="P2756" s="13">
        <f>SUM($E$11:$E2756)</f>
        <v>30</v>
      </c>
      <c r="T2756" s="22">
        <f t="shared" si="338"/>
        <v>0</v>
      </c>
      <c r="U2756" s="22">
        <f t="shared" si="339"/>
        <v>0</v>
      </c>
      <c r="W2756" s="13" t="str">
        <f t="shared" si="340"/>
        <v/>
      </c>
      <c r="Y2756" s="41" t="str">
        <f>IF($B2756="", "", IF($B2756&gt;'Annual Report'!$AZ$41, 'Annual Report'!$BA$40, TEXT($B2756, "mmm yyyy")))</f>
        <v/>
      </c>
      <c r="AA2756" s="13" t="str">
        <f t="shared" si="341"/>
        <v/>
      </c>
      <c r="AC2756" s="13" t="str">
        <f t="shared" si="342"/>
        <v xml:space="preserve"> - </v>
      </c>
      <c r="AE2756" s="13" t="str">
        <f t="shared" si="343"/>
        <v/>
      </c>
    </row>
    <row r="2757" spans="1:31" x14ac:dyDescent="0.25">
      <c r="A2757" s="30"/>
      <c r="B2757" s="74"/>
      <c r="C2757" s="82"/>
      <c r="D2757" s="92"/>
      <c r="E2757" s="75"/>
      <c r="F2757" s="76"/>
      <c r="G2757" s="83"/>
      <c r="H2757" s="77"/>
      <c r="I2757" s="84"/>
      <c r="J2757" s="30"/>
      <c r="K2757" s="25" t="str">
        <f t="shared" si="336"/>
        <v/>
      </c>
      <c r="L2757" s="30"/>
      <c r="O2757" s="13" t="str">
        <f t="shared" si="337"/>
        <v/>
      </c>
      <c r="P2757" s="13">
        <f>SUM($E$11:$E2757)</f>
        <v>30</v>
      </c>
      <c r="T2757" s="22">
        <f t="shared" si="338"/>
        <v>0</v>
      </c>
      <c r="U2757" s="22">
        <f t="shared" si="339"/>
        <v>0</v>
      </c>
      <c r="W2757" s="13" t="str">
        <f t="shared" si="340"/>
        <v/>
      </c>
      <c r="Y2757" s="41" t="str">
        <f>IF($B2757="", "", IF($B2757&gt;'Annual Report'!$AZ$41, 'Annual Report'!$BA$40, TEXT($B2757, "mmm yyyy")))</f>
        <v/>
      </c>
      <c r="AA2757" s="13" t="str">
        <f t="shared" si="341"/>
        <v/>
      </c>
      <c r="AC2757" s="13" t="str">
        <f t="shared" si="342"/>
        <v xml:space="preserve"> - </v>
      </c>
      <c r="AE2757" s="13" t="str">
        <f t="shared" si="343"/>
        <v/>
      </c>
    </row>
    <row r="2758" spans="1:31" x14ac:dyDescent="0.25">
      <c r="A2758" s="30"/>
      <c r="B2758" s="74"/>
      <c r="C2758" s="82"/>
      <c r="D2758" s="92"/>
      <c r="E2758" s="75"/>
      <c r="F2758" s="76"/>
      <c r="G2758" s="83"/>
      <c r="H2758" s="77"/>
      <c r="I2758" s="84"/>
      <c r="J2758" s="30"/>
      <c r="K2758" s="25" t="str">
        <f t="shared" si="336"/>
        <v/>
      </c>
      <c r="L2758" s="30"/>
      <c r="O2758" s="13" t="str">
        <f t="shared" si="337"/>
        <v/>
      </c>
      <c r="P2758" s="13">
        <f>SUM($E$11:$E2758)</f>
        <v>30</v>
      </c>
      <c r="T2758" s="22">
        <f t="shared" si="338"/>
        <v>0</v>
      </c>
      <c r="U2758" s="22">
        <f t="shared" si="339"/>
        <v>0</v>
      </c>
      <c r="W2758" s="13" t="str">
        <f t="shared" si="340"/>
        <v/>
      </c>
      <c r="Y2758" s="41" t="str">
        <f>IF($B2758="", "", IF($B2758&gt;'Annual Report'!$AZ$41, 'Annual Report'!$BA$40, TEXT($B2758, "mmm yyyy")))</f>
        <v/>
      </c>
      <c r="AA2758" s="13" t="str">
        <f t="shared" si="341"/>
        <v/>
      </c>
      <c r="AC2758" s="13" t="str">
        <f t="shared" si="342"/>
        <v xml:space="preserve"> - </v>
      </c>
      <c r="AE2758" s="13" t="str">
        <f t="shared" si="343"/>
        <v/>
      </c>
    </row>
    <row r="2759" spans="1:31" x14ac:dyDescent="0.25">
      <c r="A2759" s="30"/>
      <c r="B2759" s="74"/>
      <c r="C2759" s="82"/>
      <c r="D2759" s="92"/>
      <c r="E2759" s="75"/>
      <c r="F2759" s="76"/>
      <c r="G2759" s="83"/>
      <c r="H2759" s="77"/>
      <c r="I2759" s="84"/>
      <c r="J2759" s="30"/>
      <c r="K2759" s="25" t="str">
        <f t="shared" si="336"/>
        <v/>
      </c>
      <c r="L2759" s="30"/>
      <c r="O2759" s="13" t="str">
        <f t="shared" si="337"/>
        <v/>
      </c>
      <c r="P2759" s="13">
        <f>SUM($E$11:$E2759)</f>
        <v>30</v>
      </c>
      <c r="T2759" s="22">
        <f t="shared" si="338"/>
        <v>0</v>
      </c>
      <c r="U2759" s="22">
        <f t="shared" si="339"/>
        <v>0</v>
      </c>
      <c r="W2759" s="13" t="str">
        <f t="shared" si="340"/>
        <v/>
      </c>
      <c r="Y2759" s="41" t="str">
        <f>IF($B2759="", "", IF($B2759&gt;'Annual Report'!$AZ$41, 'Annual Report'!$BA$40, TEXT($B2759, "mmm yyyy")))</f>
        <v/>
      </c>
      <c r="AA2759" s="13" t="str">
        <f t="shared" si="341"/>
        <v/>
      </c>
      <c r="AC2759" s="13" t="str">
        <f t="shared" si="342"/>
        <v xml:space="preserve"> - </v>
      </c>
      <c r="AE2759" s="13" t="str">
        <f t="shared" si="343"/>
        <v/>
      </c>
    </row>
    <row r="2760" spans="1:31" x14ac:dyDescent="0.25">
      <c r="A2760" s="30"/>
      <c r="B2760" s="74"/>
      <c r="C2760" s="82"/>
      <c r="D2760" s="92"/>
      <c r="E2760" s="75"/>
      <c r="F2760" s="76"/>
      <c r="G2760" s="83"/>
      <c r="H2760" s="77"/>
      <c r="I2760" s="84"/>
      <c r="J2760" s="30"/>
      <c r="K2760" s="25" t="str">
        <f t="shared" si="336"/>
        <v/>
      </c>
      <c r="L2760" s="30"/>
      <c r="O2760" s="13" t="str">
        <f t="shared" si="337"/>
        <v/>
      </c>
      <c r="P2760" s="13">
        <f>SUM($E$11:$E2760)</f>
        <v>30</v>
      </c>
      <c r="T2760" s="22">
        <f t="shared" si="338"/>
        <v>0</v>
      </c>
      <c r="U2760" s="22">
        <f t="shared" si="339"/>
        <v>0</v>
      </c>
      <c r="W2760" s="13" t="str">
        <f t="shared" si="340"/>
        <v/>
      </c>
      <c r="Y2760" s="41" t="str">
        <f>IF($B2760="", "", IF($B2760&gt;'Annual Report'!$AZ$41, 'Annual Report'!$BA$40, TEXT($B2760, "mmm yyyy")))</f>
        <v/>
      </c>
      <c r="AA2760" s="13" t="str">
        <f t="shared" si="341"/>
        <v/>
      </c>
      <c r="AC2760" s="13" t="str">
        <f t="shared" si="342"/>
        <v xml:space="preserve"> - </v>
      </c>
      <c r="AE2760" s="13" t="str">
        <f t="shared" si="343"/>
        <v/>
      </c>
    </row>
    <row r="2761" spans="1:31" x14ac:dyDescent="0.25">
      <c r="A2761" s="30"/>
      <c r="B2761" s="74"/>
      <c r="C2761" s="82"/>
      <c r="D2761" s="92"/>
      <c r="E2761" s="75"/>
      <c r="F2761" s="76"/>
      <c r="G2761" s="83"/>
      <c r="H2761" s="77"/>
      <c r="I2761" s="84"/>
      <c r="J2761" s="30"/>
      <c r="K2761" s="25" t="str">
        <f t="shared" si="336"/>
        <v/>
      </c>
      <c r="L2761" s="30"/>
      <c r="O2761" s="13" t="str">
        <f t="shared" si="337"/>
        <v/>
      </c>
      <c r="P2761" s="13">
        <f>SUM($E$11:$E2761)</f>
        <v>30</v>
      </c>
      <c r="T2761" s="22">
        <f t="shared" si="338"/>
        <v>0</v>
      </c>
      <c r="U2761" s="22">
        <f t="shared" si="339"/>
        <v>0</v>
      </c>
      <c r="W2761" s="13" t="str">
        <f t="shared" si="340"/>
        <v/>
      </c>
      <c r="Y2761" s="41" t="str">
        <f>IF($B2761="", "", IF($B2761&gt;'Annual Report'!$AZ$41, 'Annual Report'!$BA$40, TEXT($B2761, "mmm yyyy")))</f>
        <v/>
      </c>
      <c r="AA2761" s="13" t="str">
        <f t="shared" si="341"/>
        <v/>
      </c>
      <c r="AC2761" s="13" t="str">
        <f t="shared" si="342"/>
        <v xml:space="preserve"> - </v>
      </c>
      <c r="AE2761" s="13" t="str">
        <f t="shared" si="343"/>
        <v/>
      </c>
    </row>
    <row r="2762" spans="1:31" x14ac:dyDescent="0.25">
      <c r="A2762" s="30"/>
      <c r="B2762" s="74"/>
      <c r="C2762" s="82"/>
      <c r="D2762" s="92"/>
      <c r="E2762" s="75"/>
      <c r="F2762" s="76"/>
      <c r="G2762" s="83"/>
      <c r="H2762" s="77"/>
      <c r="I2762" s="84"/>
      <c r="J2762" s="30"/>
      <c r="K2762" s="25" t="str">
        <f t="shared" si="336"/>
        <v/>
      </c>
      <c r="L2762" s="30"/>
      <c r="O2762" s="13" t="str">
        <f t="shared" si="337"/>
        <v/>
      </c>
      <c r="P2762" s="13">
        <f>SUM($E$11:$E2762)</f>
        <v>30</v>
      </c>
      <c r="T2762" s="22">
        <f t="shared" si="338"/>
        <v>0</v>
      </c>
      <c r="U2762" s="22">
        <f t="shared" si="339"/>
        <v>0</v>
      </c>
      <c r="W2762" s="13" t="str">
        <f t="shared" si="340"/>
        <v/>
      </c>
      <c r="Y2762" s="41" t="str">
        <f>IF($B2762="", "", IF($B2762&gt;'Annual Report'!$AZ$41, 'Annual Report'!$BA$40, TEXT($B2762, "mmm yyyy")))</f>
        <v/>
      </c>
      <c r="AA2762" s="13" t="str">
        <f t="shared" si="341"/>
        <v/>
      </c>
      <c r="AC2762" s="13" t="str">
        <f t="shared" si="342"/>
        <v xml:space="preserve"> - </v>
      </c>
      <c r="AE2762" s="13" t="str">
        <f t="shared" si="343"/>
        <v/>
      </c>
    </row>
    <row r="2763" spans="1:31" x14ac:dyDescent="0.25">
      <c r="A2763" s="30"/>
      <c r="B2763" s="74"/>
      <c r="C2763" s="82"/>
      <c r="D2763" s="92"/>
      <c r="E2763" s="75"/>
      <c r="F2763" s="76"/>
      <c r="G2763" s="83"/>
      <c r="H2763" s="77"/>
      <c r="I2763" s="84"/>
      <c r="J2763" s="30"/>
      <c r="K2763" s="25" t="str">
        <f t="shared" si="336"/>
        <v/>
      </c>
      <c r="L2763" s="30"/>
      <c r="O2763" s="13" t="str">
        <f t="shared" si="337"/>
        <v/>
      </c>
      <c r="P2763" s="13">
        <f>SUM($E$11:$E2763)</f>
        <v>30</v>
      </c>
      <c r="T2763" s="22">
        <f t="shared" si="338"/>
        <v>0</v>
      </c>
      <c r="U2763" s="22">
        <f t="shared" si="339"/>
        <v>0</v>
      </c>
      <c r="W2763" s="13" t="str">
        <f t="shared" si="340"/>
        <v/>
      </c>
      <c r="Y2763" s="41" t="str">
        <f>IF($B2763="", "", IF($B2763&gt;'Annual Report'!$AZ$41, 'Annual Report'!$BA$40, TEXT($B2763, "mmm yyyy")))</f>
        <v/>
      </c>
      <c r="AA2763" s="13" t="str">
        <f t="shared" si="341"/>
        <v/>
      </c>
      <c r="AC2763" s="13" t="str">
        <f t="shared" si="342"/>
        <v xml:space="preserve"> - </v>
      </c>
      <c r="AE2763" s="13" t="str">
        <f t="shared" si="343"/>
        <v/>
      </c>
    </row>
    <row r="2764" spans="1:31" x14ac:dyDescent="0.25">
      <c r="A2764" s="30"/>
      <c r="B2764" s="74"/>
      <c r="C2764" s="82"/>
      <c r="D2764" s="92"/>
      <c r="E2764" s="75"/>
      <c r="F2764" s="76"/>
      <c r="G2764" s="83"/>
      <c r="H2764" s="77"/>
      <c r="I2764" s="84"/>
      <c r="J2764" s="30"/>
      <c r="K2764" s="25" t="str">
        <f t="shared" ref="K2764:K2827" si="344">IF($B2764="", "", $G2764+$H2764-$F2764-$U2764-$T2764)</f>
        <v/>
      </c>
      <c r="L2764" s="30"/>
      <c r="O2764" s="13" t="str">
        <f t="shared" ref="O2764:O2827" si="345">IF($B2764="", "", IF(OR($B2764&lt;$R$3, $B2764&gt;$R$4), "X", ""))</f>
        <v/>
      </c>
      <c r="P2764" s="13">
        <f>SUM($E$11:$E2764)</f>
        <v>30</v>
      </c>
      <c r="T2764" s="22">
        <f t="shared" ref="T2764:T2827" si="346">ROUND($D2764*$P$4*24, 2)</f>
        <v>0</v>
      </c>
      <c r="U2764" s="22">
        <f t="shared" ref="U2764:U2827" si="347">ROUND(IF(AND($P2764&gt;$O$6, $P2763&lt;$O$6), (($P2764-$O$6)*$P$7)+(($O$6-$P2763)*$P$6), IF($P2763&gt;$O$6, $E2764*$P$7, $E2764*$P$6)), 2)</f>
        <v>0</v>
      </c>
      <c r="W2764" s="13" t="str">
        <f t="shared" ref="W2764:W2827" si="348">IF($I2764="", "", IF(COUNTIF($R$11:$R$20, $I2764)&gt;0, "", "X"))</f>
        <v/>
      </c>
      <c r="Y2764" s="41" t="str">
        <f>IF($B2764="", "", IF($B2764&gt;'Annual Report'!$AZ$41, 'Annual Report'!$BA$40, TEXT($B2764, "mmm yyyy")))</f>
        <v/>
      </c>
      <c r="AA2764" s="13" t="str">
        <f t="shared" ref="AA2764:AA2827" si="349">IF(AND(NOT($F2764=""), $I2764=""), "X", "")</f>
        <v/>
      </c>
      <c r="AC2764" s="13" t="str">
        <f t="shared" ref="AC2764:AC2827" si="350">_xlfn.CONCAT(Y2764, " - ", $I2764)</f>
        <v xml:space="preserve"> - </v>
      </c>
      <c r="AE2764" s="13" t="str">
        <f t="shared" ref="AE2764:AE2827" si="351">IF($AA2764="", "", $Y2764)</f>
        <v/>
      </c>
    </row>
    <row r="2765" spans="1:31" x14ac:dyDescent="0.25">
      <c r="A2765" s="30"/>
      <c r="B2765" s="74"/>
      <c r="C2765" s="82"/>
      <c r="D2765" s="92"/>
      <c r="E2765" s="75"/>
      <c r="F2765" s="76"/>
      <c r="G2765" s="83"/>
      <c r="H2765" s="77"/>
      <c r="I2765" s="84"/>
      <c r="J2765" s="30"/>
      <c r="K2765" s="25" t="str">
        <f t="shared" si="344"/>
        <v/>
      </c>
      <c r="L2765" s="30"/>
      <c r="O2765" s="13" t="str">
        <f t="shared" si="345"/>
        <v/>
      </c>
      <c r="P2765" s="13">
        <f>SUM($E$11:$E2765)</f>
        <v>30</v>
      </c>
      <c r="T2765" s="22">
        <f t="shared" si="346"/>
        <v>0</v>
      </c>
      <c r="U2765" s="22">
        <f t="shared" si="347"/>
        <v>0</v>
      </c>
      <c r="W2765" s="13" t="str">
        <f t="shared" si="348"/>
        <v/>
      </c>
      <c r="Y2765" s="41" t="str">
        <f>IF($B2765="", "", IF($B2765&gt;'Annual Report'!$AZ$41, 'Annual Report'!$BA$40, TEXT($B2765, "mmm yyyy")))</f>
        <v/>
      </c>
      <c r="AA2765" s="13" t="str">
        <f t="shared" si="349"/>
        <v/>
      </c>
      <c r="AC2765" s="13" t="str">
        <f t="shared" si="350"/>
        <v xml:space="preserve"> - </v>
      </c>
      <c r="AE2765" s="13" t="str">
        <f t="shared" si="351"/>
        <v/>
      </c>
    </row>
    <row r="2766" spans="1:31" x14ac:dyDescent="0.25">
      <c r="A2766" s="30"/>
      <c r="B2766" s="74"/>
      <c r="C2766" s="82"/>
      <c r="D2766" s="92"/>
      <c r="E2766" s="75"/>
      <c r="F2766" s="76"/>
      <c r="G2766" s="83"/>
      <c r="H2766" s="77"/>
      <c r="I2766" s="84"/>
      <c r="J2766" s="30"/>
      <c r="K2766" s="25" t="str">
        <f t="shared" si="344"/>
        <v/>
      </c>
      <c r="L2766" s="30"/>
      <c r="O2766" s="13" t="str">
        <f t="shared" si="345"/>
        <v/>
      </c>
      <c r="P2766" s="13">
        <f>SUM($E$11:$E2766)</f>
        <v>30</v>
      </c>
      <c r="T2766" s="22">
        <f t="shared" si="346"/>
        <v>0</v>
      </c>
      <c r="U2766" s="22">
        <f t="shared" si="347"/>
        <v>0</v>
      </c>
      <c r="W2766" s="13" t="str">
        <f t="shared" si="348"/>
        <v/>
      </c>
      <c r="Y2766" s="41" t="str">
        <f>IF($B2766="", "", IF($B2766&gt;'Annual Report'!$AZ$41, 'Annual Report'!$BA$40, TEXT($B2766, "mmm yyyy")))</f>
        <v/>
      </c>
      <c r="AA2766" s="13" t="str">
        <f t="shared" si="349"/>
        <v/>
      </c>
      <c r="AC2766" s="13" t="str">
        <f t="shared" si="350"/>
        <v xml:space="preserve"> - </v>
      </c>
      <c r="AE2766" s="13" t="str">
        <f t="shared" si="351"/>
        <v/>
      </c>
    </row>
    <row r="2767" spans="1:31" x14ac:dyDescent="0.25">
      <c r="A2767" s="30"/>
      <c r="B2767" s="74"/>
      <c r="C2767" s="82"/>
      <c r="D2767" s="92"/>
      <c r="E2767" s="75"/>
      <c r="F2767" s="76"/>
      <c r="G2767" s="83"/>
      <c r="H2767" s="77"/>
      <c r="I2767" s="84"/>
      <c r="J2767" s="30"/>
      <c r="K2767" s="25" t="str">
        <f t="shared" si="344"/>
        <v/>
      </c>
      <c r="L2767" s="30"/>
      <c r="O2767" s="13" t="str">
        <f t="shared" si="345"/>
        <v/>
      </c>
      <c r="P2767" s="13">
        <f>SUM($E$11:$E2767)</f>
        <v>30</v>
      </c>
      <c r="T2767" s="22">
        <f t="shared" si="346"/>
        <v>0</v>
      </c>
      <c r="U2767" s="22">
        <f t="shared" si="347"/>
        <v>0</v>
      </c>
      <c r="W2767" s="13" t="str">
        <f t="shared" si="348"/>
        <v/>
      </c>
      <c r="Y2767" s="41" t="str">
        <f>IF($B2767="", "", IF($B2767&gt;'Annual Report'!$AZ$41, 'Annual Report'!$BA$40, TEXT($B2767, "mmm yyyy")))</f>
        <v/>
      </c>
      <c r="AA2767" s="13" t="str">
        <f t="shared" si="349"/>
        <v/>
      </c>
      <c r="AC2767" s="13" t="str">
        <f t="shared" si="350"/>
        <v xml:space="preserve"> - </v>
      </c>
      <c r="AE2767" s="13" t="str">
        <f t="shared" si="351"/>
        <v/>
      </c>
    </row>
    <row r="2768" spans="1:31" x14ac:dyDescent="0.25">
      <c r="A2768" s="30"/>
      <c r="B2768" s="74"/>
      <c r="C2768" s="82"/>
      <c r="D2768" s="92"/>
      <c r="E2768" s="75"/>
      <c r="F2768" s="76"/>
      <c r="G2768" s="83"/>
      <c r="H2768" s="77"/>
      <c r="I2768" s="84"/>
      <c r="J2768" s="30"/>
      <c r="K2768" s="25" t="str">
        <f t="shared" si="344"/>
        <v/>
      </c>
      <c r="L2768" s="30"/>
      <c r="O2768" s="13" t="str">
        <f t="shared" si="345"/>
        <v/>
      </c>
      <c r="P2768" s="13">
        <f>SUM($E$11:$E2768)</f>
        <v>30</v>
      </c>
      <c r="T2768" s="22">
        <f t="shared" si="346"/>
        <v>0</v>
      </c>
      <c r="U2768" s="22">
        <f t="shared" si="347"/>
        <v>0</v>
      </c>
      <c r="W2768" s="13" t="str">
        <f t="shared" si="348"/>
        <v/>
      </c>
      <c r="Y2768" s="41" t="str">
        <f>IF($B2768="", "", IF($B2768&gt;'Annual Report'!$AZ$41, 'Annual Report'!$BA$40, TEXT($B2768, "mmm yyyy")))</f>
        <v/>
      </c>
      <c r="AA2768" s="13" t="str">
        <f t="shared" si="349"/>
        <v/>
      </c>
      <c r="AC2768" s="13" t="str">
        <f t="shared" si="350"/>
        <v xml:space="preserve"> - </v>
      </c>
      <c r="AE2768" s="13" t="str">
        <f t="shared" si="351"/>
        <v/>
      </c>
    </row>
    <row r="2769" spans="1:31" x14ac:dyDescent="0.25">
      <c r="A2769" s="30"/>
      <c r="B2769" s="74"/>
      <c r="C2769" s="82"/>
      <c r="D2769" s="92"/>
      <c r="E2769" s="75"/>
      <c r="F2769" s="76"/>
      <c r="G2769" s="83"/>
      <c r="H2769" s="77"/>
      <c r="I2769" s="84"/>
      <c r="J2769" s="30"/>
      <c r="K2769" s="25" t="str">
        <f t="shared" si="344"/>
        <v/>
      </c>
      <c r="L2769" s="30"/>
      <c r="O2769" s="13" t="str">
        <f t="shared" si="345"/>
        <v/>
      </c>
      <c r="P2769" s="13">
        <f>SUM($E$11:$E2769)</f>
        <v>30</v>
      </c>
      <c r="T2769" s="22">
        <f t="shared" si="346"/>
        <v>0</v>
      </c>
      <c r="U2769" s="22">
        <f t="shared" si="347"/>
        <v>0</v>
      </c>
      <c r="W2769" s="13" t="str">
        <f t="shared" si="348"/>
        <v/>
      </c>
      <c r="Y2769" s="41" t="str">
        <f>IF($B2769="", "", IF($B2769&gt;'Annual Report'!$AZ$41, 'Annual Report'!$BA$40, TEXT($B2769, "mmm yyyy")))</f>
        <v/>
      </c>
      <c r="AA2769" s="13" t="str">
        <f t="shared" si="349"/>
        <v/>
      </c>
      <c r="AC2769" s="13" t="str">
        <f t="shared" si="350"/>
        <v xml:space="preserve"> - </v>
      </c>
      <c r="AE2769" s="13" t="str">
        <f t="shared" si="351"/>
        <v/>
      </c>
    </row>
    <row r="2770" spans="1:31" x14ac:dyDescent="0.25">
      <c r="A2770" s="30"/>
      <c r="B2770" s="74"/>
      <c r="C2770" s="82"/>
      <c r="D2770" s="92"/>
      <c r="E2770" s="75"/>
      <c r="F2770" s="76"/>
      <c r="G2770" s="83"/>
      <c r="H2770" s="77"/>
      <c r="I2770" s="84"/>
      <c r="J2770" s="30"/>
      <c r="K2770" s="25" t="str">
        <f t="shared" si="344"/>
        <v/>
      </c>
      <c r="L2770" s="30"/>
      <c r="O2770" s="13" t="str">
        <f t="shared" si="345"/>
        <v/>
      </c>
      <c r="P2770" s="13">
        <f>SUM($E$11:$E2770)</f>
        <v>30</v>
      </c>
      <c r="T2770" s="22">
        <f t="shared" si="346"/>
        <v>0</v>
      </c>
      <c r="U2770" s="22">
        <f t="shared" si="347"/>
        <v>0</v>
      </c>
      <c r="W2770" s="13" t="str">
        <f t="shared" si="348"/>
        <v/>
      </c>
      <c r="Y2770" s="41" t="str">
        <f>IF($B2770="", "", IF($B2770&gt;'Annual Report'!$AZ$41, 'Annual Report'!$BA$40, TEXT($B2770, "mmm yyyy")))</f>
        <v/>
      </c>
      <c r="AA2770" s="13" t="str">
        <f t="shared" si="349"/>
        <v/>
      </c>
      <c r="AC2770" s="13" t="str">
        <f t="shared" si="350"/>
        <v xml:space="preserve"> - </v>
      </c>
      <c r="AE2770" s="13" t="str">
        <f t="shared" si="351"/>
        <v/>
      </c>
    </row>
    <row r="2771" spans="1:31" x14ac:dyDescent="0.25">
      <c r="A2771" s="30"/>
      <c r="B2771" s="74"/>
      <c r="C2771" s="82"/>
      <c r="D2771" s="92"/>
      <c r="E2771" s="75"/>
      <c r="F2771" s="76"/>
      <c r="G2771" s="83"/>
      <c r="H2771" s="77"/>
      <c r="I2771" s="84"/>
      <c r="J2771" s="30"/>
      <c r="K2771" s="25" t="str">
        <f t="shared" si="344"/>
        <v/>
      </c>
      <c r="L2771" s="30"/>
      <c r="O2771" s="13" t="str">
        <f t="shared" si="345"/>
        <v/>
      </c>
      <c r="P2771" s="13">
        <f>SUM($E$11:$E2771)</f>
        <v>30</v>
      </c>
      <c r="T2771" s="22">
        <f t="shared" si="346"/>
        <v>0</v>
      </c>
      <c r="U2771" s="22">
        <f t="shared" si="347"/>
        <v>0</v>
      </c>
      <c r="W2771" s="13" t="str">
        <f t="shared" si="348"/>
        <v/>
      </c>
      <c r="Y2771" s="41" t="str">
        <f>IF($B2771="", "", IF($B2771&gt;'Annual Report'!$AZ$41, 'Annual Report'!$BA$40, TEXT($B2771, "mmm yyyy")))</f>
        <v/>
      </c>
      <c r="AA2771" s="13" t="str">
        <f t="shared" si="349"/>
        <v/>
      </c>
      <c r="AC2771" s="13" t="str">
        <f t="shared" si="350"/>
        <v xml:space="preserve"> - </v>
      </c>
      <c r="AE2771" s="13" t="str">
        <f t="shared" si="351"/>
        <v/>
      </c>
    </row>
    <row r="2772" spans="1:31" x14ac:dyDescent="0.25">
      <c r="A2772" s="30"/>
      <c r="B2772" s="74"/>
      <c r="C2772" s="82"/>
      <c r="D2772" s="92"/>
      <c r="E2772" s="75"/>
      <c r="F2772" s="76"/>
      <c r="G2772" s="83"/>
      <c r="H2772" s="77"/>
      <c r="I2772" s="84"/>
      <c r="J2772" s="30"/>
      <c r="K2772" s="25" t="str">
        <f t="shared" si="344"/>
        <v/>
      </c>
      <c r="L2772" s="30"/>
      <c r="O2772" s="13" t="str">
        <f t="shared" si="345"/>
        <v/>
      </c>
      <c r="P2772" s="13">
        <f>SUM($E$11:$E2772)</f>
        <v>30</v>
      </c>
      <c r="T2772" s="22">
        <f t="shared" si="346"/>
        <v>0</v>
      </c>
      <c r="U2772" s="22">
        <f t="shared" si="347"/>
        <v>0</v>
      </c>
      <c r="W2772" s="13" t="str">
        <f t="shared" si="348"/>
        <v/>
      </c>
      <c r="Y2772" s="41" t="str">
        <f>IF($B2772="", "", IF($B2772&gt;'Annual Report'!$AZ$41, 'Annual Report'!$BA$40, TEXT($B2772, "mmm yyyy")))</f>
        <v/>
      </c>
      <c r="AA2772" s="13" t="str">
        <f t="shared" si="349"/>
        <v/>
      </c>
      <c r="AC2772" s="13" t="str">
        <f t="shared" si="350"/>
        <v xml:space="preserve"> - </v>
      </c>
      <c r="AE2772" s="13" t="str">
        <f t="shared" si="351"/>
        <v/>
      </c>
    </row>
    <row r="2773" spans="1:31" x14ac:dyDescent="0.25">
      <c r="A2773" s="30"/>
      <c r="B2773" s="74"/>
      <c r="C2773" s="82"/>
      <c r="D2773" s="92"/>
      <c r="E2773" s="75"/>
      <c r="F2773" s="76"/>
      <c r="G2773" s="83"/>
      <c r="H2773" s="77"/>
      <c r="I2773" s="84"/>
      <c r="J2773" s="30"/>
      <c r="K2773" s="25" t="str">
        <f t="shared" si="344"/>
        <v/>
      </c>
      <c r="L2773" s="30"/>
      <c r="O2773" s="13" t="str">
        <f t="shared" si="345"/>
        <v/>
      </c>
      <c r="P2773" s="13">
        <f>SUM($E$11:$E2773)</f>
        <v>30</v>
      </c>
      <c r="T2773" s="22">
        <f t="shared" si="346"/>
        <v>0</v>
      </c>
      <c r="U2773" s="22">
        <f t="shared" si="347"/>
        <v>0</v>
      </c>
      <c r="W2773" s="13" t="str">
        <f t="shared" si="348"/>
        <v/>
      </c>
      <c r="Y2773" s="41" t="str">
        <f>IF($B2773="", "", IF($B2773&gt;'Annual Report'!$AZ$41, 'Annual Report'!$BA$40, TEXT($B2773, "mmm yyyy")))</f>
        <v/>
      </c>
      <c r="AA2773" s="13" t="str">
        <f t="shared" si="349"/>
        <v/>
      </c>
      <c r="AC2773" s="13" t="str">
        <f t="shared" si="350"/>
        <v xml:space="preserve"> - </v>
      </c>
      <c r="AE2773" s="13" t="str">
        <f t="shared" si="351"/>
        <v/>
      </c>
    </row>
    <row r="2774" spans="1:31" x14ac:dyDescent="0.25">
      <c r="A2774" s="30"/>
      <c r="B2774" s="74"/>
      <c r="C2774" s="82"/>
      <c r="D2774" s="92"/>
      <c r="E2774" s="75"/>
      <c r="F2774" s="76"/>
      <c r="G2774" s="83"/>
      <c r="H2774" s="77"/>
      <c r="I2774" s="84"/>
      <c r="J2774" s="30"/>
      <c r="K2774" s="25" t="str">
        <f t="shared" si="344"/>
        <v/>
      </c>
      <c r="L2774" s="30"/>
      <c r="O2774" s="13" t="str">
        <f t="shared" si="345"/>
        <v/>
      </c>
      <c r="P2774" s="13">
        <f>SUM($E$11:$E2774)</f>
        <v>30</v>
      </c>
      <c r="T2774" s="22">
        <f t="shared" si="346"/>
        <v>0</v>
      </c>
      <c r="U2774" s="22">
        <f t="shared" si="347"/>
        <v>0</v>
      </c>
      <c r="W2774" s="13" t="str">
        <f t="shared" si="348"/>
        <v/>
      </c>
      <c r="Y2774" s="41" t="str">
        <f>IF($B2774="", "", IF($B2774&gt;'Annual Report'!$AZ$41, 'Annual Report'!$BA$40, TEXT($B2774, "mmm yyyy")))</f>
        <v/>
      </c>
      <c r="AA2774" s="13" t="str">
        <f t="shared" si="349"/>
        <v/>
      </c>
      <c r="AC2774" s="13" t="str">
        <f t="shared" si="350"/>
        <v xml:space="preserve"> - </v>
      </c>
      <c r="AE2774" s="13" t="str">
        <f t="shared" si="351"/>
        <v/>
      </c>
    </row>
    <row r="2775" spans="1:31" x14ac:dyDescent="0.25">
      <c r="A2775" s="30"/>
      <c r="B2775" s="74"/>
      <c r="C2775" s="82"/>
      <c r="D2775" s="92"/>
      <c r="E2775" s="75"/>
      <c r="F2775" s="76"/>
      <c r="G2775" s="83"/>
      <c r="H2775" s="77"/>
      <c r="I2775" s="84"/>
      <c r="J2775" s="30"/>
      <c r="K2775" s="25" t="str">
        <f t="shared" si="344"/>
        <v/>
      </c>
      <c r="L2775" s="30"/>
      <c r="O2775" s="13" t="str">
        <f t="shared" si="345"/>
        <v/>
      </c>
      <c r="P2775" s="13">
        <f>SUM($E$11:$E2775)</f>
        <v>30</v>
      </c>
      <c r="T2775" s="22">
        <f t="shared" si="346"/>
        <v>0</v>
      </c>
      <c r="U2775" s="22">
        <f t="shared" si="347"/>
        <v>0</v>
      </c>
      <c r="W2775" s="13" t="str">
        <f t="shared" si="348"/>
        <v/>
      </c>
      <c r="Y2775" s="41" t="str">
        <f>IF($B2775="", "", IF($B2775&gt;'Annual Report'!$AZ$41, 'Annual Report'!$BA$40, TEXT($B2775, "mmm yyyy")))</f>
        <v/>
      </c>
      <c r="AA2775" s="13" t="str">
        <f t="shared" si="349"/>
        <v/>
      </c>
      <c r="AC2775" s="13" t="str">
        <f t="shared" si="350"/>
        <v xml:space="preserve"> - </v>
      </c>
      <c r="AE2775" s="13" t="str">
        <f t="shared" si="351"/>
        <v/>
      </c>
    </row>
    <row r="2776" spans="1:31" x14ac:dyDescent="0.25">
      <c r="A2776" s="30"/>
      <c r="B2776" s="74"/>
      <c r="C2776" s="82"/>
      <c r="D2776" s="92"/>
      <c r="E2776" s="75"/>
      <c r="F2776" s="76"/>
      <c r="G2776" s="83"/>
      <c r="H2776" s="77"/>
      <c r="I2776" s="84"/>
      <c r="J2776" s="30"/>
      <c r="K2776" s="25" t="str">
        <f t="shared" si="344"/>
        <v/>
      </c>
      <c r="L2776" s="30"/>
      <c r="O2776" s="13" t="str">
        <f t="shared" si="345"/>
        <v/>
      </c>
      <c r="P2776" s="13">
        <f>SUM($E$11:$E2776)</f>
        <v>30</v>
      </c>
      <c r="T2776" s="22">
        <f t="shared" si="346"/>
        <v>0</v>
      </c>
      <c r="U2776" s="22">
        <f t="shared" si="347"/>
        <v>0</v>
      </c>
      <c r="W2776" s="13" t="str">
        <f t="shared" si="348"/>
        <v/>
      </c>
      <c r="Y2776" s="41" t="str">
        <f>IF($B2776="", "", IF($B2776&gt;'Annual Report'!$AZ$41, 'Annual Report'!$BA$40, TEXT($B2776, "mmm yyyy")))</f>
        <v/>
      </c>
      <c r="AA2776" s="13" t="str">
        <f t="shared" si="349"/>
        <v/>
      </c>
      <c r="AC2776" s="13" t="str">
        <f t="shared" si="350"/>
        <v xml:space="preserve"> - </v>
      </c>
      <c r="AE2776" s="13" t="str">
        <f t="shared" si="351"/>
        <v/>
      </c>
    </row>
    <row r="2777" spans="1:31" x14ac:dyDescent="0.25">
      <c r="A2777" s="30"/>
      <c r="B2777" s="74"/>
      <c r="C2777" s="82"/>
      <c r="D2777" s="92"/>
      <c r="E2777" s="75"/>
      <c r="F2777" s="76"/>
      <c r="G2777" s="83"/>
      <c r="H2777" s="77"/>
      <c r="I2777" s="84"/>
      <c r="J2777" s="30"/>
      <c r="K2777" s="25" t="str">
        <f t="shared" si="344"/>
        <v/>
      </c>
      <c r="L2777" s="30"/>
      <c r="O2777" s="13" t="str">
        <f t="shared" si="345"/>
        <v/>
      </c>
      <c r="P2777" s="13">
        <f>SUM($E$11:$E2777)</f>
        <v>30</v>
      </c>
      <c r="T2777" s="22">
        <f t="shared" si="346"/>
        <v>0</v>
      </c>
      <c r="U2777" s="22">
        <f t="shared" si="347"/>
        <v>0</v>
      </c>
      <c r="W2777" s="13" t="str">
        <f t="shared" si="348"/>
        <v/>
      </c>
      <c r="Y2777" s="41" t="str">
        <f>IF($B2777="", "", IF($B2777&gt;'Annual Report'!$AZ$41, 'Annual Report'!$BA$40, TEXT($B2777, "mmm yyyy")))</f>
        <v/>
      </c>
      <c r="AA2777" s="13" t="str">
        <f t="shared" si="349"/>
        <v/>
      </c>
      <c r="AC2777" s="13" t="str">
        <f t="shared" si="350"/>
        <v xml:space="preserve"> - </v>
      </c>
      <c r="AE2777" s="13" t="str">
        <f t="shared" si="351"/>
        <v/>
      </c>
    </row>
    <row r="2778" spans="1:31" x14ac:dyDescent="0.25">
      <c r="A2778" s="30"/>
      <c r="B2778" s="74"/>
      <c r="C2778" s="82"/>
      <c r="D2778" s="92"/>
      <c r="E2778" s="75"/>
      <c r="F2778" s="76"/>
      <c r="G2778" s="83"/>
      <c r="H2778" s="77"/>
      <c r="I2778" s="84"/>
      <c r="J2778" s="30"/>
      <c r="K2778" s="25" t="str">
        <f t="shared" si="344"/>
        <v/>
      </c>
      <c r="L2778" s="30"/>
      <c r="O2778" s="13" t="str">
        <f t="shared" si="345"/>
        <v/>
      </c>
      <c r="P2778" s="13">
        <f>SUM($E$11:$E2778)</f>
        <v>30</v>
      </c>
      <c r="T2778" s="22">
        <f t="shared" si="346"/>
        <v>0</v>
      </c>
      <c r="U2778" s="22">
        <f t="shared" si="347"/>
        <v>0</v>
      </c>
      <c r="W2778" s="13" t="str">
        <f t="shared" si="348"/>
        <v/>
      </c>
      <c r="Y2778" s="41" t="str">
        <f>IF($B2778="", "", IF($B2778&gt;'Annual Report'!$AZ$41, 'Annual Report'!$BA$40, TEXT($B2778, "mmm yyyy")))</f>
        <v/>
      </c>
      <c r="AA2778" s="13" t="str">
        <f t="shared" si="349"/>
        <v/>
      </c>
      <c r="AC2778" s="13" t="str">
        <f t="shared" si="350"/>
        <v xml:space="preserve"> - </v>
      </c>
      <c r="AE2778" s="13" t="str">
        <f t="shared" si="351"/>
        <v/>
      </c>
    </row>
    <row r="2779" spans="1:31" x14ac:dyDescent="0.25">
      <c r="A2779" s="30"/>
      <c r="B2779" s="74"/>
      <c r="C2779" s="82"/>
      <c r="D2779" s="92"/>
      <c r="E2779" s="75"/>
      <c r="F2779" s="76"/>
      <c r="G2779" s="83"/>
      <c r="H2779" s="77"/>
      <c r="I2779" s="84"/>
      <c r="J2779" s="30"/>
      <c r="K2779" s="25" t="str">
        <f t="shared" si="344"/>
        <v/>
      </c>
      <c r="L2779" s="30"/>
      <c r="O2779" s="13" t="str">
        <f t="shared" si="345"/>
        <v/>
      </c>
      <c r="P2779" s="13">
        <f>SUM($E$11:$E2779)</f>
        <v>30</v>
      </c>
      <c r="T2779" s="22">
        <f t="shared" si="346"/>
        <v>0</v>
      </c>
      <c r="U2779" s="22">
        <f t="shared" si="347"/>
        <v>0</v>
      </c>
      <c r="W2779" s="13" t="str">
        <f t="shared" si="348"/>
        <v/>
      </c>
      <c r="Y2779" s="41" t="str">
        <f>IF($B2779="", "", IF($B2779&gt;'Annual Report'!$AZ$41, 'Annual Report'!$BA$40, TEXT($B2779, "mmm yyyy")))</f>
        <v/>
      </c>
      <c r="AA2779" s="13" t="str">
        <f t="shared" si="349"/>
        <v/>
      </c>
      <c r="AC2779" s="13" t="str">
        <f t="shared" si="350"/>
        <v xml:space="preserve"> - </v>
      </c>
      <c r="AE2779" s="13" t="str">
        <f t="shared" si="351"/>
        <v/>
      </c>
    </row>
    <row r="2780" spans="1:31" x14ac:dyDescent="0.25">
      <c r="A2780" s="30"/>
      <c r="B2780" s="74"/>
      <c r="C2780" s="82"/>
      <c r="D2780" s="92"/>
      <c r="E2780" s="75"/>
      <c r="F2780" s="76"/>
      <c r="G2780" s="83"/>
      <c r="H2780" s="77"/>
      <c r="I2780" s="84"/>
      <c r="J2780" s="30"/>
      <c r="K2780" s="25" t="str">
        <f t="shared" si="344"/>
        <v/>
      </c>
      <c r="L2780" s="30"/>
      <c r="O2780" s="13" t="str">
        <f t="shared" si="345"/>
        <v/>
      </c>
      <c r="P2780" s="13">
        <f>SUM($E$11:$E2780)</f>
        <v>30</v>
      </c>
      <c r="T2780" s="22">
        <f t="shared" si="346"/>
        <v>0</v>
      </c>
      <c r="U2780" s="22">
        <f t="shared" si="347"/>
        <v>0</v>
      </c>
      <c r="W2780" s="13" t="str">
        <f t="shared" si="348"/>
        <v/>
      </c>
      <c r="Y2780" s="41" t="str">
        <f>IF($B2780="", "", IF($B2780&gt;'Annual Report'!$AZ$41, 'Annual Report'!$BA$40, TEXT($B2780, "mmm yyyy")))</f>
        <v/>
      </c>
      <c r="AA2780" s="13" t="str">
        <f t="shared" si="349"/>
        <v/>
      </c>
      <c r="AC2780" s="13" t="str">
        <f t="shared" si="350"/>
        <v xml:space="preserve"> - </v>
      </c>
      <c r="AE2780" s="13" t="str">
        <f t="shared" si="351"/>
        <v/>
      </c>
    </row>
    <row r="2781" spans="1:31" x14ac:dyDescent="0.25">
      <c r="A2781" s="30"/>
      <c r="B2781" s="74"/>
      <c r="C2781" s="82"/>
      <c r="D2781" s="92"/>
      <c r="E2781" s="75"/>
      <c r="F2781" s="76"/>
      <c r="G2781" s="83"/>
      <c r="H2781" s="77"/>
      <c r="I2781" s="84"/>
      <c r="J2781" s="30"/>
      <c r="K2781" s="25" t="str">
        <f t="shared" si="344"/>
        <v/>
      </c>
      <c r="L2781" s="30"/>
      <c r="O2781" s="13" t="str">
        <f t="shared" si="345"/>
        <v/>
      </c>
      <c r="P2781" s="13">
        <f>SUM($E$11:$E2781)</f>
        <v>30</v>
      </c>
      <c r="T2781" s="22">
        <f t="shared" si="346"/>
        <v>0</v>
      </c>
      <c r="U2781" s="22">
        <f t="shared" si="347"/>
        <v>0</v>
      </c>
      <c r="W2781" s="13" t="str">
        <f t="shared" si="348"/>
        <v/>
      </c>
      <c r="Y2781" s="41" t="str">
        <f>IF($B2781="", "", IF($B2781&gt;'Annual Report'!$AZ$41, 'Annual Report'!$BA$40, TEXT($B2781, "mmm yyyy")))</f>
        <v/>
      </c>
      <c r="AA2781" s="13" t="str">
        <f t="shared" si="349"/>
        <v/>
      </c>
      <c r="AC2781" s="13" t="str">
        <f t="shared" si="350"/>
        <v xml:space="preserve"> - </v>
      </c>
      <c r="AE2781" s="13" t="str">
        <f t="shared" si="351"/>
        <v/>
      </c>
    </row>
    <row r="2782" spans="1:31" x14ac:dyDescent="0.25">
      <c r="A2782" s="30"/>
      <c r="B2782" s="74"/>
      <c r="C2782" s="82"/>
      <c r="D2782" s="92"/>
      <c r="E2782" s="75"/>
      <c r="F2782" s="76"/>
      <c r="G2782" s="83"/>
      <c r="H2782" s="77"/>
      <c r="I2782" s="84"/>
      <c r="J2782" s="30"/>
      <c r="K2782" s="25" t="str">
        <f t="shared" si="344"/>
        <v/>
      </c>
      <c r="L2782" s="30"/>
      <c r="O2782" s="13" t="str">
        <f t="shared" si="345"/>
        <v/>
      </c>
      <c r="P2782" s="13">
        <f>SUM($E$11:$E2782)</f>
        <v>30</v>
      </c>
      <c r="T2782" s="22">
        <f t="shared" si="346"/>
        <v>0</v>
      </c>
      <c r="U2782" s="22">
        <f t="shared" si="347"/>
        <v>0</v>
      </c>
      <c r="W2782" s="13" t="str">
        <f t="shared" si="348"/>
        <v/>
      </c>
      <c r="Y2782" s="41" t="str">
        <f>IF($B2782="", "", IF($B2782&gt;'Annual Report'!$AZ$41, 'Annual Report'!$BA$40, TEXT($B2782, "mmm yyyy")))</f>
        <v/>
      </c>
      <c r="AA2782" s="13" t="str">
        <f t="shared" si="349"/>
        <v/>
      </c>
      <c r="AC2782" s="13" t="str">
        <f t="shared" si="350"/>
        <v xml:space="preserve"> - </v>
      </c>
      <c r="AE2782" s="13" t="str">
        <f t="shared" si="351"/>
        <v/>
      </c>
    </row>
    <row r="2783" spans="1:31" x14ac:dyDescent="0.25">
      <c r="A2783" s="30"/>
      <c r="B2783" s="74"/>
      <c r="C2783" s="82"/>
      <c r="D2783" s="92"/>
      <c r="E2783" s="75"/>
      <c r="F2783" s="76"/>
      <c r="G2783" s="83"/>
      <c r="H2783" s="77"/>
      <c r="I2783" s="84"/>
      <c r="J2783" s="30"/>
      <c r="K2783" s="25" t="str">
        <f t="shared" si="344"/>
        <v/>
      </c>
      <c r="L2783" s="30"/>
      <c r="O2783" s="13" t="str">
        <f t="shared" si="345"/>
        <v/>
      </c>
      <c r="P2783" s="13">
        <f>SUM($E$11:$E2783)</f>
        <v>30</v>
      </c>
      <c r="T2783" s="22">
        <f t="shared" si="346"/>
        <v>0</v>
      </c>
      <c r="U2783" s="22">
        <f t="shared" si="347"/>
        <v>0</v>
      </c>
      <c r="W2783" s="13" t="str">
        <f t="shared" si="348"/>
        <v/>
      </c>
      <c r="Y2783" s="41" t="str">
        <f>IF($B2783="", "", IF($B2783&gt;'Annual Report'!$AZ$41, 'Annual Report'!$BA$40, TEXT($B2783, "mmm yyyy")))</f>
        <v/>
      </c>
      <c r="AA2783" s="13" t="str">
        <f t="shared" si="349"/>
        <v/>
      </c>
      <c r="AC2783" s="13" t="str">
        <f t="shared" si="350"/>
        <v xml:space="preserve"> - </v>
      </c>
      <c r="AE2783" s="13" t="str">
        <f t="shared" si="351"/>
        <v/>
      </c>
    </row>
    <row r="2784" spans="1:31" x14ac:dyDescent="0.25">
      <c r="A2784" s="30"/>
      <c r="B2784" s="74"/>
      <c r="C2784" s="82"/>
      <c r="D2784" s="92"/>
      <c r="E2784" s="75"/>
      <c r="F2784" s="76"/>
      <c r="G2784" s="83"/>
      <c r="H2784" s="77"/>
      <c r="I2784" s="84"/>
      <c r="J2784" s="30"/>
      <c r="K2784" s="25" t="str">
        <f t="shared" si="344"/>
        <v/>
      </c>
      <c r="L2784" s="30"/>
      <c r="O2784" s="13" t="str">
        <f t="shared" si="345"/>
        <v/>
      </c>
      <c r="P2784" s="13">
        <f>SUM($E$11:$E2784)</f>
        <v>30</v>
      </c>
      <c r="T2784" s="22">
        <f t="shared" si="346"/>
        <v>0</v>
      </c>
      <c r="U2784" s="22">
        <f t="shared" si="347"/>
        <v>0</v>
      </c>
      <c r="W2784" s="13" t="str">
        <f t="shared" si="348"/>
        <v/>
      </c>
      <c r="Y2784" s="41" t="str">
        <f>IF($B2784="", "", IF($B2784&gt;'Annual Report'!$AZ$41, 'Annual Report'!$BA$40, TEXT($B2784, "mmm yyyy")))</f>
        <v/>
      </c>
      <c r="AA2784" s="13" t="str">
        <f t="shared" si="349"/>
        <v/>
      </c>
      <c r="AC2784" s="13" t="str">
        <f t="shared" si="350"/>
        <v xml:space="preserve"> - </v>
      </c>
      <c r="AE2784" s="13" t="str">
        <f t="shared" si="351"/>
        <v/>
      </c>
    </row>
    <row r="2785" spans="1:31" x14ac:dyDescent="0.25">
      <c r="A2785" s="30"/>
      <c r="B2785" s="74"/>
      <c r="C2785" s="82"/>
      <c r="D2785" s="92"/>
      <c r="E2785" s="75"/>
      <c r="F2785" s="76"/>
      <c r="G2785" s="83"/>
      <c r="H2785" s="77"/>
      <c r="I2785" s="84"/>
      <c r="J2785" s="30"/>
      <c r="K2785" s="25" t="str">
        <f t="shared" si="344"/>
        <v/>
      </c>
      <c r="L2785" s="30"/>
      <c r="O2785" s="13" t="str">
        <f t="shared" si="345"/>
        <v/>
      </c>
      <c r="P2785" s="13">
        <f>SUM($E$11:$E2785)</f>
        <v>30</v>
      </c>
      <c r="T2785" s="22">
        <f t="shared" si="346"/>
        <v>0</v>
      </c>
      <c r="U2785" s="22">
        <f t="shared" si="347"/>
        <v>0</v>
      </c>
      <c r="W2785" s="13" t="str">
        <f t="shared" si="348"/>
        <v/>
      </c>
      <c r="Y2785" s="41" t="str">
        <f>IF($B2785="", "", IF($B2785&gt;'Annual Report'!$AZ$41, 'Annual Report'!$BA$40, TEXT($B2785, "mmm yyyy")))</f>
        <v/>
      </c>
      <c r="AA2785" s="13" t="str">
        <f t="shared" si="349"/>
        <v/>
      </c>
      <c r="AC2785" s="13" t="str">
        <f t="shared" si="350"/>
        <v xml:space="preserve"> - </v>
      </c>
      <c r="AE2785" s="13" t="str">
        <f t="shared" si="351"/>
        <v/>
      </c>
    </row>
    <row r="2786" spans="1:31" x14ac:dyDescent="0.25">
      <c r="A2786" s="30"/>
      <c r="B2786" s="74"/>
      <c r="C2786" s="82"/>
      <c r="D2786" s="92"/>
      <c r="E2786" s="75"/>
      <c r="F2786" s="76"/>
      <c r="G2786" s="83"/>
      <c r="H2786" s="77"/>
      <c r="I2786" s="84"/>
      <c r="J2786" s="30"/>
      <c r="K2786" s="25" t="str">
        <f t="shared" si="344"/>
        <v/>
      </c>
      <c r="L2786" s="30"/>
      <c r="O2786" s="13" t="str">
        <f t="shared" si="345"/>
        <v/>
      </c>
      <c r="P2786" s="13">
        <f>SUM($E$11:$E2786)</f>
        <v>30</v>
      </c>
      <c r="T2786" s="22">
        <f t="shared" si="346"/>
        <v>0</v>
      </c>
      <c r="U2786" s="22">
        <f t="shared" si="347"/>
        <v>0</v>
      </c>
      <c r="W2786" s="13" t="str">
        <f t="shared" si="348"/>
        <v/>
      </c>
      <c r="Y2786" s="41" t="str">
        <f>IF($B2786="", "", IF($B2786&gt;'Annual Report'!$AZ$41, 'Annual Report'!$BA$40, TEXT($B2786, "mmm yyyy")))</f>
        <v/>
      </c>
      <c r="AA2786" s="13" t="str">
        <f t="shared" si="349"/>
        <v/>
      </c>
      <c r="AC2786" s="13" t="str">
        <f t="shared" si="350"/>
        <v xml:space="preserve"> - </v>
      </c>
      <c r="AE2786" s="13" t="str">
        <f t="shared" si="351"/>
        <v/>
      </c>
    </row>
    <row r="2787" spans="1:31" x14ac:dyDescent="0.25">
      <c r="A2787" s="30"/>
      <c r="B2787" s="74"/>
      <c r="C2787" s="82"/>
      <c r="D2787" s="92"/>
      <c r="E2787" s="75"/>
      <c r="F2787" s="76"/>
      <c r="G2787" s="83"/>
      <c r="H2787" s="77"/>
      <c r="I2787" s="84"/>
      <c r="J2787" s="30"/>
      <c r="K2787" s="25" t="str">
        <f t="shared" si="344"/>
        <v/>
      </c>
      <c r="L2787" s="30"/>
      <c r="O2787" s="13" t="str">
        <f t="shared" si="345"/>
        <v/>
      </c>
      <c r="P2787" s="13">
        <f>SUM($E$11:$E2787)</f>
        <v>30</v>
      </c>
      <c r="T2787" s="22">
        <f t="shared" si="346"/>
        <v>0</v>
      </c>
      <c r="U2787" s="22">
        <f t="shared" si="347"/>
        <v>0</v>
      </c>
      <c r="W2787" s="13" t="str">
        <f t="shared" si="348"/>
        <v/>
      </c>
      <c r="Y2787" s="41" t="str">
        <f>IF($B2787="", "", IF($B2787&gt;'Annual Report'!$AZ$41, 'Annual Report'!$BA$40, TEXT($B2787, "mmm yyyy")))</f>
        <v/>
      </c>
      <c r="AA2787" s="13" t="str">
        <f t="shared" si="349"/>
        <v/>
      </c>
      <c r="AC2787" s="13" t="str">
        <f t="shared" si="350"/>
        <v xml:space="preserve"> - </v>
      </c>
      <c r="AE2787" s="13" t="str">
        <f t="shared" si="351"/>
        <v/>
      </c>
    </row>
    <row r="2788" spans="1:31" x14ac:dyDescent="0.25">
      <c r="A2788" s="30"/>
      <c r="B2788" s="74"/>
      <c r="C2788" s="82"/>
      <c r="D2788" s="92"/>
      <c r="E2788" s="75"/>
      <c r="F2788" s="76"/>
      <c r="G2788" s="83"/>
      <c r="H2788" s="77"/>
      <c r="I2788" s="84"/>
      <c r="J2788" s="30"/>
      <c r="K2788" s="25" t="str">
        <f t="shared" si="344"/>
        <v/>
      </c>
      <c r="L2788" s="30"/>
      <c r="O2788" s="13" t="str">
        <f t="shared" si="345"/>
        <v/>
      </c>
      <c r="P2788" s="13">
        <f>SUM($E$11:$E2788)</f>
        <v>30</v>
      </c>
      <c r="T2788" s="22">
        <f t="shared" si="346"/>
        <v>0</v>
      </c>
      <c r="U2788" s="22">
        <f t="shared" si="347"/>
        <v>0</v>
      </c>
      <c r="W2788" s="13" t="str">
        <f t="shared" si="348"/>
        <v/>
      </c>
      <c r="Y2788" s="41" t="str">
        <f>IF($B2788="", "", IF($B2788&gt;'Annual Report'!$AZ$41, 'Annual Report'!$BA$40, TEXT($B2788, "mmm yyyy")))</f>
        <v/>
      </c>
      <c r="AA2788" s="13" t="str">
        <f t="shared" si="349"/>
        <v/>
      </c>
      <c r="AC2788" s="13" t="str">
        <f t="shared" si="350"/>
        <v xml:space="preserve"> - </v>
      </c>
      <c r="AE2788" s="13" t="str">
        <f t="shared" si="351"/>
        <v/>
      </c>
    </row>
    <row r="2789" spans="1:31" x14ac:dyDescent="0.25">
      <c r="A2789" s="30"/>
      <c r="B2789" s="74"/>
      <c r="C2789" s="82"/>
      <c r="D2789" s="92"/>
      <c r="E2789" s="75"/>
      <c r="F2789" s="76"/>
      <c r="G2789" s="83"/>
      <c r="H2789" s="77"/>
      <c r="I2789" s="84"/>
      <c r="J2789" s="30"/>
      <c r="K2789" s="25" t="str">
        <f t="shared" si="344"/>
        <v/>
      </c>
      <c r="L2789" s="30"/>
      <c r="O2789" s="13" t="str">
        <f t="shared" si="345"/>
        <v/>
      </c>
      <c r="P2789" s="13">
        <f>SUM($E$11:$E2789)</f>
        <v>30</v>
      </c>
      <c r="T2789" s="22">
        <f t="shared" si="346"/>
        <v>0</v>
      </c>
      <c r="U2789" s="22">
        <f t="shared" si="347"/>
        <v>0</v>
      </c>
      <c r="W2789" s="13" t="str">
        <f t="shared" si="348"/>
        <v/>
      </c>
      <c r="Y2789" s="41" t="str">
        <f>IF($B2789="", "", IF($B2789&gt;'Annual Report'!$AZ$41, 'Annual Report'!$BA$40, TEXT($B2789, "mmm yyyy")))</f>
        <v/>
      </c>
      <c r="AA2789" s="13" t="str">
        <f t="shared" si="349"/>
        <v/>
      </c>
      <c r="AC2789" s="13" t="str">
        <f t="shared" si="350"/>
        <v xml:space="preserve"> - </v>
      </c>
      <c r="AE2789" s="13" t="str">
        <f t="shared" si="351"/>
        <v/>
      </c>
    </row>
    <row r="2790" spans="1:31" x14ac:dyDescent="0.25">
      <c r="A2790" s="30"/>
      <c r="B2790" s="74"/>
      <c r="C2790" s="82"/>
      <c r="D2790" s="92"/>
      <c r="E2790" s="75"/>
      <c r="F2790" s="76"/>
      <c r="G2790" s="83"/>
      <c r="H2790" s="77"/>
      <c r="I2790" s="84"/>
      <c r="J2790" s="30"/>
      <c r="K2790" s="25" t="str">
        <f t="shared" si="344"/>
        <v/>
      </c>
      <c r="L2790" s="30"/>
      <c r="O2790" s="13" t="str">
        <f t="shared" si="345"/>
        <v/>
      </c>
      <c r="P2790" s="13">
        <f>SUM($E$11:$E2790)</f>
        <v>30</v>
      </c>
      <c r="T2790" s="22">
        <f t="shared" si="346"/>
        <v>0</v>
      </c>
      <c r="U2790" s="22">
        <f t="shared" si="347"/>
        <v>0</v>
      </c>
      <c r="W2790" s="13" t="str">
        <f t="shared" si="348"/>
        <v/>
      </c>
      <c r="Y2790" s="41" t="str">
        <f>IF($B2790="", "", IF($B2790&gt;'Annual Report'!$AZ$41, 'Annual Report'!$BA$40, TEXT($B2790, "mmm yyyy")))</f>
        <v/>
      </c>
      <c r="AA2790" s="13" t="str">
        <f t="shared" si="349"/>
        <v/>
      </c>
      <c r="AC2790" s="13" t="str">
        <f t="shared" si="350"/>
        <v xml:space="preserve"> - </v>
      </c>
      <c r="AE2790" s="13" t="str">
        <f t="shared" si="351"/>
        <v/>
      </c>
    </row>
    <row r="2791" spans="1:31" x14ac:dyDescent="0.25">
      <c r="A2791" s="30"/>
      <c r="B2791" s="74"/>
      <c r="C2791" s="82"/>
      <c r="D2791" s="92"/>
      <c r="E2791" s="75"/>
      <c r="F2791" s="76"/>
      <c r="G2791" s="83"/>
      <c r="H2791" s="77"/>
      <c r="I2791" s="84"/>
      <c r="J2791" s="30"/>
      <c r="K2791" s="25" t="str">
        <f t="shared" si="344"/>
        <v/>
      </c>
      <c r="L2791" s="30"/>
      <c r="O2791" s="13" t="str">
        <f t="shared" si="345"/>
        <v/>
      </c>
      <c r="P2791" s="13">
        <f>SUM($E$11:$E2791)</f>
        <v>30</v>
      </c>
      <c r="T2791" s="22">
        <f t="shared" si="346"/>
        <v>0</v>
      </c>
      <c r="U2791" s="22">
        <f t="shared" si="347"/>
        <v>0</v>
      </c>
      <c r="W2791" s="13" t="str">
        <f t="shared" si="348"/>
        <v/>
      </c>
      <c r="Y2791" s="41" t="str">
        <f>IF($B2791="", "", IF($B2791&gt;'Annual Report'!$AZ$41, 'Annual Report'!$BA$40, TEXT($B2791, "mmm yyyy")))</f>
        <v/>
      </c>
      <c r="AA2791" s="13" t="str">
        <f t="shared" si="349"/>
        <v/>
      </c>
      <c r="AC2791" s="13" t="str">
        <f t="shared" si="350"/>
        <v xml:space="preserve"> - </v>
      </c>
      <c r="AE2791" s="13" t="str">
        <f t="shared" si="351"/>
        <v/>
      </c>
    </row>
    <row r="2792" spans="1:31" x14ac:dyDescent="0.25">
      <c r="A2792" s="30"/>
      <c r="B2792" s="74"/>
      <c r="C2792" s="82"/>
      <c r="D2792" s="92"/>
      <c r="E2792" s="75"/>
      <c r="F2792" s="76"/>
      <c r="G2792" s="83"/>
      <c r="H2792" s="77"/>
      <c r="I2792" s="84"/>
      <c r="J2792" s="30"/>
      <c r="K2792" s="25" t="str">
        <f t="shared" si="344"/>
        <v/>
      </c>
      <c r="L2792" s="30"/>
      <c r="O2792" s="13" t="str">
        <f t="shared" si="345"/>
        <v/>
      </c>
      <c r="P2792" s="13">
        <f>SUM($E$11:$E2792)</f>
        <v>30</v>
      </c>
      <c r="T2792" s="22">
        <f t="shared" si="346"/>
        <v>0</v>
      </c>
      <c r="U2792" s="22">
        <f t="shared" si="347"/>
        <v>0</v>
      </c>
      <c r="W2792" s="13" t="str">
        <f t="shared" si="348"/>
        <v/>
      </c>
      <c r="Y2792" s="41" t="str">
        <f>IF($B2792="", "", IF($B2792&gt;'Annual Report'!$AZ$41, 'Annual Report'!$BA$40, TEXT($B2792, "mmm yyyy")))</f>
        <v/>
      </c>
      <c r="AA2792" s="13" t="str">
        <f t="shared" si="349"/>
        <v/>
      </c>
      <c r="AC2792" s="13" t="str">
        <f t="shared" si="350"/>
        <v xml:space="preserve"> - </v>
      </c>
      <c r="AE2792" s="13" t="str">
        <f t="shared" si="351"/>
        <v/>
      </c>
    </row>
    <row r="2793" spans="1:31" x14ac:dyDescent="0.25">
      <c r="A2793" s="30"/>
      <c r="B2793" s="74"/>
      <c r="C2793" s="82"/>
      <c r="D2793" s="92"/>
      <c r="E2793" s="75"/>
      <c r="F2793" s="76"/>
      <c r="G2793" s="83"/>
      <c r="H2793" s="77"/>
      <c r="I2793" s="84"/>
      <c r="J2793" s="30"/>
      <c r="K2793" s="25" t="str">
        <f t="shared" si="344"/>
        <v/>
      </c>
      <c r="L2793" s="30"/>
      <c r="O2793" s="13" t="str">
        <f t="shared" si="345"/>
        <v/>
      </c>
      <c r="P2793" s="13">
        <f>SUM($E$11:$E2793)</f>
        <v>30</v>
      </c>
      <c r="T2793" s="22">
        <f t="shared" si="346"/>
        <v>0</v>
      </c>
      <c r="U2793" s="22">
        <f t="shared" si="347"/>
        <v>0</v>
      </c>
      <c r="W2793" s="13" t="str">
        <f t="shared" si="348"/>
        <v/>
      </c>
      <c r="Y2793" s="41" t="str">
        <f>IF($B2793="", "", IF($B2793&gt;'Annual Report'!$AZ$41, 'Annual Report'!$BA$40, TEXT($B2793, "mmm yyyy")))</f>
        <v/>
      </c>
      <c r="AA2793" s="13" t="str">
        <f t="shared" si="349"/>
        <v/>
      </c>
      <c r="AC2793" s="13" t="str">
        <f t="shared" si="350"/>
        <v xml:space="preserve"> - </v>
      </c>
      <c r="AE2793" s="13" t="str">
        <f t="shared" si="351"/>
        <v/>
      </c>
    </row>
    <row r="2794" spans="1:31" x14ac:dyDescent="0.25">
      <c r="A2794" s="30"/>
      <c r="B2794" s="74"/>
      <c r="C2794" s="82"/>
      <c r="D2794" s="92"/>
      <c r="E2794" s="75"/>
      <c r="F2794" s="76"/>
      <c r="G2794" s="83"/>
      <c r="H2794" s="77"/>
      <c r="I2794" s="84"/>
      <c r="J2794" s="30"/>
      <c r="K2794" s="25" t="str">
        <f t="shared" si="344"/>
        <v/>
      </c>
      <c r="L2794" s="30"/>
      <c r="O2794" s="13" t="str">
        <f t="shared" si="345"/>
        <v/>
      </c>
      <c r="P2794" s="13">
        <f>SUM($E$11:$E2794)</f>
        <v>30</v>
      </c>
      <c r="T2794" s="22">
        <f t="shared" si="346"/>
        <v>0</v>
      </c>
      <c r="U2794" s="22">
        <f t="shared" si="347"/>
        <v>0</v>
      </c>
      <c r="W2794" s="13" t="str">
        <f t="shared" si="348"/>
        <v/>
      </c>
      <c r="Y2794" s="41" t="str">
        <f>IF($B2794="", "", IF($B2794&gt;'Annual Report'!$AZ$41, 'Annual Report'!$BA$40, TEXT($B2794, "mmm yyyy")))</f>
        <v/>
      </c>
      <c r="AA2794" s="13" t="str">
        <f t="shared" si="349"/>
        <v/>
      </c>
      <c r="AC2794" s="13" t="str">
        <f t="shared" si="350"/>
        <v xml:space="preserve"> - </v>
      </c>
      <c r="AE2794" s="13" t="str">
        <f t="shared" si="351"/>
        <v/>
      </c>
    </row>
    <row r="2795" spans="1:31" x14ac:dyDescent="0.25">
      <c r="A2795" s="30"/>
      <c r="B2795" s="74"/>
      <c r="C2795" s="82"/>
      <c r="D2795" s="92"/>
      <c r="E2795" s="75"/>
      <c r="F2795" s="76"/>
      <c r="G2795" s="83"/>
      <c r="H2795" s="77"/>
      <c r="I2795" s="84"/>
      <c r="J2795" s="30"/>
      <c r="K2795" s="25" t="str">
        <f t="shared" si="344"/>
        <v/>
      </c>
      <c r="L2795" s="30"/>
      <c r="O2795" s="13" t="str">
        <f t="shared" si="345"/>
        <v/>
      </c>
      <c r="P2795" s="13">
        <f>SUM($E$11:$E2795)</f>
        <v>30</v>
      </c>
      <c r="T2795" s="22">
        <f t="shared" si="346"/>
        <v>0</v>
      </c>
      <c r="U2795" s="22">
        <f t="shared" si="347"/>
        <v>0</v>
      </c>
      <c r="W2795" s="13" t="str">
        <f t="shared" si="348"/>
        <v/>
      </c>
      <c r="Y2795" s="41" t="str">
        <f>IF($B2795="", "", IF($B2795&gt;'Annual Report'!$AZ$41, 'Annual Report'!$BA$40, TEXT($B2795, "mmm yyyy")))</f>
        <v/>
      </c>
      <c r="AA2795" s="13" t="str">
        <f t="shared" si="349"/>
        <v/>
      </c>
      <c r="AC2795" s="13" t="str">
        <f t="shared" si="350"/>
        <v xml:space="preserve"> - </v>
      </c>
      <c r="AE2795" s="13" t="str">
        <f t="shared" si="351"/>
        <v/>
      </c>
    </row>
    <row r="2796" spans="1:31" x14ac:dyDescent="0.25">
      <c r="A2796" s="30"/>
      <c r="B2796" s="74"/>
      <c r="C2796" s="82"/>
      <c r="D2796" s="92"/>
      <c r="E2796" s="75"/>
      <c r="F2796" s="76"/>
      <c r="G2796" s="83"/>
      <c r="H2796" s="77"/>
      <c r="I2796" s="84"/>
      <c r="J2796" s="30"/>
      <c r="K2796" s="25" t="str">
        <f t="shared" si="344"/>
        <v/>
      </c>
      <c r="L2796" s="30"/>
      <c r="O2796" s="13" t="str">
        <f t="shared" si="345"/>
        <v/>
      </c>
      <c r="P2796" s="13">
        <f>SUM($E$11:$E2796)</f>
        <v>30</v>
      </c>
      <c r="T2796" s="22">
        <f t="shared" si="346"/>
        <v>0</v>
      </c>
      <c r="U2796" s="22">
        <f t="shared" si="347"/>
        <v>0</v>
      </c>
      <c r="W2796" s="13" t="str">
        <f t="shared" si="348"/>
        <v/>
      </c>
      <c r="Y2796" s="41" t="str">
        <f>IF($B2796="", "", IF($B2796&gt;'Annual Report'!$AZ$41, 'Annual Report'!$BA$40, TEXT($B2796, "mmm yyyy")))</f>
        <v/>
      </c>
      <c r="AA2796" s="13" t="str">
        <f t="shared" si="349"/>
        <v/>
      </c>
      <c r="AC2796" s="13" t="str">
        <f t="shared" si="350"/>
        <v xml:space="preserve"> - </v>
      </c>
      <c r="AE2796" s="13" t="str">
        <f t="shared" si="351"/>
        <v/>
      </c>
    </row>
    <row r="2797" spans="1:31" x14ac:dyDescent="0.25">
      <c r="A2797" s="30"/>
      <c r="B2797" s="74"/>
      <c r="C2797" s="82"/>
      <c r="D2797" s="92"/>
      <c r="E2797" s="75"/>
      <c r="F2797" s="76"/>
      <c r="G2797" s="83"/>
      <c r="H2797" s="77"/>
      <c r="I2797" s="84"/>
      <c r="J2797" s="30"/>
      <c r="K2797" s="25" t="str">
        <f t="shared" si="344"/>
        <v/>
      </c>
      <c r="L2797" s="30"/>
      <c r="O2797" s="13" t="str">
        <f t="shared" si="345"/>
        <v/>
      </c>
      <c r="P2797" s="13">
        <f>SUM($E$11:$E2797)</f>
        <v>30</v>
      </c>
      <c r="T2797" s="22">
        <f t="shared" si="346"/>
        <v>0</v>
      </c>
      <c r="U2797" s="22">
        <f t="shared" si="347"/>
        <v>0</v>
      </c>
      <c r="W2797" s="13" t="str">
        <f t="shared" si="348"/>
        <v/>
      </c>
      <c r="Y2797" s="41" t="str">
        <f>IF($B2797="", "", IF($B2797&gt;'Annual Report'!$AZ$41, 'Annual Report'!$BA$40, TEXT($B2797, "mmm yyyy")))</f>
        <v/>
      </c>
      <c r="AA2797" s="13" t="str">
        <f t="shared" si="349"/>
        <v/>
      </c>
      <c r="AC2797" s="13" t="str">
        <f t="shared" si="350"/>
        <v xml:space="preserve"> - </v>
      </c>
      <c r="AE2797" s="13" t="str">
        <f t="shared" si="351"/>
        <v/>
      </c>
    </row>
    <row r="2798" spans="1:31" x14ac:dyDescent="0.25">
      <c r="A2798" s="30"/>
      <c r="B2798" s="74"/>
      <c r="C2798" s="82"/>
      <c r="D2798" s="92"/>
      <c r="E2798" s="75"/>
      <c r="F2798" s="76"/>
      <c r="G2798" s="83"/>
      <c r="H2798" s="77"/>
      <c r="I2798" s="84"/>
      <c r="J2798" s="30"/>
      <c r="K2798" s="25" t="str">
        <f t="shared" si="344"/>
        <v/>
      </c>
      <c r="L2798" s="30"/>
      <c r="O2798" s="13" t="str">
        <f t="shared" si="345"/>
        <v/>
      </c>
      <c r="P2798" s="13">
        <f>SUM($E$11:$E2798)</f>
        <v>30</v>
      </c>
      <c r="T2798" s="22">
        <f t="shared" si="346"/>
        <v>0</v>
      </c>
      <c r="U2798" s="22">
        <f t="shared" si="347"/>
        <v>0</v>
      </c>
      <c r="W2798" s="13" t="str">
        <f t="shared" si="348"/>
        <v/>
      </c>
      <c r="Y2798" s="41" t="str">
        <f>IF($B2798="", "", IF($B2798&gt;'Annual Report'!$AZ$41, 'Annual Report'!$BA$40, TEXT($B2798, "mmm yyyy")))</f>
        <v/>
      </c>
      <c r="AA2798" s="13" t="str">
        <f t="shared" si="349"/>
        <v/>
      </c>
      <c r="AC2798" s="13" t="str">
        <f t="shared" si="350"/>
        <v xml:space="preserve"> - </v>
      </c>
      <c r="AE2798" s="13" t="str">
        <f t="shared" si="351"/>
        <v/>
      </c>
    </row>
    <row r="2799" spans="1:31" x14ac:dyDescent="0.25">
      <c r="A2799" s="30"/>
      <c r="B2799" s="74"/>
      <c r="C2799" s="82"/>
      <c r="D2799" s="92"/>
      <c r="E2799" s="75"/>
      <c r="F2799" s="76"/>
      <c r="G2799" s="83"/>
      <c r="H2799" s="77"/>
      <c r="I2799" s="84"/>
      <c r="J2799" s="30"/>
      <c r="K2799" s="25" t="str">
        <f t="shared" si="344"/>
        <v/>
      </c>
      <c r="L2799" s="30"/>
      <c r="O2799" s="13" t="str">
        <f t="shared" si="345"/>
        <v/>
      </c>
      <c r="P2799" s="13">
        <f>SUM($E$11:$E2799)</f>
        <v>30</v>
      </c>
      <c r="T2799" s="22">
        <f t="shared" si="346"/>
        <v>0</v>
      </c>
      <c r="U2799" s="22">
        <f t="shared" si="347"/>
        <v>0</v>
      </c>
      <c r="W2799" s="13" t="str">
        <f t="shared" si="348"/>
        <v/>
      </c>
      <c r="Y2799" s="41" t="str">
        <f>IF($B2799="", "", IF($B2799&gt;'Annual Report'!$AZ$41, 'Annual Report'!$BA$40, TEXT($B2799, "mmm yyyy")))</f>
        <v/>
      </c>
      <c r="AA2799" s="13" t="str">
        <f t="shared" si="349"/>
        <v/>
      </c>
      <c r="AC2799" s="13" t="str">
        <f t="shared" si="350"/>
        <v xml:space="preserve"> - </v>
      </c>
      <c r="AE2799" s="13" t="str">
        <f t="shared" si="351"/>
        <v/>
      </c>
    </row>
    <row r="2800" spans="1:31" x14ac:dyDescent="0.25">
      <c r="A2800" s="30"/>
      <c r="B2800" s="74"/>
      <c r="C2800" s="82"/>
      <c r="D2800" s="92"/>
      <c r="E2800" s="75"/>
      <c r="F2800" s="76"/>
      <c r="G2800" s="83"/>
      <c r="H2800" s="77"/>
      <c r="I2800" s="84"/>
      <c r="J2800" s="30"/>
      <c r="K2800" s="25" t="str">
        <f t="shared" si="344"/>
        <v/>
      </c>
      <c r="L2800" s="30"/>
      <c r="O2800" s="13" t="str">
        <f t="shared" si="345"/>
        <v/>
      </c>
      <c r="P2800" s="13">
        <f>SUM($E$11:$E2800)</f>
        <v>30</v>
      </c>
      <c r="T2800" s="22">
        <f t="shared" si="346"/>
        <v>0</v>
      </c>
      <c r="U2800" s="22">
        <f t="shared" si="347"/>
        <v>0</v>
      </c>
      <c r="W2800" s="13" t="str">
        <f t="shared" si="348"/>
        <v/>
      </c>
      <c r="Y2800" s="41" t="str">
        <f>IF($B2800="", "", IF($B2800&gt;'Annual Report'!$AZ$41, 'Annual Report'!$BA$40, TEXT($B2800, "mmm yyyy")))</f>
        <v/>
      </c>
      <c r="AA2800" s="13" t="str">
        <f t="shared" si="349"/>
        <v/>
      </c>
      <c r="AC2800" s="13" t="str">
        <f t="shared" si="350"/>
        <v xml:space="preserve"> - </v>
      </c>
      <c r="AE2800" s="13" t="str">
        <f t="shared" si="351"/>
        <v/>
      </c>
    </row>
    <row r="2801" spans="1:31" x14ac:dyDescent="0.25">
      <c r="A2801" s="30"/>
      <c r="B2801" s="74"/>
      <c r="C2801" s="82"/>
      <c r="D2801" s="92"/>
      <c r="E2801" s="75"/>
      <c r="F2801" s="76"/>
      <c r="G2801" s="83"/>
      <c r="H2801" s="77"/>
      <c r="I2801" s="84"/>
      <c r="J2801" s="30"/>
      <c r="K2801" s="25" t="str">
        <f t="shared" si="344"/>
        <v/>
      </c>
      <c r="L2801" s="30"/>
      <c r="O2801" s="13" t="str">
        <f t="shared" si="345"/>
        <v/>
      </c>
      <c r="P2801" s="13">
        <f>SUM($E$11:$E2801)</f>
        <v>30</v>
      </c>
      <c r="T2801" s="22">
        <f t="shared" si="346"/>
        <v>0</v>
      </c>
      <c r="U2801" s="22">
        <f t="shared" si="347"/>
        <v>0</v>
      </c>
      <c r="W2801" s="13" t="str">
        <f t="shared" si="348"/>
        <v/>
      </c>
      <c r="Y2801" s="41" t="str">
        <f>IF($B2801="", "", IF($B2801&gt;'Annual Report'!$AZ$41, 'Annual Report'!$BA$40, TEXT($B2801, "mmm yyyy")))</f>
        <v/>
      </c>
      <c r="AA2801" s="13" t="str">
        <f t="shared" si="349"/>
        <v/>
      </c>
      <c r="AC2801" s="13" t="str">
        <f t="shared" si="350"/>
        <v xml:space="preserve"> - </v>
      </c>
      <c r="AE2801" s="13" t="str">
        <f t="shared" si="351"/>
        <v/>
      </c>
    </row>
    <row r="2802" spans="1:31" x14ac:dyDescent="0.25">
      <c r="A2802" s="30"/>
      <c r="B2802" s="74"/>
      <c r="C2802" s="82"/>
      <c r="D2802" s="92"/>
      <c r="E2802" s="75"/>
      <c r="F2802" s="76"/>
      <c r="G2802" s="83"/>
      <c r="H2802" s="77"/>
      <c r="I2802" s="84"/>
      <c r="J2802" s="30"/>
      <c r="K2802" s="25" t="str">
        <f t="shared" si="344"/>
        <v/>
      </c>
      <c r="L2802" s="30"/>
      <c r="O2802" s="13" t="str">
        <f t="shared" si="345"/>
        <v/>
      </c>
      <c r="P2802" s="13">
        <f>SUM($E$11:$E2802)</f>
        <v>30</v>
      </c>
      <c r="T2802" s="22">
        <f t="shared" si="346"/>
        <v>0</v>
      </c>
      <c r="U2802" s="22">
        <f t="shared" si="347"/>
        <v>0</v>
      </c>
      <c r="W2802" s="13" t="str">
        <f t="shared" si="348"/>
        <v/>
      </c>
      <c r="Y2802" s="41" t="str">
        <f>IF($B2802="", "", IF($B2802&gt;'Annual Report'!$AZ$41, 'Annual Report'!$BA$40, TEXT($B2802, "mmm yyyy")))</f>
        <v/>
      </c>
      <c r="AA2802" s="13" t="str">
        <f t="shared" si="349"/>
        <v/>
      </c>
      <c r="AC2802" s="13" t="str">
        <f t="shared" si="350"/>
        <v xml:space="preserve"> - </v>
      </c>
      <c r="AE2802" s="13" t="str">
        <f t="shared" si="351"/>
        <v/>
      </c>
    </row>
    <row r="2803" spans="1:31" x14ac:dyDescent="0.25">
      <c r="A2803" s="30"/>
      <c r="B2803" s="74"/>
      <c r="C2803" s="82"/>
      <c r="D2803" s="92"/>
      <c r="E2803" s="75"/>
      <c r="F2803" s="76"/>
      <c r="G2803" s="83"/>
      <c r="H2803" s="77"/>
      <c r="I2803" s="84"/>
      <c r="J2803" s="30"/>
      <c r="K2803" s="25" t="str">
        <f t="shared" si="344"/>
        <v/>
      </c>
      <c r="L2803" s="30"/>
      <c r="O2803" s="13" t="str">
        <f t="shared" si="345"/>
        <v/>
      </c>
      <c r="P2803" s="13">
        <f>SUM($E$11:$E2803)</f>
        <v>30</v>
      </c>
      <c r="T2803" s="22">
        <f t="shared" si="346"/>
        <v>0</v>
      </c>
      <c r="U2803" s="22">
        <f t="shared" si="347"/>
        <v>0</v>
      </c>
      <c r="W2803" s="13" t="str">
        <f t="shared" si="348"/>
        <v/>
      </c>
      <c r="Y2803" s="41" t="str">
        <f>IF($B2803="", "", IF($B2803&gt;'Annual Report'!$AZ$41, 'Annual Report'!$BA$40, TEXT($B2803, "mmm yyyy")))</f>
        <v/>
      </c>
      <c r="AA2803" s="13" t="str">
        <f t="shared" si="349"/>
        <v/>
      </c>
      <c r="AC2803" s="13" t="str">
        <f t="shared" si="350"/>
        <v xml:space="preserve"> - </v>
      </c>
      <c r="AE2803" s="13" t="str">
        <f t="shared" si="351"/>
        <v/>
      </c>
    </row>
    <row r="2804" spans="1:31" x14ac:dyDescent="0.25">
      <c r="A2804" s="30"/>
      <c r="B2804" s="74"/>
      <c r="C2804" s="82"/>
      <c r="D2804" s="92"/>
      <c r="E2804" s="75"/>
      <c r="F2804" s="76"/>
      <c r="G2804" s="83"/>
      <c r="H2804" s="77"/>
      <c r="I2804" s="84"/>
      <c r="J2804" s="30"/>
      <c r="K2804" s="25" t="str">
        <f t="shared" si="344"/>
        <v/>
      </c>
      <c r="L2804" s="30"/>
      <c r="O2804" s="13" t="str">
        <f t="shared" si="345"/>
        <v/>
      </c>
      <c r="P2804" s="13">
        <f>SUM($E$11:$E2804)</f>
        <v>30</v>
      </c>
      <c r="T2804" s="22">
        <f t="shared" si="346"/>
        <v>0</v>
      </c>
      <c r="U2804" s="22">
        <f t="shared" si="347"/>
        <v>0</v>
      </c>
      <c r="W2804" s="13" t="str">
        <f t="shared" si="348"/>
        <v/>
      </c>
      <c r="Y2804" s="41" t="str">
        <f>IF($B2804="", "", IF($B2804&gt;'Annual Report'!$AZ$41, 'Annual Report'!$BA$40, TEXT($B2804, "mmm yyyy")))</f>
        <v/>
      </c>
      <c r="AA2804" s="13" t="str">
        <f t="shared" si="349"/>
        <v/>
      </c>
      <c r="AC2804" s="13" t="str">
        <f t="shared" si="350"/>
        <v xml:space="preserve"> - </v>
      </c>
      <c r="AE2804" s="13" t="str">
        <f t="shared" si="351"/>
        <v/>
      </c>
    </row>
    <row r="2805" spans="1:31" x14ac:dyDescent="0.25">
      <c r="A2805" s="30"/>
      <c r="B2805" s="74"/>
      <c r="C2805" s="82"/>
      <c r="D2805" s="92"/>
      <c r="E2805" s="75"/>
      <c r="F2805" s="76"/>
      <c r="G2805" s="83"/>
      <c r="H2805" s="77"/>
      <c r="I2805" s="84"/>
      <c r="J2805" s="30"/>
      <c r="K2805" s="25" t="str">
        <f t="shared" si="344"/>
        <v/>
      </c>
      <c r="L2805" s="30"/>
      <c r="O2805" s="13" t="str">
        <f t="shared" si="345"/>
        <v/>
      </c>
      <c r="P2805" s="13">
        <f>SUM($E$11:$E2805)</f>
        <v>30</v>
      </c>
      <c r="T2805" s="22">
        <f t="shared" si="346"/>
        <v>0</v>
      </c>
      <c r="U2805" s="22">
        <f t="shared" si="347"/>
        <v>0</v>
      </c>
      <c r="W2805" s="13" t="str">
        <f t="shared" si="348"/>
        <v/>
      </c>
      <c r="Y2805" s="41" t="str">
        <f>IF($B2805="", "", IF($B2805&gt;'Annual Report'!$AZ$41, 'Annual Report'!$BA$40, TEXT($B2805, "mmm yyyy")))</f>
        <v/>
      </c>
      <c r="AA2805" s="13" t="str">
        <f t="shared" si="349"/>
        <v/>
      </c>
      <c r="AC2805" s="13" t="str">
        <f t="shared" si="350"/>
        <v xml:space="preserve"> - </v>
      </c>
      <c r="AE2805" s="13" t="str">
        <f t="shared" si="351"/>
        <v/>
      </c>
    </row>
    <row r="2806" spans="1:31" x14ac:dyDescent="0.25">
      <c r="A2806" s="30"/>
      <c r="B2806" s="74"/>
      <c r="C2806" s="82"/>
      <c r="D2806" s="92"/>
      <c r="E2806" s="75"/>
      <c r="F2806" s="76"/>
      <c r="G2806" s="83"/>
      <c r="H2806" s="77"/>
      <c r="I2806" s="84"/>
      <c r="J2806" s="30"/>
      <c r="K2806" s="25" t="str">
        <f t="shared" si="344"/>
        <v/>
      </c>
      <c r="L2806" s="30"/>
      <c r="O2806" s="13" t="str">
        <f t="shared" si="345"/>
        <v/>
      </c>
      <c r="P2806" s="13">
        <f>SUM($E$11:$E2806)</f>
        <v>30</v>
      </c>
      <c r="T2806" s="22">
        <f t="shared" si="346"/>
        <v>0</v>
      </c>
      <c r="U2806" s="22">
        <f t="shared" si="347"/>
        <v>0</v>
      </c>
      <c r="W2806" s="13" t="str">
        <f t="shared" si="348"/>
        <v/>
      </c>
      <c r="Y2806" s="41" t="str">
        <f>IF($B2806="", "", IF($B2806&gt;'Annual Report'!$AZ$41, 'Annual Report'!$BA$40, TEXT($B2806, "mmm yyyy")))</f>
        <v/>
      </c>
      <c r="AA2806" s="13" t="str">
        <f t="shared" si="349"/>
        <v/>
      </c>
      <c r="AC2806" s="13" t="str">
        <f t="shared" si="350"/>
        <v xml:space="preserve"> - </v>
      </c>
      <c r="AE2806" s="13" t="str">
        <f t="shared" si="351"/>
        <v/>
      </c>
    </row>
    <row r="2807" spans="1:31" x14ac:dyDescent="0.25">
      <c r="A2807" s="30"/>
      <c r="B2807" s="74"/>
      <c r="C2807" s="82"/>
      <c r="D2807" s="92"/>
      <c r="E2807" s="75"/>
      <c r="F2807" s="76"/>
      <c r="G2807" s="83"/>
      <c r="H2807" s="77"/>
      <c r="I2807" s="84"/>
      <c r="J2807" s="30"/>
      <c r="K2807" s="25" t="str">
        <f t="shared" si="344"/>
        <v/>
      </c>
      <c r="L2807" s="30"/>
      <c r="O2807" s="13" t="str">
        <f t="shared" si="345"/>
        <v/>
      </c>
      <c r="P2807" s="13">
        <f>SUM($E$11:$E2807)</f>
        <v>30</v>
      </c>
      <c r="T2807" s="22">
        <f t="shared" si="346"/>
        <v>0</v>
      </c>
      <c r="U2807" s="22">
        <f t="shared" si="347"/>
        <v>0</v>
      </c>
      <c r="W2807" s="13" t="str">
        <f t="shared" si="348"/>
        <v/>
      </c>
      <c r="Y2807" s="41" t="str">
        <f>IF($B2807="", "", IF($B2807&gt;'Annual Report'!$AZ$41, 'Annual Report'!$BA$40, TEXT($B2807, "mmm yyyy")))</f>
        <v/>
      </c>
      <c r="AA2807" s="13" t="str">
        <f t="shared" si="349"/>
        <v/>
      </c>
      <c r="AC2807" s="13" t="str">
        <f t="shared" si="350"/>
        <v xml:space="preserve"> - </v>
      </c>
      <c r="AE2807" s="13" t="str">
        <f t="shared" si="351"/>
        <v/>
      </c>
    </row>
    <row r="2808" spans="1:31" x14ac:dyDescent="0.25">
      <c r="A2808" s="30"/>
      <c r="B2808" s="74"/>
      <c r="C2808" s="82"/>
      <c r="D2808" s="92"/>
      <c r="E2808" s="75"/>
      <c r="F2808" s="76"/>
      <c r="G2808" s="83"/>
      <c r="H2808" s="77"/>
      <c r="I2808" s="84"/>
      <c r="J2808" s="30"/>
      <c r="K2808" s="25" t="str">
        <f t="shared" si="344"/>
        <v/>
      </c>
      <c r="L2808" s="30"/>
      <c r="O2808" s="13" t="str">
        <f t="shared" si="345"/>
        <v/>
      </c>
      <c r="P2808" s="13">
        <f>SUM($E$11:$E2808)</f>
        <v>30</v>
      </c>
      <c r="T2808" s="22">
        <f t="shared" si="346"/>
        <v>0</v>
      </c>
      <c r="U2808" s="22">
        <f t="shared" si="347"/>
        <v>0</v>
      </c>
      <c r="W2808" s="13" t="str">
        <f t="shared" si="348"/>
        <v/>
      </c>
      <c r="Y2808" s="41" t="str">
        <f>IF($B2808="", "", IF($B2808&gt;'Annual Report'!$AZ$41, 'Annual Report'!$BA$40, TEXT($B2808, "mmm yyyy")))</f>
        <v/>
      </c>
      <c r="AA2808" s="13" t="str">
        <f t="shared" si="349"/>
        <v/>
      </c>
      <c r="AC2808" s="13" t="str">
        <f t="shared" si="350"/>
        <v xml:space="preserve"> - </v>
      </c>
      <c r="AE2808" s="13" t="str">
        <f t="shared" si="351"/>
        <v/>
      </c>
    </row>
    <row r="2809" spans="1:31" x14ac:dyDescent="0.25">
      <c r="A2809" s="30"/>
      <c r="B2809" s="74"/>
      <c r="C2809" s="82"/>
      <c r="D2809" s="92"/>
      <c r="E2809" s="75"/>
      <c r="F2809" s="76"/>
      <c r="G2809" s="83"/>
      <c r="H2809" s="77"/>
      <c r="I2809" s="84"/>
      <c r="J2809" s="30"/>
      <c r="K2809" s="25" t="str">
        <f t="shared" si="344"/>
        <v/>
      </c>
      <c r="L2809" s="30"/>
      <c r="O2809" s="13" t="str">
        <f t="shared" si="345"/>
        <v/>
      </c>
      <c r="P2809" s="13">
        <f>SUM($E$11:$E2809)</f>
        <v>30</v>
      </c>
      <c r="T2809" s="22">
        <f t="shared" si="346"/>
        <v>0</v>
      </c>
      <c r="U2809" s="22">
        <f t="shared" si="347"/>
        <v>0</v>
      </c>
      <c r="W2809" s="13" t="str">
        <f t="shared" si="348"/>
        <v/>
      </c>
      <c r="Y2809" s="41" t="str">
        <f>IF($B2809="", "", IF($B2809&gt;'Annual Report'!$AZ$41, 'Annual Report'!$BA$40, TEXT($B2809, "mmm yyyy")))</f>
        <v/>
      </c>
      <c r="AA2809" s="13" t="str">
        <f t="shared" si="349"/>
        <v/>
      </c>
      <c r="AC2809" s="13" t="str">
        <f t="shared" si="350"/>
        <v xml:space="preserve"> - </v>
      </c>
      <c r="AE2809" s="13" t="str">
        <f t="shared" si="351"/>
        <v/>
      </c>
    </row>
    <row r="2810" spans="1:31" x14ac:dyDescent="0.25">
      <c r="A2810" s="30"/>
      <c r="B2810" s="74"/>
      <c r="C2810" s="82"/>
      <c r="D2810" s="92"/>
      <c r="E2810" s="75"/>
      <c r="F2810" s="76"/>
      <c r="G2810" s="83"/>
      <c r="H2810" s="77"/>
      <c r="I2810" s="84"/>
      <c r="J2810" s="30"/>
      <c r="K2810" s="25" t="str">
        <f t="shared" si="344"/>
        <v/>
      </c>
      <c r="L2810" s="30"/>
      <c r="O2810" s="13" t="str">
        <f t="shared" si="345"/>
        <v/>
      </c>
      <c r="P2810" s="13">
        <f>SUM($E$11:$E2810)</f>
        <v>30</v>
      </c>
      <c r="T2810" s="22">
        <f t="shared" si="346"/>
        <v>0</v>
      </c>
      <c r="U2810" s="22">
        <f t="shared" si="347"/>
        <v>0</v>
      </c>
      <c r="W2810" s="13" t="str">
        <f t="shared" si="348"/>
        <v/>
      </c>
      <c r="Y2810" s="41" t="str">
        <f>IF($B2810="", "", IF($B2810&gt;'Annual Report'!$AZ$41, 'Annual Report'!$BA$40, TEXT($B2810, "mmm yyyy")))</f>
        <v/>
      </c>
      <c r="AA2810" s="13" t="str">
        <f t="shared" si="349"/>
        <v/>
      </c>
      <c r="AC2810" s="13" t="str">
        <f t="shared" si="350"/>
        <v xml:space="preserve"> - </v>
      </c>
      <c r="AE2810" s="13" t="str">
        <f t="shared" si="351"/>
        <v/>
      </c>
    </row>
    <row r="2811" spans="1:31" x14ac:dyDescent="0.25">
      <c r="A2811" s="30"/>
      <c r="B2811" s="74"/>
      <c r="C2811" s="82"/>
      <c r="D2811" s="92"/>
      <c r="E2811" s="75"/>
      <c r="F2811" s="76"/>
      <c r="G2811" s="83"/>
      <c r="H2811" s="77"/>
      <c r="I2811" s="84"/>
      <c r="J2811" s="30"/>
      <c r="K2811" s="25" t="str">
        <f t="shared" si="344"/>
        <v/>
      </c>
      <c r="L2811" s="30"/>
      <c r="O2811" s="13" t="str">
        <f t="shared" si="345"/>
        <v/>
      </c>
      <c r="P2811" s="13">
        <f>SUM($E$11:$E2811)</f>
        <v>30</v>
      </c>
      <c r="T2811" s="22">
        <f t="shared" si="346"/>
        <v>0</v>
      </c>
      <c r="U2811" s="22">
        <f t="shared" si="347"/>
        <v>0</v>
      </c>
      <c r="W2811" s="13" t="str">
        <f t="shared" si="348"/>
        <v/>
      </c>
      <c r="Y2811" s="41" t="str">
        <f>IF($B2811="", "", IF($B2811&gt;'Annual Report'!$AZ$41, 'Annual Report'!$BA$40, TEXT($B2811, "mmm yyyy")))</f>
        <v/>
      </c>
      <c r="AA2811" s="13" t="str">
        <f t="shared" si="349"/>
        <v/>
      </c>
      <c r="AC2811" s="13" t="str">
        <f t="shared" si="350"/>
        <v xml:space="preserve"> - </v>
      </c>
      <c r="AE2811" s="13" t="str">
        <f t="shared" si="351"/>
        <v/>
      </c>
    </row>
    <row r="2812" spans="1:31" x14ac:dyDescent="0.25">
      <c r="A2812" s="30"/>
      <c r="B2812" s="74"/>
      <c r="C2812" s="82"/>
      <c r="D2812" s="92"/>
      <c r="E2812" s="75"/>
      <c r="F2812" s="76"/>
      <c r="G2812" s="83"/>
      <c r="H2812" s="77"/>
      <c r="I2812" s="84"/>
      <c r="J2812" s="30"/>
      <c r="K2812" s="25" t="str">
        <f t="shared" si="344"/>
        <v/>
      </c>
      <c r="L2812" s="30"/>
      <c r="O2812" s="13" t="str">
        <f t="shared" si="345"/>
        <v/>
      </c>
      <c r="P2812" s="13">
        <f>SUM($E$11:$E2812)</f>
        <v>30</v>
      </c>
      <c r="T2812" s="22">
        <f t="shared" si="346"/>
        <v>0</v>
      </c>
      <c r="U2812" s="22">
        <f t="shared" si="347"/>
        <v>0</v>
      </c>
      <c r="W2812" s="13" t="str">
        <f t="shared" si="348"/>
        <v/>
      </c>
      <c r="Y2812" s="41" t="str">
        <f>IF($B2812="", "", IF($B2812&gt;'Annual Report'!$AZ$41, 'Annual Report'!$BA$40, TEXT($B2812, "mmm yyyy")))</f>
        <v/>
      </c>
      <c r="AA2812" s="13" t="str">
        <f t="shared" si="349"/>
        <v/>
      </c>
      <c r="AC2812" s="13" t="str">
        <f t="shared" si="350"/>
        <v xml:space="preserve"> - </v>
      </c>
      <c r="AE2812" s="13" t="str">
        <f t="shared" si="351"/>
        <v/>
      </c>
    </row>
    <row r="2813" spans="1:31" x14ac:dyDescent="0.25">
      <c r="A2813" s="30"/>
      <c r="B2813" s="74"/>
      <c r="C2813" s="82"/>
      <c r="D2813" s="92"/>
      <c r="E2813" s="75"/>
      <c r="F2813" s="76"/>
      <c r="G2813" s="83"/>
      <c r="H2813" s="77"/>
      <c r="I2813" s="84"/>
      <c r="J2813" s="30"/>
      <c r="K2813" s="25" t="str">
        <f t="shared" si="344"/>
        <v/>
      </c>
      <c r="L2813" s="30"/>
      <c r="O2813" s="13" t="str">
        <f t="shared" si="345"/>
        <v/>
      </c>
      <c r="P2813" s="13">
        <f>SUM($E$11:$E2813)</f>
        <v>30</v>
      </c>
      <c r="T2813" s="22">
        <f t="shared" si="346"/>
        <v>0</v>
      </c>
      <c r="U2813" s="22">
        <f t="shared" si="347"/>
        <v>0</v>
      </c>
      <c r="W2813" s="13" t="str">
        <f t="shared" si="348"/>
        <v/>
      </c>
      <c r="Y2813" s="41" t="str">
        <f>IF($B2813="", "", IF($B2813&gt;'Annual Report'!$AZ$41, 'Annual Report'!$BA$40, TEXT($B2813, "mmm yyyy")))</f>
        <v/>
      </c>
      <c r="AA2813" s="13" t="str">
        <f t="shared" si="349"/>
        <v/>
      </c>
      <c r="AC2813" s="13" t="str">
        <f t="shared" si="350"/>
        <v xml:space="preserve"> - </v>
      </c>
      <c r="AE2813" s="13" t="str">
        <f t="shared" si="351"/>
        <v/>
      </c>
    </row>
    <row r="2814" spans="1:31" x14ac:dyDescent="0.25">
      <c r="A2814" s="30"/>
      <c r="B2814" s="74"/>
      <c r="C2814" s="82"/>
      <c r="D2814" s="92"/>
      <c r="E2814" s="75"/>
      <c r="F2814" s="76"/>
      <c r="G2814" s="83"/>
      <c r="H2814" s="77"/>
      <c r="I2814" s="84"/>
      <c r="J2814" s="30"/>
      <c r="K2814" s="25" t="str">
        <f t="shared" si="344"/>
        <v/>
      </c>
      <c r="L2814" s="30"/>
      <c r="O2814" s="13" t="str">
        <f t="shared" si="345"/>
        <v/>
      </c>
      <c r="P2814" s="13">
        <f>SUM($E$11:$E2814)</f>
        <v>30</v>
      </c>
      <c r="T2814" s="22">
        <f t="shared" si="346"/>
        <v>0</v>
      </c>
      <c r="U2814" s="22">
        <f t="shared" si="347"/>
        <v>0</v>
      </c>
      <c r="W2814" s="13" t="str">
        <f t="shared" si="348"/>
        <v/>
      </c>
      <c r="Y2814" s="41" t="str">
        <f>IF($B2814="", "", IF($B2814&gt;'Annual Report'!$AZ$41, 'Annual Report'!$BA$40, TEXT($B2814, "mmm yyyy")))</f>
        <v/>
      </c>
      <c r="AA2814" s="13" t="str">
        <f t="shared" si="349"/>
        <v/>
      </c>
      <c r="AC2814" s="13" t="str">
        <f t="shared" si="350"/>
        <v xml:space="preserve"> - </v>
      </c>
      <c r="AE2814" s="13" t="str">
        <f t="shared" si="351"/>
        <v/>
      </c>
    </row>
    <row r="2815" spans="1:31" x14ac:dyDescent="0.25">
      <c r="A2815" s="30"/>
      <c r="B2815" s="74"/>
      <c r="C2815" s="82"/>
      <c r="D2815" s="92"/>
      <c r="E2815" s="75"/>
      <c r="F2815" s="76"/>
      <c r="G2815" s="83"/>
      <c r="H2815" s="77"/>
      <c r="I2815" s="84"/>
      <c r="J2815" s="30"/>
      <c r="K2815" s="25" t="str">
        <f t="shared" si="344"/>
        <v/>
      </c>
      <c r="L2815" s="30"/>
      <c r="O2815" s="13" t="str">
        <f t="shared" si="345"/>
        <v/>
      </c>
      <c r="P2815" s="13">
        <f>SUM($E$11:$E2815)</f>
        <v>30</v>
      </c>
      <c r="T2815" s="22">
        <f t="shared" si="346"/>
        <v>0</v>
      </c>
      <c r="U2815" s="22">
        <f t="shared" si="347"/>
        <v>0</v>
      </c>
      <c r="W2815" s="13" t="str">
        <f t="shared" si="348"/>
        <v/>
      </c>
      <c r="Y2815" s="41" t="str">
        <f>IF($B2815="", "", IF($B2815&gt;'Annual Report'!$AZ$41, 'Annual Report'!$BA$40, TEXT($B2815, "mmm yyyy")))</f>
        <v/>
      </c>
      <c r="AA2815" s="13" t="str">
        <f t="shared" si="349"/>
        <v/>
      </c>
      <c r="AC2815" s="13" t="str">
        <f t="shared" si="350"/>
        <v xml:space="preserve"> - </v>
      </c>
      <c r="AE2815" s="13" t="str">
        <f t="shared" si="351"/>
        <v/>
      </c>
    </row>
    <row r="2816" spans="1:31" x14ac:dyDescent="0.25">
      <c r="A2816" s="30"/>
      <c r="B2816" s="74"/>
      <c r="C2816" s="82"/>
      <c r="D2816" s="92"/>
      <c r="E2816" s="75"/>
      <c r="F2816" s="76"/>
      <c r="G2816" s="83"/>
      <c r="H2816" s="77"/>
      <c r="I2816" s="84"/>
      <c r="J2816" s="30"/>
      <c r="K2816" s="25" t="str">
        <f t="shared" si="344"/>
        <v/>
      </c>
      <c r="L2816" s="30"/>
      <c r="O2816" s="13" t="str">
        <f t="shared" si="345"/>
        <v/>
      </c>
      <c r="P2816" s="13">
        <f>SUM($E$11:$E2816)</f>
        <v>30</v>
      </c>
      <c r="T2816" s="22">
        <f t="shared" si="346"/>
        <v>0</v>
      </c>
      <c r="U2816" s="22">
        <f t="shared" si="347"/>
        <v>0</v>
      </c>
      <c r="W2816" s="13" t="str">
        <f t="shared" si="348"/>
        <v/>
      </c>
      <c r="Y2816" s="41" t="str">
        <f>IF($B2816="", "", IF($B2816&gt;'Annual Report'!$AZ$41, 'Annual Report'!$BA$40, TEXT($B2816, "mmm yyyy")))</f>
        <v/>
      </c>
      <c r="AA2816" s="13" t="str">
        <f t="shared" si="349"/>
        <v/>
      </c>
      <c r="AC2816" s="13" t="str">
        <f t="shared" si="350"/>
        <v xml:space="preserve"> - </v>
      </c>
      <c r="AE2816" s="13" t="str">
        <f t="shared" si="351"/>
        <v/>
      </c>
    </row>
    <row r="2817" spans="1:31" x14ac:dyDescent="0.25">
      <c r="A2817" s="30"/>
      <c r="B2817" s="74"/>
      <c r="C2817" s="82"/>
      <c r="D2817" s="92"/>
      <c r="E2817" s="75"/>
      <c r="F2817" s="76"/>
      <c r="G2817" s="83"/>
      <c r="H2817" s="77"/>
      <c r="I2817" s="84"/>
      <c r="J2817" s="30"/>
      <c r="K2817" s="25" t="str">
        <f t="shared" si="344"/>
        <v/>
      </c>
      <c r="L2817" s="30"/>
      <c r="O2817" s="13" t="str">
        <f t="shared" si="345"/>
        <v/>
      </c>
      <c r="P2817" s="13">
        <f>SUM($E$11:$E2817)</f>
        <v>30</v>
      </c>
      <c r="T2817" s="22">
        <f t="shared" si="346"/>
        <v>0</v>
      </c>
      <c r="U2817" s="22">
        <f t="shared" si="347"/>
        <v>0</v>
      </c>
      <c r="W2817" s="13" t="str">
        <f t="shared" si="348"/>
        <v/>
      </c>
      <c r="Y2817" s="41" t="str">
        <f>IF($B2817="", "", IF($B2817&gt;'Annual Report'!$AZ$41, 'Annual Report'!$BA$40, TEXT($B2817, "mmm yyyy")))</f>
        <v/>
      </c>
      <c r="AA2817" s="13" t="str">
        <f t="shared" si="349"/>
        <v/>
      </c>
      <c r="AC2817" s="13" t="str">
        <f t="shared" si="350"/>
        <v xml:space="preserve"> - </v>
      </c>
      <c r="AE2817" s="13" t="str">
        <f t="shared" si="351"/>
        <v/>
      </c>
    </row>
    <row r="2818" spans="1:31" x14ac:dyDescent="0.25">
      <c r="A2818" s="30"/>
      <c r="B2818" s="74"/>
      <c r="C2818" s="82"/>
      <c r="D2818" s="92"/>
      <c r="E2818" s="75"/>
      <c r="F2818" s="76"/>
      <c r="G2818" s="83"/>
      <c r="H2818" s="77"/>
      <c r="I2818" s="84"/>
      <c r="J2818" s="30"/>
      <c r="K2818" s="25" t="str">
        <f t="shared" si="344"/>
        <v/>
      </c>
      <c r="L2818" s="30"/>
      <c r="O2818" s="13" t="str">
        <f t="shared" si="345"/>
        <v/>
      </c>
      <c r="P2818" s="13">
        <f>SUM($E$11:$E2818)</f>
        <v>30</v>
      </c>
      <c r="T2818" s="22">
        <f t="shared" si="346"/>
        <v>0</v>
      </c>
      <c r="U2818" s="22">
        <f t="shared" si="347"/>
        <v>0</v>
      </c>
      <c r="W2818" s="13" t="str">
        <f t="shared" si="348"/>
        <v/>
      </c>
      <c r="Y2818" s="41" t="str">
        <f>IF($B2818="", "", IF($B2818&gt;'Annual Report'!$AZ$41, 'Annual Report'!$BA$40, TEXT($B2818, "mmm yyyy")))</f>
        <v/>
      </c>
      <c r="AA2818" s="13" t="str">
        <f t="shared" si="349"/>
        <v/>
      </c>
      <c r="AC2818" s="13" t="str">
        <f t="shared" si="350"/>
        <v xml:space="preserve"> - </v>
      </c>
      <c r="AE2818" s="13" t="str">
        <f t="shared" si="351"/>
        <v/>
      </c>
    </row>
    <row r="2819" spans="1:31" x14ac:dyDescent="0.25">
      <c r="A2819" s="30"/>
      <c r="B2819" s="74"/>
      <c r="C2819" s="82"/>
      <c r="D2819" s="92"/>
      <c r="E2819" s="75"/>
      <c r="F2819" s="76"/>
      <c r="G2819" s="83"/>
      <c r="H2819" s="77"/>
      <c r="I2819" s="84"/>
      <c r="J2819" s="30"/>
      <c r="K2819" s="25" t="str">
        <f t="shared" si="344"/>
        <v/>
      </c>
      <c r="L2819" s="30"/>
      <c r="O2819" s="13" t="str">
        <f t="shared" si="345"/>
        <v/>
      </c>
      <c r="P2819" s="13">
        <f>SUM($E$11:$E2819)</f>
        <v>30</v>
      </c>
      <c r="T2819" s="22">
        <f t="shared" si="346"/>
        <v>0</v>
      </c>
      <c r="U2819" s="22">
        <f t="shared" si="347"/>
        <v>0</v>
      </c>
      <c r="W2819" s="13" t="str">
        <f t="shared" si="348"/>
        <v/>
      </c>
      <c r="Y2819" s="41" t="str">
        <f>IF($B2819="", "", IF($B2819&gt;'Annual Report'!$AZ$41, 'Annual Report'!$BA$40, TEXT($B2819, "mmm yyyy")))</f>
        <v/>
      </c>
      <c r="AA2819" s="13" t="str">
        <f t="shared" si="349"/>
        <v/>
      </c>
      <c r="AC2819" s="13" t="str">
        <f t="shared" si="350"/>
        <v xml:space="preserve"> - </v>
      </c>
      <c r="AE2819" s="13" t="str">
        <f t="shared" si="351"/>
        <v/>
      </c>
    </row>
    <row r="2820" spans="1:31" x14ac:dyDescent="0.25">
      <c r="A2820" s="30"/>
      <c r="B2820" s="74"/>
      <c r="C2820" s="82"/>
      <c r="D2820" s="92"/>
      <c r="E2820" s="75"/>
      <c r="F2820" s="76"/>
      <c r="G2820" s="83"/>
      <c r="H2820" s="77"/>
      <c r="I2820" s="84"/>
      <c r="J2820" s="30"/>
      <c r="K2820" s="25" t="str">
        <f t="shared" si="344"/>
        <v/>
      </c>
      <c r="L2820" s="30"/>
      <c r="O2820" s="13" t="str">
        <f t="shared" si="345"/>
        <v/>
      </c>
      <c r="P2820" s="13">
        <f>SUM($E$11:$E2820)</f>
        <v>30</v>
      </c>
      <c r="T2820" s="22">
        <f t="shared" si="346"/>
        <v>0</v>
      </c>
      <c r="U2820" s="22">
        <f t="shared" si="347"/>
        <v>0</v>
      </c>
      <c r="W2820" s="13" t="str">
        <f t="shared" si="348"/>
        <v/>
      </c>
      <c r="Y2820" s="41" t="str">
        <f>IF($B2820="", "", IF($B2820&gt;'Annual Report'!$AZ$41, 'Annual Report'!$BA$40, TEXT($B2820, "mmm yyyy")))</f>
        <v/>
      </c>
      <c r="AA2820" s="13" t="str">
        <f t="shared" si="349"/>
        <v/>
      </c>
      <c r="AC2820" s="13" t="str">
        <f t="shared" si="350"/>
        <v xml:space="preserve"> - </v>
      </c>
      <c r="AE2820" s="13" t="str">
        <f t="shared" si="351"/>
        <v/>
      </c>
    </row>
    <row r="2821" spans="1:31" x14ac:dyDescent="0.25">
      <c r="A2821" s="30"/>
      <c r="B2821" s="74"/>
      <c r="C2821" s="82"/>
      <c r="D2821" s="92"/>
      <c r="E2821" s="75"/>
      <c r="F2821" s="76"/>
      <c r="G2821" s="83"/>
      <c r="H2821" s="77"/>
      <c r="I2821" s="84"/>
      <c r="J2821" s="30"/>
      <c r="K2821" s="25" t="str">
        <f t="shared" si="344"/>
        <v/>
      </c>
      <c r="L2821" s="30"/>
      <c r="O2821" s="13" t="str">
        <f t="shared" si="345"/>
        <v/>
      </c>
      <c r="P2821" s="13">
        <f>SUM($E$11:$E2821)</f>
        <v>30</v>
      </c>
      <c r="T2821" s="22">
        <f t="shared" si="346"/>
        <v>0</v>
      </c>
      <c r="U2821" s="22">
        <f t="shared" si="347"/>
        <v>0</v>
      </c>
      <c r="W2821" s="13" t="str">
        <f t="shared" si="348"/>
        <v/>
      </c>
      <c r="Y2821" s="41" t="str">
        <f>IF($B2821="", "", IF($B2821&gt;'Annual Report'!$AZ$41, 'Annual Report'!$BA$40, TEXT($B2821, "mmm yyyy")))</f>
        <v/>
      </c>
      <c r="AA2821" s="13" t="str">
        <f t="shared" si="349"/>
        <v/>
      </c>
      <c r="AC2821" s="13" t="str">
        <f t="shared" si="350"/>
        <v xml:space="preserve"> - </v>
      </c>
      <c r="AE2821" s="13" t="str">
        <f t="shared" si="351"/>
        <v/>
      </c>
    </row>
    <row r="2822" spans="1:31" x14ac:dyDescent="0.25">
      <c r="A2822" s="30"/>
      <c r="B2822" s="74"/>
      <c r="C2822" s="82"/>
      <c r="D2822" s="92"/>
      <c r="E2822" s="75"/>
      <c r="F2822" s="76"/>
      <c r="G2822" s="83"/>
      <c r="H2822" s="77"/>
      <c r="I2822" s="84"/>
      <c r="J2822" s="30"/>
      <c r="K2822" s="25" t="str">
        <f t="shared" si="344"/>
        <v/>
      </c>
      <c r="L2822" s="30"/>
      <c r="O2822" s="13" t="str">
        <f t="shared" si="345"/>
        <v/>
      </c>
      <c r="P2822" s="13">
        <f>SUM($E$11:$E2822)</f>
        <v>30</v>
      </c>
      <c r="T2822" s="22">
        <f t="shared" si="346"/>
        <v>0</v>
      </c>
      <c r="U2822" s="22">
        <f t="shared" si="347"/>
        <v>0</v>
      </c>
      <c r="W2822" s="13" t="str">
        <f t="shared" si="348"/>
        <v/>
      </c>
      <c r="Y2822" s="41" t="str">
        <f>IF($B2822="", "", IF($B2822&gt;'Annual Report'!$AZ$41, 'Annual Report'!$BA$40, TEXT($B2822, "mmm yyyy")))</f>
        <v/>
      </c>
      <c r="AA2822" s="13" t="str">
        <f t="shared" si="349"/>
        <v/>
      </c>
      <c r="AC2822" s="13" t="str">
        <f t="shared" si="350"/>
        <v xml:space="preserve"> - </v>
      </c>
      <c r="AE2822" s="13" t="str">
        <f t="shared" si="351"/>
        <v/>
      </c>
    </row>
    <row r="2823" spans="1:31" x14ac:dyDescent="0.25">
      <c r="A2823" s="30"/>
      <c r="B2823" s="74"/>
      <c r="C2823" s="82"/>
      <c r="D2823" s="92"/>
      <c r="E2823" s="75"/>
      <c r="F2823" s="76"/>
      <c r="G2823" s="83"/>
      <c r="H2823" s="77"/>
      <c r="I2823" s="84"/>
      <c r="J2823" s="30"/>
      <c r="K2823" s="25" t="str">
        <f t="shared" si="344"/>
        <v/>
      </c>
      <c r="L2823" s="30"/>
      <c r="O2823" s="13" t="str">
        <f t="shared" si="345"/>
        <v/>
      </c>
      <c r="P2823" s="13">
        <f>SUM($E$11:$E2823)</f>
        <v>30</v>
      </c>
      <c r="T2823" s="22">
        <f t="shared" si="346"/>
        <v>0</v>
      </c>
      <c r="U2823" s="22">
        <f t="shared" si="347"/>
        <v>0</v>
      </c>
      <c r="W2823" s="13" t="str">
        <f t="shared" si="348"/>
        <v/>
      </c>
      <c r="Y2823" s="41" t="str">
        <f>IF($B2823="", "", IF($B2823&gt;'Annual Report'!$AZ$41, 'Annual Report'!$BA$40, TEXT($B2823, "mmm yyyy")))</f>
        <v/>
      </c>
      <c r="AA2823" s="13" t="str">
        <f t="shared" si="349"/>
        <v/>
      </c>
      <c r="AC2823" s="13" t="str">
        <f t="shared" si="350"/>
        <v xml:space="preserve"> - </v>
      </c>
      <c r="AE2823" s="13" t="str">
        <f t="shared" si="351"/>
        <v/>
      </c>
    </row>
    <row r="2824" spans="1:31" x14ac:dyDescent="0.25">
      <c r="A2824" s="30"/>
      <c r="B2824" s="74"/>
      <c r="C2824" s="82"/>
      <c r="D2824" s="92"/>
      <c r="E2824" s="75"/>
      <c r="F2824" s="76"/>
      <c r="G2824" s="83"/>
      <c r="H2824" s="77"/>
      <c r="I2824" s="84"/>
      <c r="J2824" s="30"/>
      <c r="K2824" s="25" t="str">
        <f t="shared" si="344"/>
        <v/>
      </c>
      <c r="L2824" s="30"/>
      <c r="O2824" s="13" t="str">
        <f t="shared" si="345"/>
        <v/>
      </c>
      <c r="P2824" s="13">
        <f>SUM($E$11:$E2824)</f>
        <v>30</v>
      </c>
      <c r="T2824" s="22">
        <f t="shared" si="346"/>
        <v>0</v>
      </c>
      <c r="U2824" s="22">
        <f t="shared" si="347"/>
        <v>0</v>
      </c>
      <c r="W2824" s="13" t="str">
        <f t="shared" si="348"/>
        <v/>
      </c>
      <c r="Y2824" s="41" t="str">
        <f>IF($B2824="", "", IF($B2824&gt;'Annual Report'!$AZ$41, 'Annual Report'!$BA$40, TEXT($B2824, "mmm yyyy")))</f>
        <v/>
      </c>
      <c r="AA2824" s="13" t="str">
        <f t="shared" si="349"/>
        <v/>
      </c>
      <c r="AC2824" s="13" t="str">
        <f t="shared" si="350"/>
        <v xml:space="preserve"> - </v>
      </c>
      <c r="AE2824" s="13" t="str">
        <f t="shared" si="351"/>
        <v/>
      </c>
    </row>
    <row r="2825" spans="1:31" x14ac:dyDescent="0.25">
      <c r="A2825" s="30"/>
      <c r="B2825" s="74"/>
      <c r="C2825" s="82"/>
      <c r="D2825" s="92"/>
      <c r="E2825" s="75"/>
      <c r="F2825" s="76"/>
      <c r="G2825" s="83"/>
      <c r="H2825" s="77"/>
      <c r="I2825" s="84"/>
      <c r="J2825" s="30"/>
      <c r="K2825" s="25" t="str">
        <f t="shared" si="344"/>
        <v/>
      </c>
      <c r="L2825" s="30"/>
      <c r="O2825" s="13" t="str">
        <f t="shared" si="345"/>
        <v/>
      </c>
      <c r="P2825" s="13">
        <f>SUM($E$11:$E2825)</f>
        <v>30</v>
      </c>
      <c r="T2825" s="22">
        <f t="shared" si="346"/>
        <v>0</v>
      </c>
      <c r="U2825" s="22">
        <f t="shared" si="347"/>
        <v>0</v>
      </c>
      <c r="W2825" s="13" t="str">
        <f t="shared" si="348"/>
        <v/>
      </c>
      <c r="Y2825" s="41" t="str">
        <f>IF($B2825="", "", IF($B2825&gt;'Annual Report'!$AZ$41, 'Annual Report'!$BA$40, TEXT($B2825, "mmm yyyy")))</f>
        <v/>
      </c>
      <c r="AA2825" s="13" t="str">
        <f t="shared" si="349"/>
        <v/>
      </c>
      <c r="AC2825" s="13" t="str">
        <f t="shared" si="350"/>
        <v xml:space="preserve"> - </v>
      </c>
      <c r="AE2825" s="13" t="str">
        <f t="shared" si="351"/>
        <v/>
      </c>
    </row>
    <row r="2826" spans="1:31" x14ac:dyDescent="0.25">
      <c r="A2826" s="30"/>
      <c r="B2826" s="74"/>
      <c r="C2826" s="82"/>
      <c r="D2826" s="92"/>
      <c r="E2826" s="75"/>
      <c r="F2826" s="76"/>
      <c r="G2826" s="83"/>
      <c r="H2826" s="77"/>
      <c r="I2826" s="84"/>
      <c r="J2826" s="30"/>
      <c r="K2826" s="25" t="str">
        <f t="shared" si="344"/>
        <v/>
      </c>
      <c r="L2826" s="30"/>
      <c r="O2826" s="13" t="str">
        <f t="shared" si="345"/>
        <v/>
      </c>
      <c r="P2826" s="13">
        <f>SUM($E$11:$E2826)</f>
        <v>30</v>
      </c>
      <c r="T2826" s="22">
        <f t="shared" si="346"/>
        <v>0</v>
      </c>
      <c r="U2826" s="22">
        <f t="shared" si="347"/>
        <v>0</v>
      </c>
      <c r="W2826" s="13" t="str">
        <f t="shared" si="348"/>
        <v/>
      </c>
      <c r="Y2826" s="41" t="str">
        <f>IF($B2826="", "", IF($B2826&gt;'Annual Report'!$AZ$41, 'Annual Report'!$BA$40, TEXT($B2826, "mmm yyyy")))</f>
        <v/>
      </c>
      <c r="AA2826" s="13" t="str">
        <f t="shared" si="349"/>
        <v/>
      </c>
      <c r="AC2826" s="13" t="str">
        <f t="shared" si="350"/>
        <v xml:space="preserve"> - </v>
      </c>
      <c r="AE2826" s="13" t="str">
        <f t="shared" si="351"/>
        <v/>
      </c>
    </row>
    <row r="2827" spans="1:31" x14ac:dyDescent="0.25">
      <c r="A2827" s="30"/>
      <c r="B2827" s="74"/>
      <c r="C2827" s="82"/>
      <c r="D2827" s="92"/>
      <c r="E2827" s="75"/>
      <c r="F2827" s="76"/>
      <c r="G2827" s="83"/>
      <c r="H2827" s="77"/>
      <c r="I2827" s="84"/>
      <c r="J2827" s="30"/>
      <c r="K2827" s="25" t="str">
        <f t="shared" si="344"/>
        <v/>
      </c>
      <c r="L2827" s="30"/>
      <c r="O2827" s="13" t="str">
        <f t="shared" si="345"/>
        <v/>
      </c>
      <c r="P2827" s="13">
        <f>SUM($E$11:$E2827)</f>
        <v>30</v>
      </c>
      <c r="T2827" s="22">
        <f t="shared" si="346"/>
        <v>0</v>
      </c>
      <c r="U2827" s="22">
        <f t="shared" si="347"/>
        <v>0</v>
      </c>
      <c r="W2827" s="13" t="str">
        <f t="shared" si="348"/>
        <v/>
      </c>
      <c r="Y2827" s="41" t="str">
        <f>IF($B2827="", "", IF($B2827&gt;'Annual Report'!$AZ$41, 'Annual Report'!$BA$40, TEXT($B2827, "mmm yyyy")))</f>
        <v/>
      </c>
      <c r="AA2827" s="13" t="str">
        <f t="shared" si="349"/>
        <v/>
      </c>
      <c r="AC2827" s="13" t="str">
        <f t="shared" si="350"/>
        <v xml:space="preserve"> - </v>
      </c>
      <c r="AE2827" s="13" t="str">
        <f t="shared" si="351"/>
        <v/>
      </c>
    </row>
    <row r="2828" spans="1:31" x14ac:dyDescent="0.25">
      <c r="A2828" s="30"/>
      <c r="B2828" s="74"/>
      <c r="C2828" s="82"/>
      <c r="D2828" s="92"/>
      <c r="E2828" s="75"/>
      <c r="F2828" s="76"/>
      <c r="G2828" s="83"/>
      <c r="H2828" s="77"/>
      <c r="I2828" s="84"/>
      <c r="J2828" s="30"/>
      <c r="K2828" s="25" t="str">
        <f t="shared" ref="K2828:K2891" si="352">IF($B2828="", "", $G2828+$H2828-$F2828-$U2828-$T2828)</f>
        <v/>
      </c>
      <c r="L2828" s="30"/>
      <c r="O2828" s="13" t="str">
        <f t="shared" ref="O2828:O2891" si="353">IF($B2828="", "", IF(OR($B2828&lt;$R$3, $B2828&gt;$R$4), "X", ""))</f>
        <v/>
      </c>
      <c r="P2828" s="13">
        <f>SUM($E$11:$E2828)</f>
        <v>30</v>
      </c>
      <c r="T2828" s="22">
        <f t="shared" ref="T2828:T2891" si="354">ROUND($D2828*$P$4*24, 2)</f>
        <v>0</v>
      </c>
      <c r="U2828" s="22">
        <f t="shared" ref="U2828:U2891" si="355">ROUND(IF(AND($P2828&gt;$O$6, $P2827&lt;$O$6), (($P2828-$O$6)*$P$7)+(($O$6-$P2827)*$P$6), IF($P2827&gt;$O$6, $E2828*$P$7, $E2828*$P$6)), 2)</f>
        <v>0</v>
      </c>
      <c r="W2828" s="13" t="str">
        <f t="shared" ref="W2828:W2891" si="356">IF($I2828="", "", IF(COUNTIF($R$11:$R$20, $I2828)&gt;0, "", "X"))</f>
        <v/>
      </c>
      <c r="Y2828" s="41" t="str">
        <f>IF($B2828="", "", IF($B2828&gt;'Annual Report'!$AZ$41, 'Annual Report'!$BA$40, TEXT($B2828, "mmm yyyy")))</f>
        <v/>
      </c>
      <c r="AA2828" s="13" t="str">
        <f t="shared" ref="AA2828:AA2891" si="357">IF(AND(NOT($F2828=""), $I2828=""), "X", "")</f>
        <v/>
      </c>
      <c r="AC2828" s="13" t="str">
        <f t="shared" ref="AC2828:AC2891" si="358">_xlfn.CONCAT(Y2828, " - ", $I2828)</f>
        <v xml:space="preserve"> - </v>
      </c>
      <c r="AE2828" s="13" t="str">
        <f t="shared" ref="AE2828:AE2891" si="359">IF($AA2828="", "", $Y2828)</f>
        <v/>
      </c>
    </row>
    <row r="2829" spans="1:31" x14ac:dyDescent="0.25">
      <c r="A2829" s="30"/>
      <c r="B2829" s="74"/>
      <c r="C2829" s="82"/>
      <c r="D2829" s="92"/>
      <c r="E2829" s="75"/>
      <c r="F2829" s="76"/>
      <c r="G2829" s="83"/>
      <c r="H2829" s="77"/>
      <c r="I2829" s="84"/>
      <c r="J2829" s="30"/>
      <c r="K2829" s="25" t="str">
        <f t="shared" si="352"/>
        <v/>
      </c>
      <c r="L2829" s="30"/>
      <c r="O2829" s="13" t="str">
        <f t="shared" si="353"/>
        <v/>
      </c>
      <c r="P2829" s="13">
        <f>SUM($E$11:$E2829)</f>
        <v>30</v>
      </c>
      <c r="T2829" s="22">
        <f t="shared" si="354"/>
        <v>0</v>
      </c>
      <c r="U2829" s="22">
        <f t="shared" si="355"/>
        <v>0</v>
      </c>
      <c r="W2829" s="13" t="str">
        <f t="shared" si="356"/>
        <v/>
      </c>
      <c r="Y2829" s="41" t="str">
        <f>IF($B2829="", "", IF($B2829&gt;'Annual Report'!$AZ$41, 'Annual Report'!$BA$40, TEXT($B2829, "mmm yyyy")))</f>
        <v/>
      </c>
      <c r="AA2829" s="13" t="str">
        <f t="shared" si="357"/>
        <v/>
      </c>
      <c r="AC2829" s="13" t="str">
        <f t="shared" si="358"/>
        <v xml:space="preserve"> - </v>
      </c>
      <c r="AE2829" s="13" t="str">
        <f t="shared" si="359"/>
        <v/>
      </c>
    </row>
    <row r="2830" spans="1:31" x14ac:dyDescent="0.25">
      <c r="A2830" s="30"/>
      <c r="B2830" s="74"/>
      <c r="C2830" s="82"/>
      <c r="D2830" s="92"/>
      <c r="E2830" s="75"/>
      <c r="F2830" s="76"/>
      <c r="G2830" s="83"/>
      <c r="H2830" s="77"/>
      <c r="I2830" s="84"/>
      <c r="J2830" s="30"/>
      <c r="K2830" s="25" t="str">
        <f t="shared" si="352"/>
        <v/>
      </c>
      <c r="L2830" s="30"/>
      <c r="O2830" s="13" t="str">
        <f t="shared" si="353"/>
        <v/>
      </c>
      <c r="P2830" s="13">
        <f>SUM($E$11:$E2830)</f>
        <v>30</v>
      </c>
      <c r="T2830" s="22">
        <f t="shared" si="354"/>
        <v>0</v>
      </c>
      <c r="U2830" s="22">
        <f t="shared" si="355"/>
        <v>0</v>
      </c>
      <c r="W2830" s="13" t="str">
        <f t="shared" si="356"/>
        <v/>
      </c>
      <c r="Y2830" s="41" t="str">
        <f>IF($B2830="", "", IF($B2830&gt;'Annual Report'!$AZ$41, 'Annual Report'!$BA$40, TEXT($B2830, "mmm yyyy")))</f>
        <v/>
      </c>
      <c r="AA2830" s="13" t="str">
        <f t="shared" si="357"/>
        <v/>
      </c>
      <c r="AC2830" s="13" t="str">
        <f t="shared" si="358"/>
        <v xml:space="preserve"> - </v>
      </c>
      <c r="AE2830" s="13" t="str">
        <f t="shared" si="359"/>
        <v/>
      </c>
    </row>
    <row r="2831" spans="1:31" x14ac:dyDescent="0.25">
      <c r="A2831" s="30"/>
      <c r="B2831" s="74"/>
      <c r="C2831" s="82"/>
      <c r="D2831" s="92"/>
      <c r="E2831" s="75"/>
      <c r="F2831" s="76"/>
      <c r="G2831" s="83"/>
      <c r="H2831" s="77"/>
      <c r="I2831" s="84"/>
      <c r="J2831" s="30"/>
      <c r="K2831" s="25" t="str">
        <f t="shared" si="352"/>
        <v/>
      </c>
      <c r="L2831" s="30"/>
      <c r="O2831" s="13" t="str">
        <f t="shared" si="353"/>
        <v/>
      </c>
      <c r="P2831" s="13">
        <f>SUM($E$11:$E2831)</f>
        <v>30</v>
      </c>
      <c r="T2831" s="22">
        <f t="shared" si="354"/>
        <v>0</v>
      </c>
      <c r="U2831" s="22">
        <f t="shared" si="355"/>
        <v>0</v>
      </c>
      <c r="W2831" s="13" t="str">
        <f t="shared" si="356"/>
        <v/>
      </c>
      <c r="Y2831" s="41" t="str">
        <f>IF($B2831="", "", IF($B2831&gt;'Annual Report'!$AZ$41, 'Annual Report'!$BA$40, TEXT($B2831, "mmm yyyy")))</f>
        <v/>
      </c>
      <c r="AA2831" s="13" t="str">
        <f t="shared" si="357"/>
        <v/>
      </c>
      <c r="AC2831" s="13" t="str">
        <f t="shared" si="358"/>
        <v xml:space="preserve"> - </v>
      </c>
      <c r="AE2831" s="13" t="str">
        <f t="shared" si="359"/>
        <v/>
      </c>
    </row>
    <row r="2832" spans="1:31" x14ac:dyDescent="0.25">
      <c r="A2832" s="30"/>
      <c r="B2832" s="74"/>
      <c r="C2832" s="82"/>
      <c r="D2832" s="92"/>
      <c r="E2832" s="75"/>
      <c r="F2832" s="76"/>
      <c r="G2832" s="83"/>
      <c r="H2832" s="77"/>
      <c r="I2832" s="84"/>
      <c r="J2832" s="30"/>
      <c r="K2832" s="25" t="str">
        <f t="shared" si="352"/>
        <v/>
      </c>
      <c r="L2832" s="30"/>
      <c r="O2832" s="13" t="str">
        <f t="shared" si="353"/>
        <v/>
      </c>
      <c r="P2832" s="13">
        <f>SUM($E$11:$E2832)</f>
        <v>30</v>
      </c>
      <c r="T2832" s="22">
        <f t="shared" si="354"/>
        <v>0</v>
      </c>
      <c r="U2832" s="22">
        <f t="shared" si="355"/>
        <v>0</v>
      </c>
      <c r="W2832" s="13" t="str">
        <f t="shared" si="356"/>
        <v/>
      </c>
      <c r="Y2832" s="41" t="str">
        <f>IF($B2832="", "", IF($B2832&gt;'Annual Report'!$AZ$41, 'Annual Report'!$BA$40, TEXT($B2832, "mmm yyyy")))</f>
        <v/>
      </c>
      <c r="AA2832" s="13" t="str">
        <f t="shared" si="357"/>
        <v/>
      </c>
      <c r="AC2832" s="13" t="str">
        <f t="shared" si="358"/>
        <v xml:space="preserve"> - </v>
      </c>
      <c r="AE2832" s="13" t="str">
        <f t="shared" si="359"/>
        <v/>
      </c>
    </row>
    <row r="2833" spans="1:31" x14ac:dyDescent="0.25">
      <c r="A2833" s="30"/>
      <c r="B2833" s="74"/>
      <c r="C2833" s="82"/>
      <c r="D2833" s="92"/>
      <c r="E2833" s="75"/>
      <c r="F2833" s="76"/>
      <c r="G2833" s="83"/>
      <c r="H2833" s="77"/>
      <c r="I2833" s="84"/>
      <c r="J2833" s="30"/>
      <c r="K2833" s="25" t="str">
        <f t="shared" si="352"/>
        <v/>
      </c>
      <c r="L2833" s="30"/>
      <c r="O2833" s="13" t="str">
        <f t="shared" si="353"/>
        <v/>
      </c>
      <c r="P2833" s="13">
        <f>SUM($E$11:$E2833)</f>
        <v>30</v>
      </c>
      <c r="T2833" s="22">
        <f t="shared" si="354"/>
        <v>0</v>
      </c>
      <c r="U2833" s="22">
        <f t="shared" si="355"/>
        <v>0</v>
      </c>
      <c r="W2833" s="13" t="str">
        <f t="shared" si="356"/>
        <v/>
      </c>
      <c r="Y2833" s="41" t="str">
        <f>IF($B2833="", "", IF($B2833&gt;'Annual Report'!$AZ$41, 'Annual Report'!$BA$40, TEXT($B2833, "mmm yyyy")))</f>
        <v/>
      </c>
      <c r="AA2833" s="13" t="str">
        <f t="shared" si="357"/>
        <v/>
      </c>
      <c r="AC2833" s="13" t="str">
        <f t="shared" si="358"/>
        <v xml:space="preserve"> - </v>
      </c>
      <c r="AE2833" s="13" t="str">
        <f t="shared" si="359"/>
        <v/>
      </c>
    </row>
    <row r="2834" spans="1:31" x14ac:dyDescent="0.25">
      <c r="A2834" s="30"/>
      <c r="B2834" s="74"/>
      <c r="C2834" s="82"/>
      <c r="D2834" s="92"/>
      <c r="E2834" s="75"/>
      <c r="F2834" s="76"/>
      <c r="G2834" s="83"/>
      <c r="H2834" s="77"/>
      <c r="I2834" s="84"/>
      <c r="J2834" s="30"/>
      <c r="K2834" s="25" t="str">
        <f t="shared" si="352"/>
        <v/>
      </c>
      <c r="L2834" s="30"/>
      <c r="O2834" s="13" t="str">
        <f t="shared" si="353"/>
        <v/>
      </c>
      <c r="P2834" s="13">
        <f>SUM($E$11:$E2834)</f>
        <v>30</v>
      </c>
      <c r="T2834" s="22">
        <f t="shared" si="354"/>
        <v>0</v>
      </c>
      <c r="U2834" s="22">
        <f t="shared" si="355"/>
        <v>0</v>
      </c>
      <c r="W2834" s="13" t="str">
        <f t="shared" si="356"/>
        <v/>
      </c>
      <c r="Y2834" s="41" t="str">
        <f>IF($B2834="", "", IF($B2834&gt;'Annual Report'!$AZ$41, 'Annual Report'!$BA$40, TEXT($B2834, "mmm yyyy")))</f>
        <v/>
      </c>
      <c r="AA2834" s="13" t="str">
        <f t="shared" si="357"/>
        <v/>
      </c>
      <c r="AC2834" s="13" t="str">
        <f t="shared" si="358"/>
        <v xml:space="preserve"> - </v>
      </c>
      <c r="AE2834" s="13" t="str">
        <f t="shared" si="359"/>
        <v/>
      </c>
    </row>
    <row r="2835" spans="1:31" x14ac:dyDescent="0.25">
      <c r="A2835" s="30"/>
      <c r="B2835" s="74"/>
      <c r="C2835" s="82"/>
      <c r="D2835" s="92"/>
      <c r="E2835" s="75"/>
      <c r="F2835" s="76"/>
      <c r="G2835" s="83"/>
      <c r="H2835" s="77"/>
      <c r="I2835" s="84"/>
      <c r="J2835" s="30"/>
      <c r="K2835" s="25" t="str">
        <f t="shared" si="352"/>
        <v/>
      </c>
      <c r="L2835" s="30"/>
      <c r="O2835" s="13" t="str">
        <f t="shared" si="353"/>
        <v/>
      </c>
      <c r="P2835" s="13">
        <f>SUM($E$11:$E2835)</f>
        <v>30</v>
      </c>
      <c r="T2835" s="22">
        <f t="shared" si="354"/>
        <v>0</v>
      </c>
      <c r="U2835" s="22">
        <f t="shared" si="355"/>
        <v>0</v>
      </c>
      <c r="W2835" s="13" t="str">
        <f t="shared" si="356"/>
        <v/>
      </c>
      <c r="Y2835" s="41" t="str">
        <f>IF($B2835="", "", IF($B2835&gt;'Annual Report'!$AZ$41, 'Annual Report'!$BA$40, TEXT($B2835, "mmm yyyy")))</f>
        <v/>
      </c>
      <c r="AA2835" s="13" t="str">
        <f t="shared" si="357"/>
        <v/>
      </c>
      <c r="AC2835" s="13" t="str">
        <f t="shared" si="358"/>
        <v xml:space="preserve"> - </v>
      </c>
      <c r="AE2835" s="13" t="str">
        <f t="shared" si="359"/>
        <v/>
      </c>
    </row>
    <row r="2836" spans="1:31" x14ac:dyDescent="0.25">
      <c r="A2836" s="30"/>
      <c r="B2836" s="74"/>
      <c r="C2836" s="82"/>
      <c r="D2836" s="92"/>
      <c r="E2836" s="75"/>
      <c r="F2836" s="76"/>
      <c r="G2836" s="83"/>
      <c r="H2836" s="77"/>
      <c r="I2836" s="84"/>
      <c r="J2836" s="30"/>
      <c r="K2836" s="25" t="str">
        <f t="shared" si="352"/>
        <v/>
      </c>
      <c r="L2836" s="30"/>
      <c r="O2836" s="13" t="str">
        <f t="shared" si="353"/>
        <v/>
      </c>
      <c r="P2836" s="13">
        <f>SUM($E$11:$E2836)</f>
        <v>30</v>
      </c>
      <c r="T2836" s="22">
        <f t="shared" si="354"/>
        <v>0</v>
      </c>
      <c r="U2836" s="22">
        <f t="shared" si="355"/>
        <v>0</v>
      </c>
      <c r="W2836" s="13" t="str">
        <f t="shared" si="356"/>
        <v/>
      </c>
      <c r="Y2836" s="41" t="str">
        <f>IF($B2836="", "", IF($B2836&gt;'Annual Report'!$AZ$41, 'Annual Report'!$BA$40, TEXT($B2836, "mmm yyyy")))</f>
        <v/>
      </c>
      <c r="AA2836" s="13" t="str">
        <f t="shared" si="357"/>
        <v/>
      </c>
      <c r="AC2836" s="13" t="str">
        <f t="shared" si="358"/>
        <v xml:space="preserve"> - </v>
      </c>
      <c r="AE2836" s="13" t="str">
        <f t="shared" si="359"/>
        <v/>
      </c>
    </row>
    <row r="2837" spans="1:31" x14ac:dyDescent="0.25">
      <c r="A2837" s="30"/>
      <c r="B2837" s="74"/>
      <c r="C2837" s="82"/>
      <c r="D2837" s="92"/>
      <c r="E2837" s="75"/>
      <c r="F2837" s="76"/>
      <c r="G2837" s="83"/>
      <c r="H2837" s="77"/>
      <c r="I2837" s="84"/>
      <c r="J2837" s="30"/>
      <c r="K2837" s="25" t="str">
        <f t="shared" si="352"/>
        <v/>
      </c>
      <c r="L2837" s="30"/>
      <c r="O2837" s="13" t="str">
        <f t="shared" si="353"/>
        <v/>
      </c>
      <c r="P2837" s="13">
        <f>SUM($E$11:$E2837)</f>
        <v>30</v>
      </c>
      <c r="T2837" s="22">
        <f t="shared" si="354"/>
        <v>0</v>
      </c>
      <c r="U2837" s="22">
        <f t="shared" si="355"/>
        <v>0</v>
      </c>
      <c r="W2837" s="13" t="str">
        <f t="shared" si="356"/>
        <v/>
      </c>
      <c r="Y2837" s="41" t="str">
        <f>IF($B2837="", "", IF($B2837&gt;'Annual Report'!$AZ$41, 'Annual Report'!$BA$40, TEXT($B2837, "mmm yyyy")))</f>
        <v/>
      </c>
      <c r="AA2837" s="13" t="str">
        <f t="shared" si="357"/>
        <v/>
      </c>
      <c r="AC2837" s="13" t="str">
        <f t="shared" si="358"/>
        <v xml:space="preserve"> - </v>
      </c>
      <c r="AE2837" s="13" t="str">
        <f t="shared" si="359"/>
        <v/>
      </c>
    </row>
    <row r="2838" spans="1:31" x14ac:dyDescent="0.25">
      <c r="A2838" s="30"/>
      <c r="B2838" s="74"/>
      <c r="C2838" s="82"/>
      <c r="D2838" s="92"/>
      <c r="E2838" s="75"/>
      <c r="F2838" s="76"/>
      <c r="G2838" s="83"/>
      <c r="H2838" s="77"/>
      <c r="I2838" s="84"/>
      <c r="J2838" s="30"/>
      <c r="K2838" s="25" t="str">
        <f t="shared" si="352"/>
        <v/>
      </c>
      <c r="L2838" s="30"/>
      <c r="O2838" s="13" t="str">
        <f t="shared" si="353"/>
        <v/>
      </c>
      <c r="P2838" s="13">
        <f>SUM($E$11:$E2838)</f>
        <v>30</v>
      </c>
      <c r="T2838" s="22">
        <f t="shared" si="354"/>
        <v>0</v>
      </c>
      <c r="U2838" s="22">
        <f t="shared" si="355"/>
        <v>0</v>
      </c>
      <c r="W2838" s="13" t="str">
        <f t="shared" si="356"/>
        <v/>
      </c>
      <c r="Y2838" s="41" t="str">
        <f>IF($B2838="", "", IF($B2838&gt;'Annual Report'!$AZ$41, 'Annual Report'!$BA$40, TEXT($B2838, "mmm yyyy")))</f>
        <v/>
      </c>
      <c r="AA2838" s="13" t="str">
        <f t="shared" si="357"/>
        <v/>
      </c>
      <c r="AC2838" s="13" t="str">
        <f t="shared" si="358"/>
        <v xml:space="preserve"> - </v>
      </c>
      <c r="AE2838" s="13" t="str">
        <f t="shared" si="359"/>
        <v/>
      </c>
    </row>
    <row r="2839" spans="1:31" x14ac:dyDescent="0.25">
      <c r="A2839" s="30"/>
      <c r="B2839" s="74"/>
      <c r="C2839" s="82"/>
      <c r="D2839" s="92"/>
      <c r="E2839" s="75"/>
      <c r="F2839" s="76"/>
      <c r="G2839" s="83"/>
      <c r="H2839" s="77"/>
      <c r="I2839" s="84"/>
      <c r="J2839" s="30"/>
      <c r="K2839" s="25" t="str">
        <f t="shared" si="352"/>
        <v/>
      </c>
      <c r="L2839" s="30"/>
      <c r="O2839" s="13" t="str">
        <f t="shared" si="353"/>
        <v/>
      </c>
      <c r="P2839" s="13">
        <f>SUM($E$11:$E2839)</f>
        <v>30</v>
      </c>
      <c r="T2839" s="22">
        <f t="shared" si="354"/>
        <v>0</v>
      </c>
      <c r="U2839" s="22">
        <f t="shared" si="355"/>
        <v>0</v>
      </c>
      <c r="W2839" s="13" t="str">
        <f t="shared" si="356"/>
        <v/>
      </c>
      <c r="Y2839" s="41" t="str">
        <f>IF($B2839="", "", IF($B2839&gt;'Annual Report'!$AZ$41, 'Annual Report'!$BA$40, TEXT($B2839, "mmm yyyy")))</f>
        <v/>
      </c>
      <c r="AA2839" s="13" t="str">
        <f t="shared" si="357"/>
        <v/>
      </c>
      <c r="AC2839" s="13" t="str">
        <f t="shared" si="358"/>
        <v xml:space="preserve"> - </v>
      </c>
      <c r="AE2839" s="13" t="str">
        <f t="shared" si="359"/>
        <v/>
      </c>
    </row>
    <row r="2840" spans="1:31" x14ac:dyDescent="0.25">
      <c r="A2840" s="30"/>
      <c r="B2840" s="74"/>
      <c r="C2840" s="82"/>
      <c r="D2840" s="92"/>
      <c r="E2840" s="75"/>
      <c r="F2840" s="76"/>
      <c r="G2840" s="83"/>
      <c r="H2840" s="77"/>
      <c r="I2840" s="84"/>
      <c r="J2840" s="30"/>
      <c r="K2840" s="25" t="str">
        <f t="shared" si="352"/>
        <v/>
      </c>
      <c r="L2840" s="30"/>
      <c r="O2840" s="13" t="str">
        <f t="shared" si="353"/>
        <v/>
      </c>
      <c r="P2840" s="13">
        <f>SUM($E$11:$E2840)</f>
        <v>30</v>
      </c>
      <c r="T2840" s="22">
        <f t="shared" si="354"/>
        <v>0</v>
      </c>
      <c r="U2840" s="22">
        <f t="shared" si="355"/>
        <v>0</v>
      </c>
      <c r="W2840" s="13" t="str">
        <f t="shared" si="356"/>
        <v/>
      </c>
      <c r="Y2840" s="41" t="str">
        <f>IF($B2840="", "", IF($B2840&gt;'Annual Report'!$AZ$41, 'Annual Report'!$BA$40, TEXT($B2840, "mmm yyyy")))</f>
        <v/>
      </c>
      <c r="AA2840" s="13" t="str">
        <f t="shared" si="357"/>
        <v/>
      </c>
      <c r="AC2840" s="13" t="str">
        <f t="shared" si="358"/>
        <v xml:space="preserve"> - </v>
      </c>
      <c r="AE2840" s="13" t="str">
        <f t="shared" si="359"/>
        <v/>
      </c>
    </row>
    <row r="2841" spans="1:31" x14ac:dyDescent="0.25">
      <c r="A2841" s="30"/>
      <c r="B2841" s="74"/>
      <c r="C2841" s="82"/>
      <c r="D2841" s="92"/>
      <c r="E2841" s="75"/>
      <c r="F2841" s="76"/>
      <c r="G2841" s="83"/>
      <c r="H2841" s="77"/>
      <c r="I2841" s="84"/>
      <c r="J2841" s="30"/>
      <c r="K2841" s="25" t="str">
        <f t="shared" si="352"/>
        <v/>
      </c>
      <c r="L2841" s="30"/>
      <c r="O2841" s="13" t="str">
        <f t="shared" si="353"/>
        <v/>
      </c>
      <c r="P2841" s="13">
        <f>SUM($E$11:$E2841)</f>
        <v>30</v>
      </c>
      <c r="T2841" s="22">
        <f t="shared" si="354"/>
        <v>0</v>
      </c>
      <c r="U2841" s="22">
        <f t="shared" si="355"/>
        <v>0</v>
      </c>
      <c r="W2841" s="13" t="str">
        <f t="shared" si="356"/>
        <v/>
      </c>
      <c r="Y2841" s="41" t="str">
        <f>IF($B2841="", "", IF($B2841&gt;'Annual Report'!$AZ$41, 'Annual Report'!$BA$40, TEXT($B2841, "mmm yyyy")))</f>
        <v/>
      </c>
      <c r="AA2841" s="13" t="str">
        <f t="shared" si="357"/>
        <v/>
      </c>
      <c r="AC2841" s="13" t="str">
        <f t="shared" si="358"/>
        <v xml:space="preserve"> - </v>
      </c>
      <c r="AE2841" s="13" t="str">
        <f t="shared" si="359"/>
        <v/>
      </c>
    </row>
    <row r="2842" spans="1:31" x14ac:dyDescent="0.25">
      <c r="A2842" s="30"/>
      <c r="B2842" s="74"/>
      <c r="C2842" s="82"/>
      <c r="D2842" s="92"/>
      <c r="E2842" s="75"/>
      <c r="F2842" s="76"/>
      <c r="G2842" s="83"/>
      <c r="H2842" s="77"/>
      <c r="I2842" s="84"/>
      <c r="J2842" s="30"/>
      <c r="K2842" s="25" t="str">
        <f t="shared" si="352"/>
        <v/>
      </c>
      <c r="L2842" s="30"/>
      <c r="O2842" s="13" t="str">
        <f t="shared" si="353"/>
        <v/>
      </c>
      <c r="P2842" s="13">
        <f>SUM($E$11:$E2842)</f>
        <v>30</v>
      </c>
      <c r="T2842" s="22">
        <f t="shared" si="354"/>
        <v>0</v>
      </c>
      <c r="U2842" s="22">
        <f t="shared" si="355"/>
        <v>0</v>
      </c>
      <c r="W2842" s="13" t="str">
        <f t="shared" si="356"/>
        <v/>
      </c>
      <c r="Y2842" s="41" t="str">
        <f>IF($B2842="", "", IF($B2842&gt;'Annual Report'!$AZ$41, 'Annual Report'!$BA$40, TEXT($B2842, "mmm yyyy")))</f>
        <v/>
      </c>
      <c r="AA2842" s="13" t="str">
        <f t="shared" si="357"/>
        <v/>
      </c>
      <c r="AC2842" s="13" t="str">
        <f t="shared" si="358"/>
        <v xml:space="preserve"> - </v>
      </c>
      <c r="AE2842" s="13" t="str">
        <f t="shared" si="359"/>
        <v/>
      </c>
    </row>
    <row r="2843" spans="1:31" x14ac:dyDescent="0.25">
      <c r="A2843" s="30"/>
      <c r="B2843" s="74"/>
      <c r="C2843" s="82"/>
      <c r="D2843" s="92"/>
      <c r="E2843" s="75"/>
      <c r="F2843" s="76"/>
      <c r="G2843" s="83"/>
      <c r="H2843" s="77"/>
      <c r="I2843" s="84"/>
      <c r="J2843" s="30"/>
      <c r="K2843" s="25" t="str">
        <f t="shared" si="352"/>
        <v/>
      </c>
      <c r="L2843" s="30"/>
      <c r="O2843" s="13" t="str">
        <f t="shared" si="353"/>
        <v/>
      </c>
      <c r="P2843" s="13">
        <f>SUM($E$11:$E2843)</f>
        <v>30</v>
      </c>
      <c r="T2843" s="22">
        <f t="shared" si="354"/>
        <v>0</v>
      </c>
      <c r="U2843" s="22">
        <f t="shared" si="355"/>
        <v>0</v>
      </c>
      <c r="W2843" s="13" t="str">
        <f t="shared" si="356"/>
        <v/>
      </c>
      <c r="Y2843" s="41" t="str">
        <f>IF($B2843="", "", IF($B2843&gt;'Annual Report'!$AZ$41, 'Annual Report'!$BA$40, TEXT($B2843, "mmm yyyy")))</f>
        <v/>
      </c>
      <c r="AA2843" s="13" t="str">
        <f t="shared" si="357"/>
        <v/>
      </c>
      <c r="AC2843" s="13" t="str">
        <f t="shared" si="358"/>
        <v xml:space="preserve"> - </v>
      </c>
      <c r="AE2843" s="13" t="str">
        <f t="shared" si="359"/>
        <v/>
      </c>
    </row>
    <row r="2844" spans="1:31" x14ac:dyDescent="0.25">
      <c r="A2844" s="30"/>
      <c r="B2844" s="74"/>
      <c r="C2844" s="82"/>
      <c r="D2844" s="92"/>
      <c r="E2844" s="75"/>
      <c r="F2844" s="76"/>
      <c r="G2844" s="83"/>
      <c r="H2844" s="77"/>
      <c r="I2844" s="84"/>
      <c r="J2844" s="30"/>
      <c r="K2844" s="25" t="str">
        <f t="shared" si="352"/>
        <v/>
      </c>
      <c r="L2844" s="30"/>
      <c r="O2844" s="13" t="str">
        <f t="shared" si="353"/>
        <v/>
      </c>
      <c r="P2844" s="13">
        <f>SUM($E$11:$E2844)</f>
        <v>30</v>
      </c>
      <c r="T2844" s="22">
        <f t="shared" si="354"/>
        <v>0</v>
      </c>
      <c r="U2844" s="22">
        <f t="shared" si="355"/>
        <v>0</v>
      </c>
      <c r="W2844" s="13" t="str">
        <f t="shared" si="356"/>
        <v/>
      </c>
      <c r="Y2844" s="41" t="str">
        <f>IF($B2844="", "", IF($B2844&gt;'Annual Report'!$AZ$41, 'Annual Report'!$BA$40, TEXT($B2844, "mmm yyyy")))</f>
        <v/>
      </c>
      <c r="AA2844" s="13" t="str">
        <f t="shared" si="357"/>
        <v/>
      </c>
      <c r="AC2844" s="13" t="str">
        <f t="shared" si="358"/>
        <v xml:space="preserve"> - </v>
      </c>
      <c r="AE2844" s="13" t="str">
        <f t="shared" si="359"/>
        <v/>
      </c>
    </row>
    <row r="2845" spans="1:31" x14ac:dyDescent="0.25">
      <c r="A2845" s="30"/>
      <c r="B2845" s="74"/>
      <c r="C2845" s="82"/>
      <c r="D2845" s="92"/>
      <c r="E2845" s="75"/>
      <c r="F2845" s="76"/>
      <c r="G2845" s="83"/>
      <c r="H2845" s="77"/>
      <c r="I2845" s="84"/>
      <c r="J2845" s="30"/>
      <c r="K2845" s="25" t="str">
        <f t="shared" si="352"/>
        <v/>
      </c>
      <c r="L2845" s="30"/>
      <c r="O2845" s="13" t="str">
        <f t="shared" si="353"/>
        <v/>
      </c>
      <c r="P2845" s="13">
        <f>SUM($E$11:$E2845)</f>
        <v>30</v>
      </c>
      <c r="T2845" s="22">
        <f t="shared" si="354"/>
        <v>0</v>
      </c>
      <c r="U2845" s="22">
        <f t="shared" si="355"/>
        <v>0</v>
      </c>
      <c r="W2845" s="13" t="str">
        <f t="shared" si="356"/>
        <v/>
      </c>
      <c r="Y2845" s="41" t="str">
        <f>IF($B2845="", "", IF($B2845&gt;'Annual Report'!$AZ$41, 'Annual Report'!$BA$40, TEXT($B2845, "mmm yyyy")))</f>
        <v/>
      </c>
      <c r="AA2845" s="13" t="str">
        <f t="shared" si="357"/>
        <v/>
      </c>
      <c r="AC2845" s="13" t="str">
        <f t="shared" si="358"/>
        <v xml:space="preserve"> - </v>
      </c>
      <c r="AE2845" s="13" t="str">
        <f t="shared" si="359"/>
        <v/>
      </c>
    </row>
    <row r="2846" spans="1:31" x14ac:dyDescent="0.25">
      <c r="A2846" s="30"/>
      <c r="B2846" s="74"/>
      <c r="C2846" s="82"/>
      <c r="D2846" s="92"/>
      <c r="E2846" s="75"/>
      <c r="F2846" s="76"/>
      <c r="G2846" s="83"/>
      <c r="H2846" s="77"/>
      <c r="I2846" s="84"/>
      <c r="J2846" s="30"/>
      <c r="K2846" s="25" t="str">
        <f t="shared" si="352"/>
        <v/>
      </c>
      <c r="L2846" s="30"/>
      <c r="O2846" s="13" t="str">
        <f t="shared" si="353"/>
        <v/>
      </c>
      <c r="P2846" s="13">
        <f>SUM($E$11:$E2846)</f>
        <v>30</v>
      </c>
      <c r="T2846" s="22">
        <f t="shared" si="354"/>
        <v>0</v>
      </c>
      <c r="U2846" s="22">
        <f t="shared" si="355"/>
        <v>0</v>
      </c>
      <c r="W2846" s="13" t="str">
        <f t="shared" si="356"/>
        <v/>
      </c>
      <c r="Y2846" s="41" t="str">
        <f>IF($B2846="", "", IF($B2846&gt;'Annual Report'!$AZ$41, 'Annual Report'!$BA$40, TEXT($B2846, "mmm yyyy")))</f>
        <v/>
      </c>
      <c r="AA2846" s="13" t="str">
        <f t="shared" si="357"/>
        <v/>
      </c>
      <c r="AC2846" s="13" t="str">
        <f t="shared" si="358"/>
        <v xml:space="preserve"> - </v>
      </c>
      <c r="AE2846" s="13" t="str">
        <f t="shared" si="359"/>
        <v/>
      </c>
    </row>
    <row r="2847" spans="1:31" x14ac:dyDescent="0.25">
      <c r="A2847" s="30"/>
      <c r="B2847" s="74"/>
      <c r="C2847" s="82"/>
      <c r="D2847" s="92"/>
      <c r="E2847" s="75"/>
      <c r="F2847" s="76"/>
      <c r="G2847" s="83"/>
      <c r="H2847" s="77"/>
      <c r="I2847" s="84"/>
      <c r="J2847" s="30"/>
      <c r="K2847" s="25" t="str">
        <f t="shared" si="352"/>
        <v/>
      </c>
      <c r="L2847" s="30"/>
      <c r="O2847" s="13" t="str">
        <f t="shared" si="353"/>
        <v/>
      </c>
      <c r="P2847" s="13">
        <f>SUM($E$11:$E2847)</f>
        <v>30</v>
      </c>
      <c r="T2847" s="22">
        <f t="shared" si="354"/>
        <v>0</v>
      </c>
      <c r="U2847" s="22">
        <f t="shared" si="355"/>
        <v>0</v>
      </c>
      <c r="W2847" s="13" t="str">
        <f t="shared" si="356"/>
        <v/>
      </c>
      <c r="Y2847" s="41" t="str">
        <f>IF($B2847="", "", IF($B2847&gt;'Annual Report'!$AZ$41, 'Annual Report'!$BA$40, TEXT($B2847, "mmm yyyy")))</f>
        <v/>
      </c>
      <c r="AA2847" s="13" t="str">
        <f t="shared" si="357"/>
        <v/>
      </c>
      <c r="AC2847" s="13" t="str">
        <f t="shared" si="358"/>
        <v xml:space="preserve"> - </v>
      </c>
      <c r="AE2847" s="13" t="str">
        <f t="shared" si="359"/>
        <v/>
      </c>
    </row>
    <row r="2848" spans="1:31" x14ac:dyDescent="0.25">
      <c r="A2848" s="30"/>
      <c r="B2848" s="74"/>
      <c r="C2848" s="82"/>
      <c r="D2848" s="92"/>
      <c r="E2848" s="75"/>
      <c r="F2848" s="76"/>
      <c r="G2848" s="83"/>
      <c r="H2848" s="77"/>
      <c r="I2848" s="84"/>
      <c r="J2848" s="30"/>
      <c r="K2848" s="25" t="str">
        <f t="shared" si="352"/>
        <v/>
      </c>
      <c r="L2848" s="30"/>
      <c r="O2848" s="13" t="str">
        <f t="shared" si="353"/>
        <v/>
      </c>
      <c r="P2848" s="13">
        <f>SUM($E$11:$E2848)</f>
        <v>30</v>
      </c>
      <c r="T2848" s="22">
        <f t="shared" si="354"/>
        <v>0</v>
      </c>
      <c r="U2848" s="22">
        <f t="shared" si="355"/>
        <v>0</v>
      </c>
      <c r="W2848" s="13" t="str">
        <f t="shared" si="356"/>
        <v/>
      </c>
      <c r="Y2848" s="41" t="str">
        <f>IF($B2848="", "", IF($B2848&gt;'Annual Report'!$AZ$41, 'Annual Report'!$BA$40, TEXT($B2848, "mmm yyyy")))</f>
        <v/>
      </c>
      <c r="AA2848" s="13" t="str">
        <f t="shared" si="357"/>
        <v/>
      </c>
      <c r="AC2848" s="13" t="str">
        <f t="shared" si="358"/>
        <v xml:space="preserve"> - </v>
      </c>
      <c r="AE2848" s="13" t="str">
        <f t="shared" si="359"/>
        <v/>
      </c>
    </row>
    <row r="2849" spans="1:31" x14ac:dyDescent="0.25">
      <c r="A2849" s="30"/>
      <c r="B2849" s="74"/>
      <c r="C2849" s="82"/>
      <c r="D2849" s="92"/>
      <c r="E2849" s="75"/>
      <c r="F2849" s="76"/>
      <c r="G2849" s="83"/>
      <c r="H2849" s="77"/>
      <c r="I2849" s="84"/>
      <c r="J2849" s="30"/>
      <c r="K2849" s="25" t="str">
        <f t="shared" si="352"/>
        <v/>
      </c>
      <c r="L2849" s="30"/>
      <c r="O2849" s="13" t="str">
        <f t="shared" si="353"/>
        <v/>
      </c>
      <c r="P2849" s="13">
        <f>SUM($E$11:$E2849)</f>
        <v>30</v>
      </c>
      <c r="T2849" s="22">
        <f t="shared" si="354"/>
        <v>0</v>
      </c>
      <c r="U2849" s="22">
        <f t="shared" si="355"/>
        <v>0</v>
      </c>
      <c r="W2849" s="13" t="str">
        <f t="shared" si="356"/>
        <v/>
      </c>
      <c r="Y2849" s="41" t="str">
        <f>IF($B2849="", "", IF($B2849&gt;'Annual Report'!$AZ$41, 'Annual Report'!$BA$40, TEXT($B2849, "mmm yyyy")))</f>
        <v/>
      </c>
      <c r="AA2849" s="13" t="str">
        <f t="shared" si="357"/>
        <v/>
      </c>
      <c r="AC2849" s="13" t="str">
        <f t="shared" si="358"/>
        <v xml:space="preserve"> - </v>
      </c>
      <c r="AE2849" s="13" t="str">
        <f t="shared" si="359"/>
        <v/>
      </c>
    </row>
    <row r="2850" spans="1:31" x14ac:dyDescent="0.25">
      <c r="A2850" s="30"/>
      <c r="B2850" s="74"/>
      <c r="C2850" s="82"/>
      <c r="D2850" s="92"/>
      <c r="E2850" s="75"/>
      <c r="F2850" s="76"/>
      <c r="G2850" s="83"/>
      <c r="H2850" s="77"/>
      <c r="I2850" s="84"/>
      <c r="J2850" s="30"/>
      <c r="K2850" s="25" t="str">
        <f t="shared" si="352"/>
        <v/>
      </c>
      <c r="L2850" s="30"/>
      <c r="O2850" s="13" t="str">
        <f t="shared" si="353"/>
        <v/>
      </c>
      <c r="P2850" s="13">
        <f>SUM($E$11:$E2850)</f>
        <v>30</v>
      </c>
      <c r="T2850" s="22">
        <f t="shared" si="354"/>
        <v>0</v>
      </c>
      <c r="U2850" s="22">
        <f t="shared" si="355"/>
        <v>0</v>
      </c>
      <c r="W2850" s="13" t="str">
        <f t="shared" si="356"/>
        <v/>
      </c>
      <c r="Y2850" s="41" t="str">
        <f>IF($B2850="", "", IF($B2850&gt;'Annual Report'!$AZ$41, 'Annual Report'!$BA$40, TEXT($B2850, "mmm yyyy")))</f>
        <v/>
      </c>
      <c r="AA2850" s="13" t="str">
        <f t="shared" si="357"/>
        <v/>
      </c>
      <c r="AC2850" s="13" t="str">
        <f t="shared" si="358"/>
        <v xml:space="preserve"> - </v>
      </c>
      <c r="AE2850" s="13" t="str">
        <f t="shared" si="359"/>
        <v/>
      </c>
    </row>
    <row r="2851" spans="1:31" x14ac:dyDescent="0.25">
      <c r="A2851" s="30"/>
      <c r="B2851" s="74"/>
      <c r="C2851" s="82"/>
      <c r="D2851" s="92"/>
      <c r="E2851" s="75"/>
      <c r="F2851" s="76"/>
      <c r="G2851" s="83"/>
      <c r="H2851" s="77"/>
      <c r="I2851" s="84"/>
      <c r="J2851" s="30"/>
      <c r="K2851" s="25" t="str">
        <f t="shared" si="352"/>
        <v/>
      </c>
      <c r="L2851" s="30"/>
      <c r="O2851" s="13" t="str">
        <f t="shared" si="353"/>
        <v/>
      </c>
      <c r="P2851" s="13">
        <f>SUM($E$11:$E2851)</f>
        <v>30</v>
      </c>
      <c r="T2851" s="22">
        <f t="shared" si="354"/>
        <v>0</v>
      </c>
      <c r="U2851" s="22">
        <f t="shared" si="355"/>
        <v>0</v>
      </c>
      <c r="W2851" s="13" t="str">
        <f t="shared" si="356"/>
        <v/>
      </c>
      <c r="Y2851" s="41" t="str">
        <f>IF($B2851="", "", IF($B2851&gt;'Annual Report'!$AZ$41, 'Annual Report'!$BA$40, TEXT($B2851, "mmm yyyy")))</f>
        <v/>
      </c>
      <c r="AA2851" s="13" t="str">
        <f t="shared" si="357"/>
        <v/>
      </c>
      <c r="AC2851" s="13" t="str">
        <f t="shared" si="358"/>
        <v xml:space="preserve"> - </v>
      </c>
      <c r="AE2851" s="13" t="str">
        <f t="shared" si="359"/>
        <v/>
      </c>
    </row>
    <row r="2852" spans="1:31" x14ac:dyDescent="0.25">
      <c r="A2852" s="30"/>
      <c r="B2852" s="74"/>
      <c r="C2852" s="82"/>
      <c r="D2852" s="92"/>
      <c r="E2852" s="75"/>
      <c r="F2852" s="76"/>
      <c r="G2852" s="83"/>
      <c r="H2852" s="77"/>
      <c r="I2852" s="84"/>
      <c r="J2852" s="30"/>
      <c r="K2852" s="25" t="str">
        <f t="shared" si="352"/>
        <v/>
      </c>
      <c r="L2852" s="30"/>
      <c r="O2852" s="13" t="str">
        <f t="shared" si="353"/>
        <v/>
      </c>
      <c r="P2852" s="13">
        <f>SUM($E$11:$E2852)</f>
        <v>30</v>
      </c>
      <c r="T2852" s="22">
        <f t="shared" si="354"/>
        <v>0</v>
      </c>
      <c r="U2852" s="22">
        <f t="shared" si="355"/>
        <v>0</v>
      </c>
      <c r="W2852" s="13" t="str">
        <f t="shared" si="356"/>
        <v/>
      </c>
      <c r="Y2852" s="41" t="str">
        <f>IF($B2852="", "", IF($B2852&gt;'Annual Report'!$AZ$41, 'Annual Report'!$BA$40, TEXT($B2852, "mmm yyyy")))</f>
        <v/>
      </c>
      <c r="AA2852" s="13" t="str">
        <f t="shared" si="357"/>
        <v/>
      </c>
      <c r="AC2852" s="13" t="str">
        <f t="shared" si="358"/>
        <v xml:space="preserve"> - </v>
      </c>
      <c r="AE2852" s="13" t="str">
        <f t="shared" si="359"/>
        <v/>
      </c>
    </row>
    <row r="2853" spans="1:31" x14ac:dyDescent="0.25">
      <c r="A2853" s="30"/>
      <c r="B2853" s="74"/>
      <c r="C2853" s="82"/>
      <c r="D2853" s="92"/>
      <c r="E2853" s="75"/>
      <c r="F2853" s="76"/>
      <c r="G2853" s="83"/>
      <c r="H2853" s="77"/>
      <c r="I2853" s="84"/>
      <c r="J2853" s="30"/>
      <c r="K2853" s="25" t="str">
        <f t="shared" si="352"/>
        <v/>
      </c>
      <c r="L2853" s="30"/>
      <c r="O2853" s="13" t="str">
        <f t="shared" si="353"/>
        <v/>
      </c>
      <c r="P2853" s="13">
        <f>SUM($E$11:$E2853)</f>
        <v>30</v>
      </c>
      <c r="T2853" s="22">
        <f t="shared" si="354"/>
        <v>0</v>
      </c>
      <c r="U2853" s="22">
        <f t="shared" si="355"/>
        <v>0</v>
      </c>
      <c r="W2853" s="13" t="str">
        <f t="shared" si="356"/>
        <v/>
      </c>
      <c r="Y2853" s="41" t="str">
        <f>IF($B2853="", "", IF($B2853&gt;'Annual Report'!$AZ$41, 'Annual Report'!$BA$40, TEXT($B2853, "mmm yyyy")))</f>
        <v/>
      </c>
      <c r="AA2853" s="13" t="str">
        <f t="shared" si="357"/>
        <v/>
      </c>
      <c r="AC2853" s="13" t="str">
        <f t="shared" si="358"/>
        <v xml:space="preserve"> - </v>
      </c>
      <c r="AE2853" s="13" t="str">
        <f t="shared" si="359"/>
        <v/>
      </c>
    </row>
    <row r="2854" spans="1:31" x14ac:dyDescent="0.25">
      <c r="A2854" s="30"/>
      <c r="B2854" s="74"/>
      <c r="C2854" s="82"/>
      <c r="D2854" s="92"/>
      <c r="E2854" s="75"/>
      <c r="F2854" s="76"/>
      <c r="G2854" s="83"/>
      <c r="H2854" s="77"/>
      <c r="I2854" s="84"/>
      <c r="J2854" s="30"/>
      <c r="K2854" s="25" t="str">
        <f t="shared" si="352"/>
        <v/>
      </c>
      <c r="L2854" s="30"/>
      <c r="O2854" s="13" t="str">
        <f t="shared" si="353"/>
        <v/>
      </c>
      <c r="P2854" s="13">
        <f>SUM($E$11:$E2854)</f>
        <v>30</v>
      </c>
      <c r="T2854" s="22">
        <f t="shared" si="354"/>
        <v>0</v>
      </c>
      <c r="U2854" s="22">
        <f t="shared" si="355"/>
        <v>0</v>
      </c>
      <c r="W2854" s="13" t="str">
        <f t="shared" si="356"/>
        <v/>
      </c>
      <c r="Y2854" s="41" t="str">
        <f>IF($B2854="", "", IF($B2854&gt;'Annual Report'!$AZ$41, 'Annual Report'!$BA$40, TEXT($B2854, "mmm yyyy")))</f>
        <v/>
      </c>
      <c r="AA2854" s="13" t="str">
        <f t="shared" si="357"/>
        <v/>
      </c>
      <c r="AC2854" s="13" t="str">
        <f t="shared" si="358"/>
        <v xml:space="preserve"> - </v>
      </c>
      <c r="AE2854" s="13" t="str">
        <f t="shared" si="359"/>
        <v/>
      </c>
    </row>
    <row r="2855" spans="1:31" x14ac:dyDescent="0.25">
      <c r="A2855" s="30"/>
      <c r="B2855" s="74"/>
      <c r="C2855" s="82"/>
      <c r="D2855" s="92"/>
      <c r="E2855" s="75"/>
      <c r="F2855" s="76"/>
      <c r="G2855" s="83"/>
      <c r="H2855" s="77"/>
      <c r="I2855" s="84"/>
      <c r="J2855" s="30"/>
      <c r="K2855" s="25" t="str">
        <f t="shared" si="352"/>
        <v/>
      </c>
      <c r="L2855" s="30"/>
      <c r="O2855" s="13" t="str">
        <f t="shared" si="353"/>
        <v/>
      </c>
      <c r="P2855" s="13">
        <f>SUM($E$11:$E2855)</f>
        <v>30</v>
      </c>
      <c r="T2855" s="22">
        <f t="shared" si="354"/>
        <v>0</v>
      </c>
      <c r="U2855" s="22">
        <f t="shared" si="355"/>
        <v>0</v>
      </c>
      <c r="W2855" s="13" t="str">
        <f t="shared" si="356"/>
        <v/>
      </c>
      <c r="Y2855" s="41" t="str">
        <f>IF($B2855="", "", IF($B2855&gt;'Annual Report'!$AZ$41, 'Annual Report'!$BA$40, TEXT($B2855, "mmm yyyy")))</f>
        <v/>
      </c>
      <c r="AA2855" s="13" t="str">
        <f t="shared" si="357"/>
        <v/>
      </c>
      <c r="AC2855" s="13" t="str">
        <f t="shared" si="358"/>
        <v xml:space="preserve"> - </v>
      </c>
      <c r="AE2855" s="13" t="str">
        <f t="shared" si="359"/>
        <v/>
      </c>
    </row>
    <row r="2856" spans="1:31" x14ac:dyDescent="0.25">
      <c r="A2856" s="30"/>
      <c r="B2856" s="74"/>
      <c r="C2856" s="82"/>
      <c r="D2856" s="92"/>
      <c r="E2856" s="75"/>
      <c r="F2856" s="76"/>
      <c r="G2856" s="83"/>
      <c r="H2856" s="77"/>
      <c r="I2856" s="84"/>
      <c r="J2856" s="30"/>
      <c r="K2856" s="25" t="str">
        <f t="shared" si="352"/>
        <v/>
      </c>
      <c r="L2856" s="30"/>
      <c r="O2856" s="13" t="str">
        <f t="shared" si="353"/>
        <v/>
      </c>
      <c r="P2856" s="13">
        <f>SUM($E$11:$E2856)</f>
        <v>30</v>
      </c>
      <c r="T2856" s="22">
        <f t="shared" si="354"/>
        <v>0</v>
      </c>
      <c r="U2856" s="22">
        <f t="shared" si="355"/>
        <v>0</v>
      </c>
      <c r="W2856" s="13" t="str">
        <f t="shared" si="356"/>
        <v/>
      </c>
      <c r="Y2856" s="41" t="str">
        <f>IF($B2856="", "", IF($B2856&gt;'Annual Report'!$AZ$41, 'Annual Report'!$BA$40, TEXT($B2856, "mmm yyyy")))</f>
        <v/>
      </c>
      <c r="AA2856" s="13" t="str">
        <f t="shared" si="357"/>
        <v/>
      </c>
      <c r="AC2856" s="13" t="str">
        <f t="shared" si="358"/>
        <v xml:space="preserve"> - </v>
      </c>
      <c r="AE2856" s="13" t="str">
        <f t="shared" si="359"/>
        <v/>
      </c>
    </row>
    <row r="2857" spans="1:31" x14ac:dyDescent="0.25">
      <c r="A2857" s="30"/>
      <c r="B2857" s="74"/>
      <c r="C2857" s="82"/>
      <c r="D2857" s="92"/>
      <c r="E2857" s="75"/>
      <c r="F2857" s="76"/>
      <c r="G2857" s="83"/>
      <c r="H2857" s="77"/>
      <c r="I2857" s="84"/>
      <c r="J2857" s="30"/>
      <c r="K2857" s="25" t="str">
        <f t="shared" si="352"/>
        <v/>
      </c>
      <c r="L2857" s="30"/>
      <c r="O2857" s="13" t="str">
        <f t="shared" si="353"/>
        <v/>
      </c>
      <c r="P2857" s="13">
        <f>SUM($E$11:$E2857)</f>
        <v>30</v>
      </c>
      <c r="T2857" s="22">
        <f t="shared" si="354"/>
        <v>0</v>
      </c>
      <c r="U2857" s="22">
        <f t="shared" si="355"/>
        <v>0</v>
      </c>
      <c r="W2857" s="13" t="str">
        <f t="shared" si="356"/>
        <v/>
      </c>
      <c r="Y2857" s="41" t="str">
        <f>IF($B2857="", "", IF($B2857&gt;'Annual Report'!$AZ$41, 'Annual Report'!$BA$40, TEXT($B2857, "mmm yyyy")))</f>
        <v/>
      </c>
      <c r="AA2857" s="13" t="str">
        <f t="shared" si="357"/>
        <v/>
      </c>
      <c r="AC2857" s="13" t="str">
        <f t="shared" si="358"/>
        <v xml:space="preserve"> - </v>
      </c>
      <c r="AE2857" s="13" t="str">
        <f t="shared" si="359"/>
        <v/>
      </c>
    </row>
    <row r="2858" spans="1:31" x14ac:dyDescent="0.25">
      <c r="A2858" s="30"/>
      <c r="B2858" s="74"/>
      <c r="C2858" s="82"/>
      <c r="D2858" s="92"/>
      <c r="E2858" s="75"/>
      <c r="F2858" s="76"/>
      <c r="G2858" s="83"/>
      <c r="H2858" s="77"/>
      <c r="I2858" s="84"/>
      <c r="J2858" s="30"/>
      <c r="K2858" s="25" t="str">
        <f t="shared" si="352"/>
        <v/>
      </c>
      <c r="L2858" s="30"/>
      <c r="O2858" s="13" t="str">
        <f t="shared" si="353"/>
        <v/>
      </c>
      <c r="P2858" s="13">
        <f>SUM($E$11:$E2858)</f>
        <v>30</v>
      </c>
      <c r="T2858" s="22">
        <f t="shared" si="354"/>
        <v>0</v>
      </c>
      <c r="U2858" s="22">
        <f t="shared" si="355"/>
        <v>0</v>
      </c>
      <c r="W2858" s="13" t="str">
        <f t="shared" si="356"/>
        <v/>
      </c>
      <c r="Y2858" s="41" t="str">
        <f>IF($B2858="", "", IF($B2858&gt;'Annual Report'!$AZ$41, 'Annual Report'!$BA$40, TEXT($B2858, "mmm yyyy")))</f>
        <v/>
      </c>
      <c r="AA2858" s="13" t="str">
        <f t="shared" si="357"/>
        <v/>
      </c>
      <c r="AC2858" s="13" t="str">
        <f t="shared" si="358"/>
        <v xml:space="preserve"> - </v>
      </c>
      <c r="AE2858" s="13" t="str">
        <f t="shared" si="359"/>
        <v/>
      </c>
    </row>
    <row r="2859" spans="1:31" x14ac:dyDescent="0.25">
      <c r="A2859" s="30"/>
      <c r="B2859" s="74"/>
      <c r="C2859" s="82"/>
      <c r="D2859" s="92"/>
      <c r="E2859" s="75"/>
      <c r="F2859" s="76"/>
      <c r="G2859" s="83"/>
      <c r="H2859" s="77"/>
      <c r="I2859" s="84"/>
      <c r="J2859" s="30"/>
      <c r="K2859" s="25" t="str">
        <f t="shared" si="352"/>
        <v/>
      </c>
      <c r="L2859" s="30"/>
      <c r="O2859" s="13" t="str">
        <f t="shared" si="353"/>
        <v/>
      </c>
      <c r="P2859" s="13">
        <f>SUM($E$11:$E2859)</f>
        <v>30</v>
      </c>
      <c r="T2859" s="22">
        <f t="shared" si="354"/>
        <v>0</v>
      </c>
      <c r="U2859" s="22">
        <f t="shared" si="355"/>
        <v>0</v>
      </c>
      <c r="W2859" s="13" t="str">
        <f t="shared" si="356"/>
        <v/>
      </c>
      <c r="Y2859" s="41" t="str">
        <f>IF($B2859="", "", IF($B2859&gt;'Annual Report'!$AZ$41, 'Annual Report'!$BA$40, TEXT($B2859, "mmm yyyy")))</f>
        <v/>
      </c>
      <c r="AA2859" s="13" t="str">
        <f t="shared" si="357"/>
        <v/>
      </c>
      <c r="AC2859" s="13" t="str">
        <f t="shared" si="358"/>
        <v xml:space="preserve"> - </v>
      </c>
      <c r="AE2859" s="13" t="str">
        <f t="shared" si="359"/>
        <v/>
      </c>
    </row>
    <row r="2860" spans="1:31" x14ac:dyDescent="0.25">
      <c r="A2860" s="30"/>
      <c r="B2860" s="74"/>
      <c r="C2860" s="82"/>
      <c r="D2860" s="92"/>
      <c r="E2860" s="75"/>
      <c r="F2860" s="76"/>
      <c r="G2860" s="83"/>
      <c r="H2860" s="77"/>
      <c r="I2860" s="84"/>
      <c r="J2860" s="30"/>
      <c r="K2860" s="25" t="str">
        <f t="shared" si="352"/>
        <v/>
      </c>
      <c r="L2860" s="30"/>
      <c r="O2860" s="13" t="str">
        <f t="shared" si="353"/>
        <v/>
      </c>
      <c r="P2860" s="13">
        <f>SUM($E$11:$E2860)</f>
        <v>30</v>
      </c>
      <c r="T2860" s="22">
        <f t="shared" si="354"/>
        <v>0</v>
      </c>
      <c r="U2860" s="22">
        <f t="shared" si="355"/>
        <v>0</v>
      </c>
      <c r="W2860" s="13" t="str">
        <f t="shared" si="356"/>
        <v/>
      </c>
      <c r="Y2860" s="41" t="str">
        <f>IF($B2860="", "", IF($B2860&gt;'Annual Report'!$AZ$41, 'Annual Report'!$BA$40, TEXT($B2860, "mmm yyyy")))</f>
        <v/>
      </c>
      <c r="AA2860" s="13" t="str">
        <f t="shared" si="357"/>
        <v/>
      </c>
      <c r="AC2860" s="13" t="str">
        <f t="shared" si="358"/>
        <v xml:space="preserve"> - </v>
      </c>
      <c r="AE2860" s="13" t="str">
        <f t="shared" si="359"/>
        <v/>
      </c>
    </row>
    <row r="2861" spans="1:31" x14ac:dyDescent="0.25">
      <c r="A2861" s="30"/>
      <c r="B2861" s="74"/>
      <c r="C2861" s="82"/>
      <c r="D2861" s="92"/>
      <c r="E2861" s="75"/>
      <c r="F2861" s="76"/>
      <c r="G2861" s="83"/>
      <c r="H2861" s="77"/>
      <c r="I2861" s="84"/>
      <c r="J2861" s="30"/>
      <c r="K2861" s="25" t="str">
        <f t="shared" si="352"/>
        <v/>
      </c>
      <c r="L2861" s="30"/>
      <c r="O2861" s="13" t="str">
        <f t="shared" si="353"/>
        <v/>
      </c>
      <c r="P2861" s="13">
        <f>SUM($E$11:$E2861)</f>
        <v>30</v>
      </c>
      <c r="T2861" s="22">
        <f t="shared" si="354"/>
        <v>0</v>
      </c>
      <c r="U2861" s="22">
        <f t="shared" si="355"/>
        <v>0</v>
      </c>
      <c r="W2861" s="13" t="str">
        <f t="shared" si="356"/>
        <v/>
      </c>
      <c r="Y2861" s="41" t="str">
        <f>IF($B2861="", "", IF($B2861&gt;'Annual Report'!$AZ$41, 'Annual Report'!$BA$40, TEXT($B2861, "mmm yyyy")))</f>
        <v/>
      </c>
      <c r="AA2861" s="13" t="str">
        <f t="shared" si="357"/>
        <v/>
      </c>
      <c r="AC2861" s="13" t="str">
        <f t="shared" si="358"/>
        <v xml:space="preserve"> - </v>
      </c>
      <c r="AE2861" s="13" t="str">
        <f t="shared" si="359"/>
        <v/>
      </c>
    </row>
    <row r="2862" spans="1:31" x14ac:dyDescent="0.25">
      <c r="A2862" s="30"/>
      <c r="B2862" s="74"/>
      <c r="C2862" s="82"/>
      <c r="D2862" s="92"/>
      <c r="E2862" s="75"/>
      <c r="F2862" s="76"/>
      <c r="G2862" s="83"/>
      <c r="H2862" s="77"/>
      <c r="I2862" s="84"/>
      <c r="J2862" s="30"/>
      <c r="K2862" s="25" t="str">
        <f t="shared" si="352"/>
        <v/>
      </c>
      <c r="L2862" s="30"/>
      <c r="O2862" s="13" t="str">
        <f t="shared" si="353"/>
        <v/>
      </c>
      <c r="P2862" s="13">
        <f>SUM($E$11:$E2862)</f>
        <v>30</v>
      </c>
      <c r="T2862" s="22">
        <f t="shared" si="354"/>
        <v>0</v>
      </c>
      <c r="U2862" s="22">
        <f t="shared" si="355"/>
        <v>0</v>
      </c>
      <c r="W2862" s="13" t="str">
        <f t="shared" si="356"/>
        <v/>
      </c>
      <c r="Y2862" s="41" t="str">
        <f>IF($B2862="", "", IF($B2862&gt;'Annual Report'!$AZ$41, 'Annual Report'!$BA$40, TEXT($B2862, "mmm yyyy")))</f>
        <v/>
      </c>
      <c r="AA2862" s="13" t="str">
        <f t="shared" si="357"/>
        <v/>
      </c>
      <c r="AC2862" s="13" t="str">
        <f t="shared" si="358"/>
        <v xml:space="preserve"> - </v>
      </c>
      <c r="AE2862" s="13" t="str">
        <f t="shared" si="359"/>
        <v/>
      </c>
    </row>
    <row r="2863" spans="1:31" x14ac:dyDescent="0.25">
      <c r="A2863" s="30"/>
      <c r="B2863" s="74"/>
      <c r="C2863" s="82"/>
      <c r="D2863" s="92"/>
      <c r="E2863" s="75"/>
      <c r="F2863" s="76"/>
      <c r="G2863" s="83"/>
      <c r="H2863" s="77"/>
      <c r="I2863" s="84"/>
      <c r="J2863" s="30"/>
      <c r="K2863" s="25" t="str">
        <f t="shared" si="352"/>
        <v/>
      </c>
      <c r="L2863" s="30"/>
      <c r="O2863" s="13" t="str">
        <f t="shared" si="353"/>
        <v/>
      </c>
      <c r="P2863" s="13">
        <f>SUM($E$11:$E2863)</f>
        <v>30</v>
      </c>
      <c r="T2863" s="22">
        <f t="shared" si="354"/>
        <v>0</v>
      </c>
      <c r="U2863" s="22">
        <f t="shared" si="355"/>
        <v>0</v>
      </c>
      <c r="W2863" s="13" t="str">
        <f t="shared" si="356"/>
        <v/>
      </c>
      <c r="Y2863" s="41" t="str">
        <f>IF($B2863="", "", IF($B2863&gt;'Annual Report'!$AZ$41, 'Annual Report'!$BA$40, TEXT($B2863, "mmm yyyy")))</f>
        <v/>
      </c>
      <c r="AA2863" s="13" t="str">
        <f t="shared" si="357"/>
        <v/>
      </c>
      <c r="AC2863" s="13" t="str">
        <f t="shared" si="358"/>
        <v xml:space="preserve"> - </v>
      </c>
      <c r="AE2863" s="13" t="str">
        <f t="shared" si="359"/>
        <v/>
      </c>
    </row>
    <row r="2864" spans="1:31" x14ac:dyDescent="0.25">
      <c r="A2864" s="30"/>
      <c r="B2864" s="74"/>
      <c r="C2864" s="82"/>
      <c r="D2864" s="92"/>
      <c r="E2864" s="75"/>
      <c r="F2864" s="76"/>
      <c r="G2864" s="83"/>
      <c r="H2864" s="77"/>
      <c r="I2864" s="84"/>
      <c r="J2864" s="30"/>
      <c r="K2864" s="25" t="str">
        <f t="shared" si="352"/>
        <v/>
      </c>
      <c r="L2864" s="30"/>
      <c r="O2864" s="13" t="str">
        <f t="shared" si="353"/>
        <v/>
      </c>
      <c r="P2864" s="13">
        <f>SUM($E$11:$E2864)</f>
        <v>30</v>
      </c>
      <c r="T2864" s="22">
        <f t="shared" si="354"/>
        <v>0</v>
      </c>
      <c r="U2864" s="22">
        <f t="shared" si="355"/>
        <v>0</v>
      </c>
      <c r="W2864" s="13" t="str">
        <f t="shared" si="356"/>
        <v/>
      </c>
      <c r="Y2864" s="41" t="str">
        <f>IF($B2864="", "", IF($B2864&gt;'Annual Report'!$AZ$41, 'Annual Report'!$BA$40, TEXT($B2864, "mmm yyyy")))</f>
        <v/>
      </c>
      <c r="AA2864" s="13" t="str">
        <f t="shared" si="357"/>
        <v/>
      </c>
      <c r="AC2864" s="13" t="str">
        <f t="shared" si="358"/>
        <v xml:space="preserve"> - </v>
      </c>
      <c r="AE2864" s="13" t="str">
        <f t="shared" si="359"/>
        <v/>
      </c>
    </row>
    <row r="2865" spans="1:31" x14ac:dyDescent="0.25">
      <c r="A2865" s="30"/>
      <c r="B2865" s="74"/>
      <c r="C2865" s="82"/>
      <c r="D2865" s="92"/>
      <c r="E2865" s="75"/>
      <c r="F2865" s="76"/>
      <c r="G2865" s="83"/>
      <c r="H2865" s="77"/>
      <c r="I2865" s="84"/>
      <c r="J2865" s="30"/>
      <c r="K2865" s="25" t="str">
        <f t="shared" si="352"/>
        <v/>
      </c>
      <c r="L2865" s="30"/>
      <c r="O2865" s="13" t="str">
        <f t="shared" si="353"/>
        <v/>
      </c>
      <c r="P2865" s="13">
        <f>SUM($E$11:$E2865)</f>
        <v>30</v>
      </c>
      <c r="T2865" s="22">
        <f t="shared" si="354"/>
        <v>0</v>
      </c>
      <c r="U2865" s="22">
        <f t="shared" si="355"/>
        <v>0</v>
      </c>
      <c r="W2865" s="13" t="str">
        <f t="shared" si="356"/>
        <v/>
      </c>
      <c r="Y2865" s="41" t="str">
        <f>IF($B2865="", "", IF($B2865&gt;'Annual Report'!$AZ$41, 'Annual Report'!$BA$40, TEXT($B2865, "mmm yyyy")))</f>
        <v/>
      </c>
      <c r="AA2865" s="13" t="str">
        <f t="shared" si="357"/>
        <v/>
      </c>
      <c r="AC2865" s="13" t="str">
        <f t="shared" si="358"/>
        <v xml:space="preserve"> - </v>
      </c>
      <c r="AE2865" s="13" t="str">
        <f t="shared" si="359"/>
        <v/>
      </c>
    </row>
    <row r="2866" spans="1:31" x14ac:dyDescent="0.25">
      <c r="A2866" s="30"/>
      <c r="B2866" s="74"/>
      <c r="C2866" s="82"/>
      <c r="D2866" s="92"/>
      <c r="E2866" s="75"/>
      <c r="F2866" s="76"/>
      <c r="G2866" s="83"/>
      <c r="H2866" s="77"/>
      <c r="I2866" s="84"/>
      <c r="J2866" s="30"/>
      <c r="K2866" s="25" t="str">
        <f t="shared" si="352"/>
        <v/>
      </c>
      <c r="L2866" s="30"/>
      <c r="O2866" s="13" t="str">
        <f t="shared" si="353"/>
        <v/>
      </c>
      <c r="P2866" s="13">
        <f>SUM($E$11:$E2866)</f>
        <v>30</v>
      </c>
      <c r="T2866" s="22">
        <f t="shared" si="354"/>
        <v>0</v>
      </c>
      <c r="U2866" s="22">
        <f t="shared" si="355"/>
        <v>0</v>
      </c>
      <c r="W2866" s="13" t="str">
        <f t="shared" si="356"/>
        <v/>
      </c>
      <c r="Y2866" s="41" t="str">
        <f>IF($B2866="", "", IF($B2866&gt;'Annual Report'!$AZ$41, 'Annual Report'!$BA$40, TEXT($B2866, "mmm yyyy")))</f>
        <v/>
      </c>
      <c r="AA2866" s="13" t="str">
        <f t="shared" si="357"/>
        <v/>
      </c>
      <c r="AC2866" s="13" t="str">
        <f t="shared" si="358"/>
        <v xml:space="preserve"> - </v>
      </c>
      <c r="AE2866" s="13" t="str">
        <f t="shared" si="359"/>
        <v/>
      </c>
    </row>
    <row r="2867" spans="1:31" x14ac:dyDescent="0.25">
      <c r="A2867" s="30"/>
      <c r="B2867" s="74"/>
      <c r="C2867" s="82"/>
      <c r="D2867" s="92"/>
      <c r="E2867" s="75"/>
      <c r="F2867" s="76"/>
      <c r="G2867" s="83"/>
      <c r="H2867" s="77"/>
      <c r="I2867" s="84"/>
      <c r="J2867" s="30"/>
      <c r="K2867" s="25" t="str">
        <f t="shared" si="352"/>
        <v/>
      </c>
      <c r="L2867" s="30"/>
      <c r="O2867" s="13" t="str">
        <f t="shared" si="353"/>
        <v/>
      </c>
      <c r="P2867" s="13">
        <f>SUM($E$11:$E2867)</f>
        <v>30</v>
      </c>
      <c r="T2867" s="22">
        <f t="shared" si="354"/>
        <v>0</v>
      </c>
      <c r="U2867" s="22">
        <f t="shared" si="355"/>
        <v>0</v>
      </c>
      <c r="W2867" s="13" t="str">
        <f t="shared" si="356"/>
        <v/>
      </c>
      <c r="Y2867" s="41" t="str">
        <f>IF($B2867="", "", IF($B2867&gt;'Annual Report'!$AZ$41, 'Annual Report'!$BA$40, TEXT($B2867, "mmm yyyy")))</f>
        <v/>
      </c>
      <c r="AA2867" s="13" t="str">
        <f t="shared" si="357"/>
        <v/>
      </c>
      <c r="AC2867" s="13" t="str">
        <f t="shared" si="358"/>
        <v xml:space="preserve"> - </v>
      </c>
      <c r="AE2867" s="13" t="str">
        <f t="shared" si="359"/>
        <v/>
      </c>
    </row>
    <row r="2868" spans="1:31" x14ac:dyDescent="0.25">
      <c r="A2868" s="30"/>
      <c r="B2868" s="74"/>
      <c r="C2868" s="82"/>
      <c r="D2868" s="92"/>
      <c r="E2868" s="75"/>
      <c r="F2868" s="76"/>
      <c r="G2868" s="83"/>
      <c r="H2868" s="77"/>
      <c r="I2868" s="84"/>
      <c r="J2868" s="30"/>
      <c r="K2868" s="25" t="str">
        <f t="shared" si="352"/>
        <v/>
      </c>
      <c r="L2868" s="30"/>
      <c r="O2868" s="13" t="str">
        <f t="shared" si="353"/>
        <v/>
      </c>
      <c r="P2868" s="13">
        <f>SUM($E$11:$E2868)</f>
        <v>30</v>
      </c>
      <c r="T2868" s="22">
        <f t="shared" si="354"/>
        <v>0</v>
      </c>
      <c r="U2868" s="22">
        <f t="shared" si="355"/>
        <v>0</v>
      </c>
      <c r="W2868" s="13" t="str">
        <f t="shared" si="356"/>
        <v/>
      </c>
      <c r="Y2868" s="41" t="str">
        <f>IF($B2868="", "", IF($B2868&gt;'Annual Report'!$AZ$41, 'Annual Report'!$BA$40, TEXT($B2868, "mmm yyyy")))</f>
        <v/>
      </c>
      <c r="AA2868" s="13" t="str">
        <f t="shared" si="357"/>
        <v/>
      </c>
      <c r="AC2868" s="13" t="str">
        <f t="shared" si="358"/>
        <v xml:space="preserve"> - </v>
      </c>
      <c r="AE2868" s="13" t="str">
        <f t="shared" si="359"/>
        <v/>
      </c>
    </row>
    <row r="2869" spans="1:31" x14ac:dyDescent="0.25">
      <c r="A2869" s="30"/>
      <c r="B2869" s="74"/>
      <c r="C2869" s="82"/>
      <c r="D2869" s="92"/>
      <c r="E2869" s="75"/>
      <c r="F2869" s="76"/>
      <c r="G2869" s="83"/>
      <c r="H2869" s="77"/>
      <c r="I2869" s="84"/>
      <c r="J2869" s="30"/>
      <c r="K2869" s="25" t="str">
        <f t="shared" si="352"/>
        <v/>
      </c>
      <c r="L2869" s="30"/>
      <c r="O2869" s="13" t="str">
        <f t="shared" si="353"/>
        <v/>
      </c>
      <c r="P2869" s="13">
        <f>SUM($E$11:$E2869)</f>
        <v>30</v>
      </c>
      <c r="T2869" s="22">
        <f t="shared" si="354"/>
        <v>0</v>
      </c>
      <c r="U2869" s="22">
        <f t="shared" si="355"/>
        <v>0</v>
      </c>
      <c r="W2869" s="13" t="str">
        <f t="shared" si="356"/>
        <v/>
      </c>
      <c r="Y2869" s="41" t="str">
        <f>IF($B2869="", "", IF($B2869&gt;'Annual Report'!$AZ$41, 'Annual Report'!$BA$40, TEXT($B2869, "mmm yyyy")))</f>
        <v/>
      </c>
      <c r="AA2869" s="13" t="str">
        <f t="shared" si="357"/>
        <v/>
      </c>
      <c r="AC2869" s="13" t="str">
        <f t="shared" si="358"/>
        <v xml:space="preserve"> - </v>
      </c>
      <c r="AE2869" s="13" t="str">
        <f t="shared" si="359"/>
        <v/>
      </c>
    </row>
    <row r="2870" spans="1:31" x14ac:dyDescent="0.25">
      <c r="A2870" s="30"/>
      <c r="B2870" s="74"/>
      <c r="C2870" s="82"/>
      <c r="D2870" s="92"/>
      <c r="E2870" s="75"/>
      <c r="F2870" s="76"/>
      <c r="G2870" s="83"/>
      <c r="H2870" s="77"/>
      <c r="I2870" s="84"/>
      <c r="J2870" s="30"/>
      <c r="K2870" s="25" t="str">
        <f t="shared" si="352"/>
        <v/>
      </c>
      <c r="L2870" s="30"/>
      <c r="O2870" s="13" t="str">
        <f t="shared" si="353"/>
        <v/>
      </c>
      <c r="P2870" s="13">
        <f>SUM($E$11:$E2870)</f>
        <v>30</v>
      </c>
      <c r="T2870" s="22">
        <f t="shared" si="354"/>
        <v>0</v>
      </c>
      <c r="U2870" s="22">
        <f t="shared" si="355"/>
        <v>0</v>
      </c>
      <c r="W2870" s="13" t="str">
        <f t="shared" si="356"/>
        <v/>
      </c>
      <c r="Y2870" s="41" t="str">
        <f>IF($B2870="", "", IF($B2870&gt;'Annual Report'!$AZ$41, 'Annual Report'!$BA$40, TEXT($B2870, "mmm yyyy")))</f>
        <v/>
      </c>
      <c r="AA2870" s="13" t="str">
        <f t="shared" si="357"/>
        <v/>
      </c>
      <c r="AC2870" s="13" t="str">
        <f t="shared" si="358"/>
        <v xml:space="preserve"> - </v>
      </c>
      <c r="AE2870" s="13" t="str">
        <f t="shared" si="359"/>
        <v/>
      </c>
    </row>
    <row r="2871" spans="1:31" x14ac:dyDescent="0.25">
      <c r="A2871" s="30"/>
      <c r="B2871" s="74"/>
      <c r="C2871" s="82"/>
      <c r="D2871" s="92"/>
      <c r="E2871" s="75"/>
      <c r="F2871" s="76"/>
      <c r="G2871" s="83"/>
      <c r="H2871" s="77"/>
      <c r="I2871" s="84"/>
      <c r="J2871" s="30"/>
      <c r="K2871" s="25" t="str">
        <f t="shared" si="352"/>
        <v/>
      </c>
      <c r="L2871" s="30"/>
      <c r="O2871" s="13" t="str">
        <f t="shared" si="353"/>
        <v/>
      </c>
      <c r="P2871" s="13">
        <f>SUM($E$11:$E2871)</f>
        <v>30</v>
      </c>
      <c r="T2871" s="22">
        <f t="shared" si="354"/>
        <v>0</v>
      </c>
      <c r="U2871" s="22">
        <f t="shared" si="355"/>
        <v>0</v>
      </c>
      <c r="W2871" s="13" t="str">
        <f t="shared" si="356"/>
        <v/>
      </c>
      <c r="Y2871" s="41" t="str">
        <f>IF($B2871="", "", IF($B2871&gt;'Annual Report'!$AZ$41, 'Annual Report'!$BA$40, TEXT($B2871, "mmm yyyy")))</f>
        <v/>
      </c>
      <c r="AA2871" s="13" t="str">
        <f t="shared" si="357"/>
        <v/>
      </c>
      <c r="AC2871" s="13" t="str">
        <f t="shared" si="358"/>
        <v xml:space="preserve"> - </v>
      </c>
      <c r="AE2871" s="13" t="str">
        <f t="shared" si="359"/>
        <v/>
      </c>
    </row>
    <row r="2872" spans="1:31" x14ac:dyDescent="0.25">
      <c r="A2872" s="30"/>
      <c r="B2872" s="74"/>
      <c r="C2872" s="82"/>
      <c r="D2872" s="92"/>
      <c r="E2872" s="75"/>
      <c r="F2872" s="76"/>
      <c r="G2872" s="83"/>
      <c r="H2872" s="77"/>
      <c r="I2872" s="84"/>
      <c r="J2872" s="30"/>
      <c r="K2872" s="25" t="str">
        <f t="shared" si="352"/>
        <v/>
      </c>
      <c r="L2872" s="30"/>
      <c r="O2872" s="13" t="str">
        <f t="shared" si="353"/>
        <v/>
      </c>
      <c r="P2872" s="13">
        <f>SUM($E$11:$E2872)</f>
        <v>30</v>
      </c>
      <c r="T2872" s="22">
        <f t="shared" si="354"/>
        <v>0</v>
      </c>
      <c r="U2872" s="22">
        <f t="shared" si="355"/>
        <v>0</v>
      </c>
      <c r="W2872" s="13" t="str">
        <f t="shared" si="356"/>
        <v/>
      </c>
      <c r="Y2872" s="41" t="str">
        <f>IF($B2872="", "", IF($B2872&gt;'Annual Report'!$AZ$41, 'Annual Report'!$BA$40, TEXT($B2872, "mmm yyyy")))</f>
        <v/>
      </c>
      <c r="AA2872" s="13" t="str">
        <f t="shared" si="357"/>
        <v/>
      </c>
      <c r="AC2872" s="13" t="str">
        <f t="shared" si="358"/>
        <v xml:space="preserve"> - </v>
      </c>
      <c r="AE2872" s="13" t="str">
        <f t="shared" si="359"/>
        <v/>
      </c>
    </row>
    <row r="2873" spans="1:31" x14ac:dyDescent="0.25">
      <c r="A2873" s="30"/>
      <c r="B2873" s="74"/>
      <c r="C2873" s="82"/>
      <c r="D2873" s="92"/>
      <c r="E2873" s="75"/>
      <c r="F2873" s="76"/>
      <c r="G2873" s="83"/>
      <c r="H2873" s="77"/>
      <c r="I2873" s="84"/>
      <c r="J2873" s="30"/>
      <c r="K2873" s="25" t="str">
        <f t="shared" si="352"/>
        <v/>
      </c>
      <c r="L2873" s="30"/>
      <c r="O2873" s="13" t="str">
        <f t="shared" si="353"/>
        <v/>
      </c>
      <c r="P2873" s="13">
        <f>SUM($E$11:$E2873)</f>
        <v>30</v>
      </c>
      <c r="T2873" s="22">
        <f t="shared" si="354"/>
        <v>0</v>
      </c>
      <c r="U2873" s="22">
        <f t="shared" si="355"/>
        <v>0</v>
      </c>
      <c r="W2873" s="13" t="str">
        <f t="shared" si="356"/>
        <v/>
      </c>
      <c r="Y2873" s="41" t="str">
        <f>IF($B2873="", "", IF($B2873&gt;'Annual Report'!$AZ$41, 'Annual Report'!$BA$40, TEXT($B2873, "mmm yyyy")))</f>
        <v/>
      </c>
      <c r="AA2873" s="13" t="str">
        <f t="shared" si="357"/>
        <v/>
      </c>
      <c r="AC2873" s="13" t="str">
        <f t="shared" si="358"/>
        <v xml:space="preserve"> - </v>
      </c>
      <c r="AE2873" s="13" t="str">
        <f t="shared" si="359"/>
        <v/>
      </c>
    </row>
    <row r="2874" spans="1:31" x14ac:dyDescent="0.25">
      <c r="A2874" s="30"/>
      <c r="B2874" s="74"/>
      <c r="C2874" s="82"/>
      <c r="D2874" s="92"/>
      <c r="E2874" s="75"/>
      <c r="F2874" s="76"/>
      <c r="G2874" s="83"/>
      <c r="H2874" s="77"/>
      <c r="I2874" s="84"/>
      <c r="J2874" s="30"/>
      <c r="K2874" s="25" t="str">
        <f t="shared" si="352"/>
        <v/>
      </c>
      <c r="L2874" s="30"/>
      <c r="O2874" s="13" t="str">
        <f t="shared" si="353"/>
        <v/>
      </c>
      <c r="P2874" s="13">
        <f>SUM($E$11:$E2874)</f>
        <v>30</v>
      </c>
      <c r="T2874" s="22">
        <f t="shared" si="354"/>
        <v>0</v>
      </c>
      <c r="U2874" s="22">
        <f t="shared" si="355"/>
        <v>0</v>
      </c>
      <c r="W2874" s="13" t="str">
        <f t="shared" si="356"/>
        <v/>
      </c>
      <c r="Y2874" s="41" t="str">
        <f>IF($B2874="", "", IF($B2874&gt;'Annual Report'!$AZ$41, 'Annual Report'!$BA$40, TEXT($B2874, "mmm yyyy")))</f>
        <v/>
      </c>
      <c r="AA2874" s="13" t="str">
        <f t="shared" si="357"/>
        <v/>
      </c>
      <c r="AC2874" s="13" t="str">
        <f t="shared" si="358"/>
        <v xml:space="preserve"> - </v>
      </c>
      <c r="AE2874" s="13" t="str">
        <f t="shared" si="359"/>
        <v/>
      </c>
    </row>
    <row r="2875" spans="1:31" x14ac:dyDescent="0.25">
      <c r="A2875" s="30"/>
      <c r="B2875" s="74"/>
      <c r="C2875" s="82"/>
      <c r="D2875" s="92"/>
      <c r="E2875" s="75"/>
      <c r="F2875" s="76"/>
      <c r="G2875" s="83"/>
      <c r="H2875" s="77"/>
      <c r="I2875" s="84"/>
      <c r="J2875" s="30"/>
      <c r="K2875" s="25" t="str">
        <f t="shared" si="352"/>
        <v/>
      </c>
      <c r="L2875" s="30"/>
      <c r="O2875" s="13" t="str">
        <f t="shared" si="353"/>
        <v/>
      </c>
      <c r="P2875" s="13">
        <f>SUM($E$11:$E2875)</f>
        <v>30</v>
      </c>
      <c r="T2875" s="22">
        <f t="shared" si="354"/>
        <v>0</v>
      </c>
      <c r="U2875" s="22">
        <f t="shared" si="355"/>
        <v>0</v>
      </c>
      <c r="W2875" s="13" t="str">
        <f t="shared" si="356"/>
        <v/>
      </c>
      <c r="Y2875" s="41" t="str">
        <f>IF($B2875="", "", IF($B2875&gt;'Annual Report'!$AZ$41, 'Annual Report'!$BA$40, TEXT($B2875, "mmm yyyy")))</f>
        <v/>
      </c>
      <c r="AA2875" s="13" t="str">
        <f t="shared" si="357"/>
        <v/>
      </c>
      <c r="AC2875" s="13" t="str">
        <f t="shared" si="358"/>
        <v xml:space="preserve"> - </v>
      </c>
      <c r="AE2875" s="13" t="str">
        <f t="shared" si="359"/>
        <v/>
      </c>
    </row>
    <row r="2876" spans="1:31" x14ac:dyDescent="0.25">
      <c r="A2876" s="30"/>
      <c r="B2876" s="74"/>
      <c r="C2876" s="82"/>
      <c r="D2876" s="92"/>
      <c r="E2876" s="75"/>
      <c r="F2876" s="76"/>
      <c r="G2876" s="83"/>
      <c r="H2876" s="77"/>
      <c r="I2876" s="84"/>
      <c r="J2876" s="30"/>
      <c r="K2876" s="25" t="str">
        <f t="shared" si="352"/>
        <v/>
      </c>
      <c r="L2876" s="30"/>
      <c r="O2876" s="13" t="str">
        <f t="shared" si="353"/>
        <v/>
      </c>
      <c r="P2876" s="13">
        <f>SUM($E$11:$E2876)</f>
        <v>30</v>
      </c>
      <c r="T2876" s="22">
        <f t="shared" si="354"/>
        <v>0</v>
      </c>
      <c r="U2876" s="22">
        <f t="shared" si="355"/>
        <v>0</v>
      </c>
      <c r="W2876" s="13" t="str">
        <f t="shared" si="356"/>
        <v/>
      </c>
      <c r="Y2876" s="41" t="str">
        <f>IF($B2876="", "", IF($B2876&gt;'Annual Report'!$AZ$41, 'Annual Report'!$BA$40, TEXT($B2876, "mmm yyyy")))</f>
        <v/>
      </c>
      <c r="AA2876" s="13" t="str">
        <f t="shared" si="357"/>
        <v/>
      </c>
      <c r="AC2876" s="13" t="str">
        <f t="shared" si="358"/>
        <v xml:space="preserve"> - </v>
      </c>
      <c r="AE2876" s="13" t="str">
        <f t="shared" si="359"/>
        <v/>
      </c>
    </row>
    <row r="2877" spans="1:31" x14ac:dyDescent="0.25">
      <c r="A2877" s="30"/>
      <c r="B2877" s="74"/>
      <c r="C2877" s="82"/>
      <c r="D2877" s="92"/>
      <c r="E2877" s="75"/>
      <c r="F2877" s="76"/>
      <c r="G2877" s="83"/>
      <c r="H2877" s="77"/>
      <c r="I2877" s="84"/>
      <c r="J2877" s="30"/>
      <c r="K2877" s="25" t="str">
        <f t="shared" si="352"/>
        <v/>
      </c>
      <c r="L2877" s="30"/>
      <c r="O2877" s="13" t="str">
        <f t="shared" si="353"/>
        <v/>
      </c>
      <c r="P2877" s="13">
        <f>SUM($E$11:$E2877)</f>
        <v>30</v>
      </c>
      <c r="T2877" s="22">
        <f t="shared" si="354"/>
        <v>0</v>
      </c>
      <c r="U2877" s="22">
        <f t="shared" si="355"/>
        <v>0</v>
      </c>
      <c r="W2877" s="13" t="str">
        <f t="shared" si="356"/>
        <v/>
      </c>
      <c r="Y2877" s="41" t="str">
        <f>IF($B2877="", "", IF($B2877&gt;'Annual Report'!$AZ$41, 'Annual Report'!$BA$40, TEXT($B2877, "mmm yyyy")))</f>
        <v/>
      </c>
      <c r="AA2877" s="13" t="str">
        <f t="shared" si="357"/>
        <v/>
      </c>
      <c r="AC2877" s="13" t="str">
        <f t="shared" si="358"/>
        <v xml:space="preserve"> - </v>
      </c>
      <c r="AE2877" s="13" t="str">
        <f t="shared" si="359"/>
        <v/>
      </c>
    </row>
    <row r="2878" spans="1:31" x14ac:dyDescent="0.25">
      <c r="A2878" s="30"/>
      <c r="B2878" s="74"/>
      <c r="C2878" s="82"/>
      <c r="D2878" s="92"/>
      <c r="E2878" s="75"/>
      <c r="F2878" s="76"/>
      <c r="G2878" s="83"/>
      <c r="H2878" s="77"/>
      <c r="I2878" s="84"/>
      <c r="J2878" s="30"/>
      <c r="K2878" s="25" t="str">
        <f t="shared" si="352"/>
        <v/>
      </c>
      <c r="L2878" s="30"/>
      <c r="O2878" s="13" t="str">
        <f t="shared" si="353"/>
        <v/>
      </c>
      <c r="P2878" s="13">
        <f>SUM($E$11:$E2878)</f>
        <v>30</v>
      </c>
      <c r="T2878" s="22">
        <f t="shared" si="354"/>
        <v>0</v>
      </c>
      <c r="U2878" s="22">
        <f t="shared" si="355"/>
        <v>0</v>
      </c>
      <c r="W2878" s="13" t="str">
        <f t="shared" si="356"/>
        <v/>
      </c>
      <c r="Y2878" s="41" t="str">
        <f>IF($B2878="", "", IF($B2878&gt;'Annual Report'!$AZ$41, 'Annual Report'!$BA$40, TEXT($B2878, "mmm yyyy")))</f>
        <v/>
      </c>
      <c r="AA2878" s="13" t="str">
        <f t="shared" si="357"/>
        <v/>
      </c>
      <c r="AC2878" s="13" t="str">
        <f t="shared" si="358"/>
        <v xml:space="preserve"> - </v>
      </c>
      <c r="AE2878" s="13" t="str">
        <f t="shared" si="359"/>
        <v/>
      </c>
    </row>
    <row r="2879" spans="1:31" x14ac:dyDescent="0.25">
      <c r="A2879" s="30"/>
      <c r="B2879" s="74"/>
      <c r="C2879" s="82"/>
      <c r="D2879" s="92"/>
      <c r="E2879" s="75"/>
      <c r="F2879" s="76"/>
      <c r="G2879" s="83"/>
      <c r="H2879" s="77"/>
      <c r="I2879" s="84"/>
      <c r="J2879" s="30"/>
      <c r="K2879" s="25" t="str">
        <f t="shared" si="352"/>
        <v/>
      </c>
      <c r="L2879" s="30"/>
      <c r="O2879" s="13" t="str">
        <f t="shared" si="353"/>
        <v/>
      </c>
      <c r="P2879" s="13">
        <f>SUM($E$11:$E2879)</f>
        <v>30</v>
      </c>
      <c r="T2879" s="22">
        <f t="shared" si="354"/>
        <v>0</v>
      </c>
      <c r="U2879" s="22">
        <f t="shared" si="355"/>
        <v>0</v>
      </c>
      <c r="W2879" s="13" t="str">
        <f t="shared" si="356"/>
        <v/>
      </c>
      <c r="Y2879" s="41" t="str">
        <f>IF($B2879="", "", IF($B2879&gt;'Annual Report'!$AZ$41, 'Annual Report'!$BA$40, TEXT($B2879, "mmm yyyy")))</f>
        <v/>
      </c>
      <c r="AA2879" s="13" t="str">
        <f t="shared" si="357"/>
        <v/>
      </c>
      <c r="AC2879" s="13" t="str">
        <f t="shared" si="358"/>
        <v xml:space="preserve"> - </v>
      </c>
      <c r="AE2879" s="13" t="str">
        <f t="shared" si="359"/>
        <v/>
      </c>
    </row>
    <row r="2880" spans="1:31" x14ac:dyDescent="0.25">
      <c r="A2880" s="30"/>
      <c r="B2880" s="74"/>
      <c r="C2880" s="82"/>
      <c r="D2880" s="92"/>
      <c r="E2880" s="75"/>
      <c r="F2880" s="76"/>
      <c r="G2880" s="83"/>
      <c r="H2880" s="77"/>
      <c r="I2880" s="84"/>
      <c r="J2880" s="30"/>
      <c r="K2880" s="25" t="str">
        <f t="shared" si="352"/>
        <v/>
      </c>
      <c r="L2880" s="30"/>
      <c r="O2880" s="13" t="str">
        <f t="shared" si="353"/>
        <v/>
      </c>
      <c r="P2880" s="13">
        <f>SUM($E$11:$E2880)</f>
        <v>30</v>
      </c>
      <c r="T2880" s="22">
        <f t="shared" si="354"/>
        <v>0</v>
      </c>
      <c r="U2880" s="22">
        <f t="shared" si="355"/>
        <v>0</v>
      </c>
      <c r="W2880" s="13" t="str">
        <f t="shared" si="356"/>
        <v/>
      </c>
      <c r="Y2880" s="41" t="str">
        <f>IF($B2880="", "", IF($B2880&gt;'Annual Report'!$AZ$41, 'Annual Report'!$BA$40, TEXT($B2880, "mmm yyyy")))</f>
        <v/>
      </c>
      <c r="AA2880" s="13" t="str">
        <f t="shared" si="357"/>
        <v/>
      </c>
      <c r="AC2880" s="13" t="str">
        <f t="shared" si="358"/>
        <v xml:space="preserve"> - </v>
      </c>
      <c r="AE2880" s="13" t="str">
        <f t="shared" si="359"/>
        <v/>
      </c>
    </row>
    <row r="2881" spans="1:31" x14ac:dyDescent="0.25">
      <c r="A2881" s="30"/>
      <c r="B2881" s="74"/>
      <c r="C2881" s="82"/>
      <c r="D2881" s="92"/>
      <c r="E2881" s="75"/>
      <c r="F2881" s="76"/>
      <c r="G2881" s="83"/>
      <c r="H2881" s="77"/>
      <c r="I2881" s="84"/>
      <c r="J2881" s="30"/>
      <c r="K2881" s="25" t="str">
        <f t="shared" si="352"/>
        <v/>
      </c>
      <c r="L2881" s="30"/>
      <c r="O2881" s="13" t="str">
        <f t="shared" si="353"/>
        <v/>
      </c>
      <c r="P2881" s="13">
        <f>SUM($E$11:$E2881)</f>
        <v>30</v>
      </c>
      <c r="T2881" s="22">
        <f t="shared" si="354"/>
        <v>0</v>
      </c>
      <c r="U2881" s="22">
        <f t="shared" si="355"/>
        <v>0</v>
      </c>
      <c r="W2881" s="13" t="str">
        <f t="shared" si="356"/>
        <v/>
      </c>
      <c r="Y2881" s="41" t="str">
        <f>IF($B2881="", "", IF($B2881&gt;'Annual Report'!$AZ$41, 'Annual Report'!$BA$40, TEXT($B2881, "mmm yyyy")))</f>
        <v/>
      </c>
      <c r="AA2881" s="13" t="str">
        <f t="shared" si="357"/>
        <v/>
      </c>
      <c r="AC2881" s="13" t="str">
        <f t="shared" si="358"/>
        <v xml:space="preserve"> - </v>
      </c>
      <c r="AE2881" s="13" t="str">
        <f t="shared" si="359"/>
        <v/>
      </c>
    </row>
    <row r="2882" spans="1:31" x14ac:dyDescent="0.25">
      <c r="A2882" s="30"/>
      <c r="B2882" s="74"/>
      <c r="C2882" s="82"/>
      <c r="D2882" s="92"/>
      <c r="E2882" s="75"/>
      <c r="F2882" s="76"/>
      <c r="G2882" s="83"/>
      <c r="H2882" s="77"/>
      <c r="I2882" s="84"/>
      <c r="J2882" s="30"/>
      <c r="K2882" s="25" t="str">
        <f t="shared" si="352"/>
        <v/>
      </c>
      <c r="L2882" s="30"/>
      <c r="O2882" s="13" t="str">
        <f t="shared" si="353"/>
        <v/>
      </c>
      <c r="P2882" s="13">
        <f>SUM($E$11:$E2882)</f>
        <v>30</v>
      </c>
      <c r="T2882" s="22">
        <f t="shared" si="354"/>
        <v>0</v>
      </c>
      <c r="U2882" s="22">
        <f t="shared" si="355"/>
        <v>0</v>
      </c>
      <c r="W2882" s="13" t="str">
        <f t="shared" si="356"/>
        <v/>
      </c>
      <c r="Y2882" s="41" t="str">
        <f>IF($B2882="", "", IF($B2882&gt;'Annual Report'!$AZ$41, 'Annual Report'!$BA$40, TEXT($B2882, "mmm yyyy")))</f>
        <v/>
      </c>
      <c r="AA2882" s="13" t="str">
        <f t="shared" si="357"/>
        <v/>
      </c>
      <c r="AC2882" s="13" t="str">
        <f t="shared" si="358"/>
        <v xml:space="preserve"> - </v>
      </c>
      <c r="AE2882" s="13" t="str">
        <f t="shared" si="359"/>
        <v/>
      </c>
    </row>
    <row r="2883" spans="1:31" x14ac:dyDescent="0.25">
      <c r="A2883" s="30"/>
      <c r="B2883" s="74"/>
      <c r="C2883" s="82"/>
      <c r="D2883" s="92"/>
      <c r="E2883" s="75"/>
      <c r="F2883" s="76"/>
      <c r="G2883" s="83"/>
      <c r="H2883" s="77"/>
      <c r="I2883" s="84"/>
      <c r="J2883" s="30"/>
      <c r="K2883" s="25" t="str">
        <f t="shared" si="352"/>
        <v/>
      </c>
      <c r="L2883" s="30"/>
      <c r="O2883" s="13" t="str">
        <f t="shared" si="353"/>
        <v/>
      </c>
      <c r="P2883" s="13">
        <f>SUM($E$11:$E2883)</f>
        <v>30</v>
      </c>
      <c r="T2883" s="22">
        <f t="shared" si="354"/>
        <v>0</v>
      </c>
      <c r="U2883" s="22">
        <f t="shared" si="355"/>
        <v>0</v>
      </c>
      <c r="W2883" s="13" t="str">
        <f t="shared" si="356"/>
        <v/>
      </c>
      <c r="Y2883" s="41" t="str">
        <f>IF($B2883="", "", IF($B2883&gt;'Annual Report'!$AZ$41, 'Annual Report'!$BA$40, TEXT($B2883, "mmm yyyy")))</f>
        <v/>
      </c>
      <c r="AA2883" s="13" t="str">
        <f t="shared" si="357"/>
        <v/>
      </c>
      <c r="AC2883" s="13" t="str">
        <f t="shared" si="358"/>
        <v xml:space="preserve"> - </v>
      </c>
      <c r="AE2883" s="13" t="str">
        <f t="shared" si="359"/>
        <v/>
      </c>
    </row>
    <row r="2884" spans="1:31" x14ac:dyDescent="0.25">
      <c r="A2884" s="30"/>
      <c r="B2884" s="74"/>
      <c r="C2884" s="82"/>
      <c r="D2884" s="92"/>
      <c r="E2884" s="75"/>
      <c r="F2884" s="76"/>
      <c r="G2884" s="83"/>
      <c r="H2884" s="77"/>
      <c r="I2884" s="84"/>
      <c r="J2884" s="30"/>
      <c r="K2884" s="25" t="str">
        <f t="shared" si="352"/>
        <v/>
      </c>
      <c r="L2884" s="30"/>
      <c r="O2884" s="13" t="str">
        <f t="shared" si="353"/>
        <v/>
      </c>
      <c r="P2884" s="13">
        <f>SUM($E$11:$E2884)</f>
        <v>30</v>
      </c>
      <c r="T2884" s="22">
        <f t="shared" si="354"/>
        <v>0</v>
      </c>
      <c r="U2884" s="22">
        <f t="shared" si="355"/>
        <v>0</v>
      </c>
      <c r="W2884" s="13" t="str">
        <f t="shared" si="356"/>
        <v/>
      </c>
      <c r="Y2884" s="41" t="str">
        <f>IF($B2884="", "", IF($B2884&gt;'Annual Report'!$AZ$41, 'Annual Report'!$BA$40, TEXT($B2884, "mmm yyyy")))</f>
        <v/>
      </c>
      <c r="AA2884" s="13" t="str">
        <f t="shared" si="357"/>
        <v/>
      </c>
      <c r="AC2884" s="13" t="str">
        <f t="shared" si="358"/>
        <v xml:space="preserve"> - </v>
      </c>
      <c r="AE2884" s="13" t="str">
        <f t="shared" si="359"/>
        <v/>
      </c>
    </row>
    <row r="2885" spans="1:31" x14ac:dyDescent="0.25">
      <c r="A2885" s="30"/>
      <c r="B2885" s="74"/>
      <c r="C2885" s="82"/>
      <c r="D2885" s="92"/>
      <c r="E2885" s="75"/>
      <c r="F2885" s="76"/>
      <c r="G2885" s="83"/>
      <c r="H2885" s="77"/>
      <c r="I2885" s="84"/>
      <c r="J2885" s="30"/>
      <c r="K2885" s="25" t="str">
        <f t="shared" si="352"/>
        <v/>
      </c>
      <c r="L2885" s="30"/>
      <c r="O2885" s="13" t="str">
        <f t="shared" si="353"/>
        <v/>
      </c>
      <c r="P2885" s="13">
        <f>SUM($E$11:$E2885)</f>
        <v>30</v>
      </c>
      <c r="T2885" s="22">
        <f t="shared" si="354"/>
        <v>0</v>
      </c>
      <c r="U2885" s="22">
        <f t="shared" si="355"/>
        <v>0</v>
      </c>
      <c r="W2885" s="13" t="str">
        <f t="shared" si="356"/>
        <v/>
      </c>
      <c r="Y2885" s="41" t="str">
        <f>IF($B2885="", "", IF($B2885&gt;'Annual Report'!$AZ$41, 'Annual Report'!$BA$40, TEXT($B2885, "mmm yyyy")))</f>
        <v/>
      </c>
      <c r="AA2885" s="13" t="str">
        <f t="shared" si="357"/>
        <v/>
      </c>
      <c r="AC2885" s="13" t="str">
        <f t="shared" si="358"/>
        <v xml:space="preserve"> - </v>
      </c>
      <c r="AE2885" s="13" t="str">
        <f t="shared" si="359"/>
        <v/>
      </c>
    </row>
    <row r="2886" spans="1:31" x14ac:dyDescent="0.25">
      <c r="A2886" s="30"/>
      <c r="B2886" s="74"/>
      <c r="C2886" s="82"/>
      <c r="D2886" s="92"/>
      <c r="E2886" s="75"/>
      <c r="F2886" s="76"/>
      <c r="G2886" s="83"/>
      <c r="H2886" s="77"/>
      <c r="I2886" s="84"/>
      <c r="J2886" s="30"/>
      <c r="K2886" s="25" t="str">
        <f t="shared" si="352"/>
        <v/>
      </c>
      <c r="L2886" s="30"/>
      <c r="O2886" s="13" t="str">
        <f t="shared" si="353"/>
        <v/>
      </c>
      <c r="P2886" s="13">
        <f>SUM($E$11:$E2886)</f>
        <v>30</v>
      </c>
      <c r="T2886" s="22">
        <f t="shared" si="354"/>
        <v>0</v>
      </c>
      <c r="U2886" s="22">
        <f t="shared" si="355"/>
        <v>0</v>
      </c>
      <c r="W2886" s="13" t="str">
        <f t="shared" si="356"/>
        <v/>
      </c>
      <c r="Y2886" s="41" t="str">
        <f>IF($B2886="", "", IF($B2886&gt;'Annual Report'!$AZ$41, 'Annual Report'!$BA$40, TEXT($B2886, "mmm yyyy")))</f>
        <v/>
      </c>
      <c r="AA2886" s="13" t="str">
        <f t="shared" si="357"/>
        <v/>
      </c>
      <c r="AC2886" s="13" t="str">
        <f t="shared" si="358"/>
        <v xml:space="preserve"> - </v>
      </c>
      <c r="AE2886" s="13" t="str">
        <f t="shared" si="359"/>
        <v/>
      </c>
    </row>
    <row r="2887" spans="1:31" x14ac:dyDescent="0.25">
      <c r="A2887" s="30"/>
      <c r="B2887" s="74"/>
      <c r="C2887" s="82"/>
      <c r="D2887" s="92"/>
      <c r="E2887" s="75"/>
      <c r="F2887" s="76"/>
      <c r="G2887" s="83"/>
      <c r="H2887" s="77"/>
      <c r="I2887" s="84"/>
      <c r="J2887" s="30"/>
      <c r="K2887" s="25" t="str">
        <f t="shared" si="352"/>
        <v/>
      </c>
      <c r="L2887" s="30"/>
      <c r="O2887" s="13" t="str">
        <f t="shared" si="353"/>
        <v/>
      </c>
      <c r="P2887" s="13">
        <f>SUM($E$11:$E2887)</f>
        <v>30</v>
      </c>
      <c r="T2887" s="22">
        <f t="shared" si="354"/>
        <v>0</v>
      </c>
      <c r="U2887" s="22">
        <f t="shared" si="355"/>
        <v>0</v>
      </c>
      <c r="W2887" s="13" t="str">
        <f t="shared" si="356"/>
        <v/>
      </c>
      <c r="Y2887" s="41" t="str">
        <f>IF($B2887="", "", IF($B2887&gt;'Annual Report'!$AZ$41, 'Annual Report'!$BA$40, TEXT($B2887, "mmm yyyy")))</f>
        <v/>
      </c>
      <c r="AA2887" s="13" t="str">
        <f t="shared" si="357"/>
        <v/>
      </c>
      <c r="AC2887" s="13" t="str">
        <f t="shared" si="358"/>
        <v xml:space="preserve"> - </v>
      </c>
      <c r="AE2887" s="13" t="str">
        <f t="shared" si="359"/>
        <v/>
      </c>
    </row>
    <row r="2888" spans="1:31" x14ac:dyDescent="0.25">
      <c r="A2888" s="30"/>
      <c r="B2888" s="74"/>
      <c r="C2888" s="82"/>
      <c r="D2888" s="92"/>
      <c r="E2888" s="75"/>
      <c r="F2888" s="76"/>
      <c r="G2888" s="83"/>
      <c r="H2888" s="77"/>
      <c r="I2888" s="84"/>
      <c r="J2888" s="30"/>
      <c r="K2888" s="25" t="str">
        <f t="shared" si="352"/>
        <v/>
      </c>
      <c r="L2888" s="30"/>
      <c r="O2888" s="13" t="str">
        <f t="shared" si="353"/>
        <v/>
      </c>
      <c r="P2888" s="13">
        <f>SUM($E$11:$E2888)</f>
        <v>30</v>
      </c>
      <c r="T2888" s="22">
        <f t="shared" si="354"/>
        <v>0</v>
      </c>
      <c r="U2888" s="22">
        <f t="shared" si="355"/>
        <v>0</v>
      </c>
      <c r="W2888" s="13" t="str">
        <f t="shared" si="356"/>
        <v/>
      </c>
      <c r="Y2888" s="41" t="str">
        <f>IF($B2888="", "", IF($B2888&gt;'Annual Report'!$AZ$41, 'Annual Report'!$BA$40, TEXT($B2888, "mmm yyyy")))</f>
        <v/>
      </c>
      <c r="AA2888" s="13" t="str">
        <f t="shared" si="357"/>
        <v/>
      </c>
      <c r="AC2888" s="13" t="str">
        <f t="shared" si="358"/>
        <v xml:space="preserve"> - </v>
      </c>
      <c r="AE2888" s="13" t="str">
        <f t="shared" si="359"/>
        <v/>
      </c>
    </row>
    <row r="2889" spans="1:31" x14ac:dyDescent="0.25">
      <c r="A2889" s="30"/>
      <c r="B2889" s="74"/>
      <c r="C2889" s="82"/>
      <c r="D2889" s="92"/>
      <c r="E2889" s="75"/>
      <c r="F2889" s="76"/>
      <c r="G2889" s="83"/>
      <c r="H2889" s="77"/>
      <c r="I2889" s="84"/>
      <c r="J2889" s="30"/>
      <c r="K2889" s="25" t="str">
        <f t="shared" si="352"/>
        <v/>
      </c>
      <c r="L2889" s="30"/>
      <c r="O2889" s="13" t="str">
        <f t="shared" si="353"/>
        <v/>
      </c>
      <c r="P2889" s="13">
        <f>SUM($E$11:$E2889)</f>
        <v>30</v>
      </c>
      <c r="T2889" s="22">
        <f t="shared" si="354"/>
        <v>0</v>
      </c>
      <c r="U2889" s="22">
        <f t="shared" si="355"/>
        <v>0</v>
      </c>
      <c r="W2889" s="13" t="str">
        <f t="shared" si="356"/>
        <v/>
      </c>
      <c r="Y2889" s="41" t="str">
        <f>IF($B2889="", "", IF($B2889&gt;'Annual Report'!$AZ$41, 'Annual Report'!$BA$40, TEXT($B2889, "mmm yyyy")))</f>
        <v/>
      </c>
      <c r="AA2889" s="13" t="str">
        <f t="shared" si="357"/>
        <v/>
      </c>
      <c r="AC2889" s="13" t="str">
        <f t="shared" si="358"/>
        <v xml:space="preserve"> - </v>
      </c>
      <c r="AE2889" s="13" t="str">
        <f t="shared" si="359"/>
        <v/>
      </c>
    </row>
    <row r="2890" spans="1:31" x14ac:dyDescent="0.25">
      <c r="A2890" s="30"/>
      <c r="B2890" s="74"/>
      <c r="C2890" s="82"/>
      <c r="D2890" s="92"/>
      <c r="E2890" s="75"/>
      <c r="F2890" s="76"/>
      <c r="G2890" s="83"/>
      <c r="H2890" s="77"/>
      <c r="I2890" s="84"/>
      <c r="J2890" s="30"/>
      <c r="K2890" s="25" t="str">
        <f t="shared" si="352"/>
        <v/>
      </c>
      <c r="L2890" s="30"/>
      <c r="O2890" s="13" t="str">
        <f t="shared" si="353"/>
        <v/>
      </c>
      <c r="P2890" s="13">
        <f>SUM($E$11:$E2890)</f>
        <v>30</v>
      </c>
      <c r="T2890" s="22">
        <f t="shared" si="354"/>
        <v>0</v>
      </c>
      <c r="U2890" s="22">
        <f t="shared" si="355"/>
        <v>0</v>
      </c>
      <c r="W2890" s="13" t="str">
        <f t="shared" si="356"/>
        <v/>
      </c>
      <c r="Y2890" s="41" t="str">
        <f>IF($B2890="", "", IF($B2890&gt;'Annual Report'!$AZ$41, 'Annual Report'!$BA$40, TEXT($B2890, "mmm yyyy")))</f>
        <v/>
      </c>
      <c r="AA2890" s="13" t="str">
        <f t="shared" si="357"/>
        <v/>
      </c>
      <c r="AC2890" s="13" t="str">
        <f t="shared" si="358"/>
        <v xml:space="preserve"> - </v>
      </c>
      <c r="AE2890" s="13" t="str">
        <f t="shared" si="359"/>
        <v/>
      </c>
    </row>
    <row r="2891" spans="1:31" x14ac:dyDescent="0.25">
      <c r="A2891" s="30"/>
      <c r="B2891" s="74"/>
      <c r="C2891" s="82"/>
      <c r="D2891" s="92"/>
      <c r="E2891" s="75"/>
      <c r="F2891" s="76"/>
      <c r="G2891" s="83"/>
      <c r="H2891" s="77"/>
      <c r="I2891" s="84"/>
      <c r="J2891" s="30"/>
      <c r="K2891" s="25" t="str">
        <f t="shared" si="352"/>
        <v/>
      </c>
      <c r="L2891" s="30"/>
      <c r="O2891" s="13" t="str">
        <f t="shared" si="353"/>
        <v/>
      </c>
      <c r="P2891" s="13">
        <f>SUM($E$11:$E2891)</f>
        <v>30</v>
      </c>
      <c r="T2891" s="22">
        <f t="shared" si="354"/>
        <v>0</v>
      </c>
      <c r="U2891" s="22">
        <f t="shared" si="355"/>
        <v>0</v>
      </c>
      <c r="W2891" s="13" t="str">
        <f t="shared" si="356"/>
        <v/>
      </c>
      <c r="Y2891" s="41" t="str">
        <f>IF($B2891="", "", IF($B2891&gt;'Annual Report'!$AZ$41, 'Annual Report'!$BA$40, TEXT($B2891, "mmm yyyy")))</f>
        <v/>
      </c>
      <c r="AA2891" s="13" t="str">
        <f t="shared" si="357"/>
        <v/>
      </c>
      <c r="AC2891" s="13" t="str">
        <f t="shared" si="358"/>
        <v xml:space="preserve"> - </v>
      </c>
      <c r="AE2891" s="13" t="str">
        <f t="shared" si="359"/>
        <v/>
      </c>
    </row>
    <row r="2892" spans="1:31" x14ac:dyDescent="0.25">
      <c r="A2892" s="30"/>
      <c r="B2892" s="74"/>
      <c r="C2892" s="82"/>
      <c r="D2892" s="92"/>
      <c r="E2892" s="75"/>
      <c r="F2892" s="76"/>
      <c r="G2892" s="83"/>
      <c r="H2892" s="77"/>
      <c r="I2892" s="84"/>
      <c r="J2892" s="30"/>
      <c r="K2892" s="25" t="str">
        <f t="shared" ref="K2892:K2955" si="360">IF($B2892="", "", $G2892+$H2892-$F2892-$U2892-$T2892)</f>
        <v/>
      </c>
      <c r="L2892" s="30"/>
      <c r="O2892" s="13" t="str">
        <f t="shared" ref="O2892:O2955" si="361">IF($B2892="", "", IF(OR($B2892&lt;$R$3, $B2892&gt;$R$4), "X", ""))</f>
        <v/>
      </c>
      <c r="P2892" s="13">
        <f>SUM($E$11:$E2892)</f>
        <v>30</v>
      </c>
      <c r="T2892" s="22">
        <f t="shared" ref="T2892:T2955" si="362">ROUND($D2892*$P$4*24, 2)</f>
        <v>0</v>
      </c>
      <c r="U2892" s="22">
        <f t="shared" ref="U2892:U2955" si="363">ROUND(IF(AND($P2892&gt;$O$6, $P2891&lt;$O$6), (($P2892-$O$6)*$P$7)+(($O$6-$P2891)*$P$6), IF($P2891&gt;$O$6, $E2892*$P$7, $E2892*$P$6)), 2)</f>
        <v>0</v>
      </c>
      <c r="W2892" s="13" t="str">
        <f t="shared" ref="W2892:W2955" si="364">IF($I2892="", "", IF(COUNTIF($R$11:$R$20, $I2892)&gt;0, "", "X"))</f>
        <v/>
      </c>
      <c r="Y2892" s="41" t="str">
        <f>IF($B2892="", "", IF($B2892&gt;'Annual Report'!$AZ$41, 'Annual Report'!$BA$40, TEXT($B2892, "mmm yyyy")))</f>
        <v/>
      </c>
      <c r="AA2892" s="13" t="str">
        <f t="shared" ref="AA2892:AA2955" si="365">IF(AND(NOT($F2892=""), $I2892=""), "X", "")</f>
        <v/>
      </c>
      <c r="AC2892" s="13" t="str">
        <f t="shared" ref="AC2892:AC2955" si="366">_xlfn.CONCAT(Y2892, " - ", $I2892)</f>
        <v xml:space="preserve"> - </v>
      </c>
      <c r="AE2892" s="13" t="str">
        <f t="shared" ref="AE2892:AE2955" si="367">IF($AA2892="", "", $Y2892)</f>
        <v/>
      </c>
    </row>
    <row r="2893" spans="1:31" x14ac:dyDescent="0.25">
      <c r="A2893" s="30"/>
      <c r="B2893" s="74"/>
      <c r="C2893" s="82"/>
      <c r="D2893" s="92"/>
      <c r="E2893" s="75"/>
      <c r="F2893" s="76"/>
      <c r="G2893" s="83"/>
      <c r="H2893" s="77"/>
      <c r="I2893" s="84"/>
      <c r="J2893" s="30"/>
      <c r="K2893" s="25" t="str">
        <f t="shared" si="360"/>
        <v/>
      </c>
      <c r="L2893" s="30"/>
      <c r="O2893" s="13" t="str">
        <f t="shared" si="361"/>
        <v/>
      </c>
      <c r="P2893" s="13">
        <f>SUM($E$11:$E2893)</f>
        <v>30</v>
      </c>
      <c r="T2893" s="22">
        <f t="shared" si="362"/>
        <v>0</v>
      </c>
      <c r="U2893" s="22">
        <f t="shared" si="363"/>
        <v>0</v>
      </c>
      <c r="W2893" s="13" t="str">
        <f t="shared" si="364"/>
        <v/>
      </c>
      <c r="Y2893" s="41" t="str">
        <f>IF($B2893="", "", IF($B2893&gt;'Annual Report'!$AZ$41, 'Annual Report'!$BA$40, TEXT($B2893, "mmm yyyy")))</f>
        <v/>
      </c>
      <c r="AA2893" s="13" t="str">
        <f t="shared" si="365"/>
        <v/>
      </c>
      <c r="AC2893" s="13" t="str">
        <f t="shared" si="366"/>
        <v xml:space="preserve"> - </v>
      </c>
      <c r="AE2893" s="13" t="str">
        <f t="shared" si="367"/>
        <v/>
      </c>
    </row>
    <row r="2894" spans="1:31" x14ac:dyDescent="0.25">
      <c r="A2894" s="30"/>
      <c r="B2894" s="74"/>
      <c r="C2894" s="82"/>
      <c r="D2894" s="92"/>
      <c r="E2894" s="75"/>
      <c r="F2894" s="76"/>
      <c r="G2894" s="83"/>
      <c r="H2894" s="77"/>
      <c r="I2894" s="84"/>
      <c r="J2894" s="30"/>
      <c r="K2894" s="25" t="str">
        <f t="shared" si="360"/>
        <v/>
      </c>
      <c r="L2894" s="30"/>
      <c r="O2894" s="13" t="str">
        <f t="shared" si="361"/>
        <v/>
      </c>
      <c r="P2894" s="13">
        <f>SUM($E$11:$E2894)</f>
        <v>30</v>
      </c>
      <c r="T2894" s="22">
        <f t="shared" si="362"/>
        <v>0</v>
      </c>
      <c r="U2894" s="22">
        <f t="shared" si="363"/>
        <v>0</v>
      </c>
      <c r="W2894" s="13" t="str">
        <f t="shared" si="364"/>
        <v/>
      </c>
      <c r="Y2894" s="41" t="str">
        <f>IF($B2894="", "", IF($B2894&gt;'Annual Report'!$AZ$41, 'Annual Report'!$BA$40, TEXT($B2894, "mmm yyyy")))</f>
        <v/>
      </c>
      <c r="AA2894" s="13" t="str">
        <f t="shared" si="365"/>
        <v/>
      </c>
      <c r="AC2894" s="13" t="str">
        <f t="shared" si="366"/>
        <v xml:space="preserve"> - </v>
      </c>
      <c r="AE2894" s="13" t="str">
        <f t="shared" si="367"/>
        <v/>
      </c>
    </row>
    <row r="2895" spans="1:31" x14ac:dyDescent="0.25">
      <c r="A2895" s="30"/>
      <c r="B2895" s="74"/>
      <c r="C2895" s="82"/>
      <c r="D2895" s="92"/>
      <c r="E2895" s="75"/>
      <c r="F2895" s="76"/>
      <c r="G2895" s="83"/>
      <c r="H2895" s="77"/>
      <c r="I2895" s="84"/>
      <c r="J2895" s="30"/>
      <c r="K2895" s="25" t="str">
        <f t="shared" si="360"/>
        <v/>
      </c>
      <c r="L2895" s="30"/>
      <c r="O2895" s="13" t="str">
        <f t="shared" si="361"/>
        <v/>
      </c>
      <c r="P2895" s="13">
        <f>SUM($E$11:$E2895)</f>
        <v>30</v>
      </c>
      <c r="T2895" s="22">
        <f t="shared" si="362"/>
        <v>0</v>
      </c>
      <c r="U2895" s="22">
        <f t="shared" si="363"/>
        <v>0</v>
      </c>
      <c r="W2895" s="13" t="str">
        <f t="shared" si="364"/>
        <v/>
      </c>
      <c r="Y2895" s="41" t="str">
        <f>IF($B2895="", "", IF($B2895&gt;'Annual Report'!$AZ$41, 'Annual Report'!$BA$40, TEXT($B2895, "mmm yyyy")))</f>
        <v/>
      </c>
      <c r="AA2895" s="13" t="str">
        <f t="shared" si="365"/>
        <v/>
      </c>
      <c r="AC2895" s="13" t="str">
        <f t="shared" si="366"/>
        <v xml:space="preserve"> - </v>
      </c>
      <c r="AE2895" s="13" t="str">
        <f t="shared" si="367"/>
        <v/>
      </c>
    </row>
    <row r="2896" spans="1:31" x14ac:dyDescent="0.25">
      <c r="A2896" s="30"/>
      <c r="B2896" s="74"/>
      <c r="C2896" s="82"/>
      <c r="D2896" s="92"/>
      <c r="E2896" s="75"/>
      <c r="F2896" s="76"/>
      <c r="G2896" s="83"/>
      <c r="H2896" s="77"/>
      <c r="I2896" s="84"/>
      <c r="J2896" s="30"/>
      <c r="K2896" s="25" t="str">
        <f t="shared" si="360"/>
        <v/>
      </c>
      <c r="L2896" s="30"/>
      <c r="O2896" s="13" t="str">
        <f t="shared" si="361"/>
        <v/>
      </c>
      <c r="P2896" s="13">
        <f>SUM($E$11:$E2896)</f>
        <v>30</v>
      </c>
      <c r="T2896" s="22">
        <f t="shared" si="362"/>
        <v>0</v>
      </c>
      <c r="U2896" s="22">
        <f t="shared" si="363"/>
        <v>0</v>
      </c>
      <c r="W2896" s="13" t="str">
        <f t="shared" si="364"/>
        <v/>
      </c>
      <c r="Y2896" s="41" t="str">
        <f>IF($B2896="", "", IF($B2896&gt;'Annual Report'!$AZ$41, 'Annual Report'!$BA$40, TEXT($B2896, "mmm yyyy")))</f>
        <v/>
      </c>
      <c r="AA2896" s="13" t="str">
        <f t="shared" si="365"/>
        <v/>
      </c>
      <c r="AC2896" s="13" t="str">
        <f t="shared" si="366"/>
        <v xml:space="preserve"> - </v>
      </c>
      <c r="AE2896" s="13" t="str">
        <f t="shared" si="367"/>
        <v/>
      </c>
    </row>
    <row r="2897" spans="1:31" x14ac:dyDescent="0.25">
      <c r="A2897" s="30"/>
      <c r="B2897" s="74"/>
      <c r="C2897" s="82"/>
      <c r="D2897" s="92"/>
      <c r="E2897" s="75"/>
      <c r="F2897" s="76"/>
      <c r="G2897" s="83"/>
      <c r="H2897" s="77"/>
      <c r="I2897" s="84"/>
      <c r="J2897" s="30"/>
      <c r="K2897" s="25" t="str">
        <f t="shared" si="360"/>
        <v/>
      </c>
      <c r="L2897" s="30"/>
      <c r="O2897" s="13" t="str">
        <f t="shared" si="361"/>
        <v/>
      </c>
      <c r="P2897" s="13">
        <f>SUM($E$11:$E2897)</f>
        <v>30</v>
      </c>
      <c r="T2897" s="22">
        <f t="shared" si="362"/>
        <v>0</v>
      </c>
      <c r="U2897" s="22">
        <f t="shared" si="363"/>
        <v>0</v>
      </c>
      <c r="W2897" s="13" t="str">
        <f t="shared" si="364"/>
        <v/>
      </c>
      <c r="Y2897" s="41" t="str">
        <f>IF($B2897="", "", IF($B2897&gt;'Annual Report'!$AZ$41, 'Annual Report'!$BA$40, TEXT($B2897, "mmm yyyy")))</f>
        <v/>
      </c>
      <c r="AA2897" s="13" t="str">
        <f t="shared" si="365"/>
        <v/>
      </c>
      <c r="AC2897" s="13" t="str">
        <f t="shared" si="366"/>
        <v xml:space="preserve"> - </v>
      </c>
      <c r="AE2897" s="13" t="str">
        <f t="shared" si="367"/>
        <v/>
      </c>
    </row>
    <row r="2898" spans="1:31" x14ac:dyDescent="0.25">
      <c r="A2898" s="30"/>
      <c r="B2898" s="74"/>
      <c r="C2898" s="82"/>
      <c r="D2898" s="92"/>
      <c r="E2898" s="75"/>
      <c r="F2898" s="76"/>
      <c r="G2898" s="83"/>
      <c r="H2898" s="77"/>
      <c r="I2898" s="84"/>
      <c r="J2898" s="30"/>
      <c r="K2898" s="25" t="str">
        <f t="shared" si="360"/>
        <v/>
      </c>
      <c r="L2898" s="30"/>
      <c r="O2898" s="13" t="str">
        <f t="shared" si="361"/>
        <v/>
      </c>
      <c r="P2898" s="13">
        <f>SUM($E$11:$E2898)</f>
        <v>30</v>
      </c>
      <c r="T2898" s="22">
        <f t="shared" si="362"/>
        <v>0</v>
      </c>
      <c r="U2898" s="22">
        <f t="shared" si="363"/>
        <v>0</v>
      </c>
      <c r="W2898" s="13" t="str">
        <f t="shared" si="364"/>
        <v/>
      </c>
      <c r="Y2898" s="41" t="str">
        <f>IF($B2898="", "", IF($B2898&gt;'Annual Report'!$AZ$41, 'Annual Report'!$BA$40, TEXT($B2898, "mmm yyyy")))</f>
        <v/>
      </c>
      <c r="AA2898" s="13" t="str">
        <f t="shared" si="365"/>
        <v/>
      </c>
      <c r="AC2898" s="13" t="str">
        <f t="shared" si="366"/>
        <v xml:space="preserve"> - </v>
      </c>
      <c r="AE2898" s="13" t="str">
        <f t="shared" si="367"/>
        <v/>
      </c>
    </row>
    <row r="2899" spans="1:31" x14ac:dyDescent="0.25">
      <c r="A2899" s="30"/>
      <c r="B2899" s="74"/>
      <c r="C2899" s="82"/>
      <c r="D2899" s="92"/>
      <c r="E2899" s="75"/>
      <c r="F2899" s="76"/>
      <c r="G2899" s="83"/>
      <c r="H2899" s="77"/>
      <c r="I2899" s="84"/>
      <c r="J2899" s="30"/>
      <c r="K2899" s="25" t="str">
        <f t="shared" si="360"/>
        <v/>
      </c>
      <c r="L2899" s="30"/>
      <c r="O2899" s="13" t="str">
        <f t="shared" si="361"/>
        <v/>
      </c>
      <c r="P2899" s="13">
        <f>SUM($E$11:$E2899)</f>
        <v>30</v>
      </c>
      <c r="T2899" s="22">
        <f t="shared" si="362"/>
        <v>0</v>
      </c>
      <c r="U2899" s="22">
        <f t="shared" si="363"/>
        <v>0</v>
      </c>
      <c r="W2899" s="13" t="str">
        <f t="shared" si="364"/>
        <v/>
      </c>
      <c r="Y2899" s="41" t="str">
        <f>IF($B2899="", "", IF($B2899&gt;'Annual Report'!$AZ$41, 'Annual Report'!$BA$40, TEXT($B2899, "mmm yyyy")))</f>
        <v/>
      </c>
      <c r="AA2899" s="13" t="str">
        <f t="shared" si="365"/>
        <v/>
      </c>
      <c r="AC2899" s="13" t="str">
        <f t="shared" si="366"/>
        <v xml:space="preserve"> - </v>
      </c>
      <c r="AE2899" s="13" t="str">
        <f t="shared" si="367"/>
        <v/>
      </c>
    </row>
    <row r="2900" spans="1:31" x14ac:dyDescent="0.25">
      <c r="A2900" s="30"/>
      <c r="B2900" s="74"/>
      <c r="C2900" s="82"/>
      <c r="D2900" s="92"/>
      <c r="E2900" s="75"/>
      <c r="F2900" s="76"/>
      <c r="G2900" s="83"/>
      <c r="H2900" s="77"/>
      <c r="I2900" s="84"/>
      <c r="J2900" s="30"/>
      <c r="K2900" s="25" t="str">
        <f t="shared" si="360"/>
        <v/>
      </c>
      <c r="L2900" s="30"/>
      <c r="O2900" s="13" t="str">
        <f t="shared" si="361"/>
        <v/>
      </c>
      <c r="P2900" s="13">
        <f>SUM($E$11:$E2900)</f>
        <v>30</v>
      </c>
      <c r="T2900" s="22">
        <f t="shared" si="362"/>
        <v>0</v>
      </c>
      <c r="U2900" s="22">
        <f t="shared" si="363"/>
        <v>0</v>
      </c>
      <c r="W2900" s="13" t="str">
        <f t="shared" si="364"/>
        <v/>
      </c>
      <c r="Y2900" s="41" t="str">
        <f>IF($B2900="", "", IF($B2900&gt;'Annual Report'!$AZ$41, 'Annual Report'!$BA$40, TEXT($B2900, "mmm yyyy")))</f>
        <v/>
      </c>
      <c r="AA2900" s="13" t="str">
        <f t="shared" si="365"/>
        <v/>
      </c>
      <c r="AC2900" s="13" t="str">
        <f t="shared" si="366"/>
        <v xml:space="preserve"> - </v>
      </c>
      <c r="AE2900" s="13" t="str">
        <f t="shared" si="367"/>
        <v/>
      </c>
    </row>
    <row r="2901" spans="1:31" x14ac:dyDescent="0.25">
      <c r="A2901" s="30"/>
      <c r="B2901" s="74"/>
      <c r="C2901" s="82"/>
      <c r="D2901" s="92"/>
      <c r="E2901" s="75"/>
      <c r="F2901" s="76"/>
      <c r="G2901" s="83"/>
      <c r="H2901" s="77"/>
      <c r="I2901" s="84"/>
      <c r="J2901" s="30"/>
      <c r="K2901" s="25" t="str">
        <f t="shared" si="360"/>
        <v/>
      </c>
      <c r="L2901" s="30"/>
      <c r="O2901" s="13" t="str">
        <f t="shared" si="361"/>
        <v/>
      </c>
      <c r="P2901" s="13">
        <f>SUM($E$11:$E2901)</f>
        <v>30</v>
      </c>
      <c r="T2901" s="22">
        <f t="shared" si="362"/>
        <v>0</v>
      </c>
      <c r="U2901" s="22">
        <f t="shared" si="363"/>
        <v>0</v>
      </c>
      <c r="W2901" s="13" t="str">
        <f t="shared" si="364"/>
        <v/>
      </c>
      <c r="Y2901" s="41" t="str">
        <f>IF($B2901="", "", IF($B2901&gt;'Annual Report'!$AZ$41, 'Annual Report'!$BA$40, TEXT($B2901, "mmm yyyy")))</f>
        <v/>
      </c>
      <c r="AA2901" s="13" t="str">
        <f t="shared" si="365"/>
        <v/>
      </c>
      <c r="AC2901" s="13" t="str">
        <f t="shared" si="366"/>
        <v xml:space="preserve"> - </v>
      </c>
      <c r="AE2901" s="13" t="str">
        <f t="shared" si="367"/>
        <v/>
      </c>
    </row>
    <row r="2902" spans="1:31" x14ac:dyDescent="0.25">
      <c r="A2902" s="30"/>
      <c r="B2902" s="74"/>
      <c r="C2902" s="82"/>
      <c r="D2902" s="92"/>
      <c r="E2902" s="75"/>
      <c r="F2902" s="76"/>
      <c r="G2902" s="83"/>
      <c r="H2902" s="77"/>
      <c r="I2902" s="84"/>
      <c r="J2902" s="30"/>
      <c r="K2902" s="25" t="str">
        <f t="shared" si="360"/>
        <v/>
      </c>
      <c r="L2902" s="30"/>
      <c r="O2902" s="13" t="str">
        <f t="shared" si="361"/>
        <v/>
      </c>
      <c r="P2902" s="13">
        <f>SUM($E$11:$E2902)</f>
        <v>30</v>
      </c>
      <c r="T2902" s="22">
        <f t="shared" si="362"/>
        <v>0</v>
      </c>
      <c r="U2902" s="22">
        <f t="shared" si="363"/>
        <v>0</v>
      </c>
      <c r="W2902" s="13" t="str">
        <f t="shared" si="364"/>
        <v/>
      </c>
      <c r="Y2902" s="41" t="str">
        <f>IF($B2902="", "", IF($B2902&gt;'Annual Report'!$AZ$41, 'Annual Report'!$BA$40, TEXT($B2902, "mmm yyyy")))</f>
        <v/>
      </c>
      <c r="AA2902" s="13" t="str">
        <f t="shared" si="365"/>
        <v/>
      </c>
      <c r="AC2902" s="13" t="str">
        <f t="shared" si="366"/>
        <v xml:space="preserve"> - </v>
      </c>
      <c r="AE2902" s="13" t="str">
        <f t="shared" si="367"/>
        <v/>
      </c>
    </row>
    <row r="2903" spans="1:31" x14ac:dyDescent="0.25">
      <c r="A2903" s="30"/>
      <c r="B2903" s="74"/>
      <c r="C2903" s="82"/>
      <c r="D2903" s="92"/>
      <c r="E2903" s="75"/>
      <c r="F2903" s="76"/>
      <c r="G2903" s="83"/>
      <c r="H2903" s="77"/>
      <c r="I2903" s="84"/>
      <c r="J2903" s="30"/>
      <c r="K2903" s="25" t="str">
        <f t="shared" si="360"/>
        <v/>
      </c>
      <c r="L2903" s="30"/>
      <c r="O2903" s="13" t="str">
        <f t="shared" si="361"/>
        <v/>
      </c>
      <c r="P2903" s="13">
        <f>SUM($E$11:$E2903)</f>
        <v>30</v>
      </c>
      <c r="T2903" s="22">
        <f t="shared" si="362"/>
        <v>0</v>
      </c>
      <c r="U2903" s="22">
        <f t="shared" si="363"/>
        <v>0</v>
      </c>
      <c r="W2903" s="13" t="str">
        <f t="shared" si="364"/>
        <v/>
      </c>
      <c r="Y2903" s="41" t="str">
        <f>IF($B2903="", "", IF($B2903&gt;'Annual Report'!$AZ$41, 'Annual Report'!$BA$40, TEXT($B2903, "mmm yyyy")))</f>
        <v/>
      </c>
      <c r="AA2903" s="13" t="str">
        <f t="shared" si="365"/>
        <v/>
      </c>
      <c r="AC2903" s="13" t="str">
        <f t="shared" si="366"/>
        <v xml:space="preserve"> - </v>
      </c>
      <c r="AE2903" s="13" t="str">
        <f t="shared" si="367"/>
        <v/>
      </c>
    </row>
    <row r="2904" spans="1:31" x14ac:dyDescent="0.25">
      <c r="A2904" s="30"/>
      <c r="B2904" s="74"/>
      <c r="C2904" s="82"/>
      <c r="D2904" s="92"/>
      <c r="E2904" s="75"/>
      <c r="F2904" s="76"/>
      <c r="G2904" s="83"/>
      <c r="H2904" s="77"/>
      <c r="I2904" s="84"/>
      <c r="J2904" s="30"/>
      <c r="K2904" s="25" t="str">
        <f t="shared" si="360"/>
        <v/>
      </c>
      <c r="L2904" s="30"/>
      <c r="O2904" s="13" t="str">
        <f t="shared" si="361"/>
        <v/>
      </c>
      <c r="P2904" s="13">
        <f>SUM($E$11:$E2904)</f>
        <v>30</v>
      </c>
      <c r="T2904" s="22">
        <f t="shared" si="362"/>
        <v>0</v>
      </c>
      <c r="U2904" s="22">
        <f t="shared" si="363"/>
        <v>0</v>
      </c>
      <c r="W2904" s="13" t="str">
        <f t="shared" si="364"/>
        <v/>
      </c>
      <c r="Y2904" s="41" t="str">
        <f>IF($B2904="", "", IF($B2904&gt;'Annual Report'!$AZ$41, 'Annual Report'!$BA$40, TEXT($B2904, "mmm yyyy")))</f>
        <v/>
      </c>
      <c r="AA2904" s="13" t="str">
        <f t="shared" si="365"/>
        <v/>
      </c>
      <c r="AC2904" s="13" t="str">
        <f t="shared" si="366"/>
        <v xml:space="preserve"> - </v>
      </c>
      <c r="AE2904" s="13" t="str">
        <f t="shared" si="367"/>
        <v/>
      </c>
    </row>
    <row r="2905" spans="1:31" x14ac:dyDescent="0.25">
      <c r="A2905" s="30"/>
      <c r="B2905" s="74"/>
      <c r="C2905" s="82"/>
      <c r="D2905" s="92"/>
      <c r="E2905" s="75"/>
      <c r="F2905" s="76"/>
      <c r="G2905" s="83"/>
      <c r="H2905" s="77"/>
      <c r="I2905" s="84"/>
      <c r="J2905" s="30"/>
      <c r="K2905" s="25" t="str">
        <f t="shared" si="360"/>
        <v/>
      </c>
      <c r="L2905" s="30"/>
      <c r="O2905" s="13" t="str">
        <f t="shared" si="361"/>
        <v/>
      </c>
      <c r="P2905" s="13">
        <f>SUM($E$11:$E2905)</f>
        <v>30</v>
      </c>
      <c r="T2905" s="22">
        <f t="shared" si="362"/>
        <v>0</v>
      </c>
      <c r="U2905" s="22">
        <f t="shared" si="363"/>
        <v>0</v>
      </c>
      <c r="W2905" s="13" t="str">
        <f t="shared" si="364"/>
        <v/>
      </c>
      <c r="Y2905" s="41" t="str">
        <f>IF($B2905="", "", IF($B2905&gt;'Annual Report'!$AZ$41, 'Annual Report'!$BA$40, TEXT($B2905, "mmm yyyy")))</f>
        <v/>
      </c>
      <c r="AA2905" s="13" t="str">
        <f t="shared" si="365"/>
        <v/>
      </c>
      <c r="AC2905" s="13" t="str">
        <f t="shared" si="366"/>
        <v xml:space="preserve"> - </v>
      </c>
      <c r="AE2905" s="13" t="str">
        <f t="shared" si="367"/>
        <v/>
      </c>
    </row>
    <row r="2906" spans="1:31" x14ac:dyDescent="0.25">
      <c r="A2906" s="30"/>
      <c r="B2906" s="74"/>
      <c r="C2906" s="82"/>
      <c r="D2906" s="92"/>
      <c r="E2906" s="75"/>
      <c r="F2906" s="76"/>
      <c r="G2906" s="83"/>
      <c r="H2906" s="77"/>
      <c r="I2906" s="84"/>
      <c r="J2906" s="30"/>
      <c r="K2906" s="25" t="str">
        <f t="shared" si="360"/>
        <v/>
      </c>
      <c r="L2906" s="30"/>
      <c r="O2906" s="13" t="str">
        <f t="shared" si="361"/>
        <v/>
      </c>
      <c r="P2906" s="13">
        <f>SUM($E$11:$E2906)</f>
        <v>30</v>
      </c>
      <c r="T2906" s="22">
        <f t="shared" si="362"/>
        <v>0</v>
      </c>
      <c r="U2906" s="22">
        <f t="shared" si="363"/>
        <v>0</v>
      </c>
      <c r="W2906" s="13" t="str">
        <f t="shared" si="364"/>
        <v/>
      </c>
      <c r="Y2906" s="41" t="str">
        <f>IF($B2906="", "", IF($B2906&gt;'Annual Report'!$AZ$41, 'Annual Report'!$BA$40, TEXT($B2906, "mmm yyyy")))</f>
        <v/>
      </c>
      <c r="AA2906" s="13" t="str">
        <f t="shared" si="365"/>
        <v/>
      </c>
      <c r="AC2906" s="13" t="str">
        <f t="shared" si="366"/>
        <v xml:space="preserve"> - </v>
      </c>
      <c r="AE2906" s="13" t="str">
        <f t="shared" si="367"/>
        <v/>
      </c>
    </row>
    <row r="2907" spans="1:31" x14ac:dyDescent="0.25">
      <c r="A2907" s="30"/>
      <c r="B2907" s="74"/>
      <c r="C2907" s="82"/>
      <c r="D2907" s="92"/>
      <c r="E2907" s="75"/>
      <c r="F2907" s="76"/>
      <c r="G2907" s="83"/>
      <c r="H2907" s="77"/>
      <c r="I2907" s="84"/>
      <c r="J2907" s="30"/>
      <c r="K2907" s="25" t="str">
        <f t="shared" si="360"/>
        <v/>
      </c>
      <c r="L2907" s="30"/>
      <c r="O2907" s="13" t="str">
        <f t="shared" si="361"/>
        <v/>
      </c>
      <c r="P2907" s="13">
        <f>SUM($E$11:$E2907)</f>
        <v>30</v>
      </c>
      <c r="T2907" s="22">
        <f t="shared" si="362"/>
        <v>0</v>
      </c>
      <c r="U2907" s="22">
        <f t="shared" si="363"/>
        <v>0</v>
      </c>
      <c r="W2907" s="13" t="str">
        <f t="shared" si="364"/>
        <v/>
      </c>
      <c r="Y2907" s="41" t="str">
        <f>IF($B2907="", "", IF($B2907&gt;'Annual Report'!$AZ$41, 'Annual Report'!$BA$40, TEXT($B2907, "mmm yyyy")))</f>
        <v/>
      </c>
      <c r="AA2907" s="13" t="str">
        <f t="shared" si="365"/>
        <v/>
      </c>
      <c r="AC2907" s="13" t="str">
        <f t="shared" si="366"/>
        <v xml:space="preserve"> - </v>
      </c>
      <c r="AE2907" s="13" t="str">
        <f t="shared" si="367"/>
        <v/>
      </c>
    </row>
    <row r="2908" spans="1:31" x14ac:dyDescent="0.25">
      <c r="A2908" s="30"/>
      <c r="B2908" s="74"/>
      <c r="C2908" s="82"/>
      <c r="D2908" s="92"/>
      <c r="E2908" s="75"/>
      <c r="F2908" s="76"/>
      <c r="G2908" s="83"/>
      <c r="H2908" s="77"/>
      <c r="I2908" s="84"/>
      <c r="J2908" s="30"/>
      <c r="K2908" s="25" t="str">
        <f t="shared" si="360"/>
        <v/>
      </c>
      <c r="L2908" s="30"/>
      <c r="O2908" s="13" t="str">
        <f t="shared" si="361"/>
        <v/>
      </c>
      <c r="P2908" s="13">
        <f>SUM($E$11:$E2908)</f>
        <v>30</v>
      </c>
      <c r="T2908" s="22">
        <f t="shared" si="362"/>
        <v>0</v>
      </c>
      <c r="U2908" s="22">
        <f t="shared" si="363"/>
        <v>0</v>
      </c>
      <c r="W2908" s="13" t="str">
        <f t="shared" si="364"/>
        <v/>
      </c>
      <c r="Y2908" s="41" t="str">
        <f>IF($B2908="", "", IF($B2908&gt;'Annual Report'!$AZ$41, 'Annual Report'!$BA$40, TEXT($B2908, "mmm yyyy")))</f>
        <v/>
      </c>
      <c r="AA2908" s="13" t="str">
        <f t="shared" si="365"/>
        <v/>
      </c>
      <c r="AC2908" s="13" t="str">
        <f t="shared" si="366"/>
        <v xml:space="preserve"> - </v>
      </c>
      <c r="AE2908" s="13" t="str">
        <f t="shared" si="367"/>
        <v/>
      </c>
    </row>
    <row r="2909" spans="1:31" x14ac:dyDescent="0.25">
      <c r="A2909" s="30"/>
      <c r="B2909" s="74"/>
      <c r="C2909" s="82"/>
      <c r="D2909" s="92"/>
      <c r="E2909" s="75"/>
      <c r="F2909" s="76"/>
      <c r="G2909" s="83"/>
      <c r="H2909" s="77"/>
      <c r="I2909" s="84"/>
      <c r="J2909" s="30"/>
      <c r="K2909" s="25" t="str">
        <f t="shared" si="360"/>
        <v/>
      </c>
      <c r="L2909" s="30"/>
      <c r="O2909" s="13" t="str">
        <f t="shared" si="361"/>
        <v/>
      </c>
      <c r="P2909" s="13">
        <f>SUM($E$11:$E2909)</f>
        <v>30</v>
      </c>
      <c r="T2909" s="22">
        <f t="shared" si="362"/>
        <v>0</v>
      </c>
      <c r="U2909" s="22">
        <f t="shared" si="363"/>
        <v>0</v>
      </c>
      <c r="W2909" s="13" t="str">
        <f t="shared" si="364"/>
        <v/>
      </c>
      <c r="Y2909" s="41" t="str">
        <f>IF($B2909="", "", IF($B2909&gt;'Annual Report'!$AZ$41, 'Annual Report'!$BA$40, TEXT($B2909, "mmm yyyy")))</f>
        <v/>
      </c>
      <c r="AA2909" s="13" t="str">
        <f t="shared" si="365"/>
        <v/>
      </c>
      <c r="AC2909" s="13" t="str">
        <f t="shared" si="366"/>
        <v xml:space="preserve"> - </v>
      </c>
      <c r="AE2909" s="13" t="str">
        <f t="shared" si="367"/>
        <v/>
      </c>
    </row>
    <row r="2910" spans="1:31" x14ac:dyDescent="0.25">
      <c r="A2910" s="30"/>
      <c r="B2910" s="74"/>
      <c r="C2910" s="82"/>
      <c r="D2910" s="92"/>
      <c r="E2910" s="75"/>
      <c r="F2910" s="76"/>
      <c r="G2910" s="83"/>
      <c r="H2910" s="77"/>
      <c r="I2910" s="84"/>
      <c r="J2910" s="30"/>
      <c r="K2910" s="25" t="str">
        <f t="shared" si="360"/>
        <v/>
      </c>
      <c r="L2910" s="30"/>
      <c r="O2910" s="13" t="str">
        <f t="shared" si="361"/>
        <v/>
      </c>
      <c r="P2910" s="13">
        <f>SUM($E$11:$E2910)</f>
        <v>30</v>
      </c>
      <c r="T2910" s="22">
        <f t="shared" si="362"/>
        <v>0</v>
      </c>
      <c r="U2910" s="22">
        <f t="shared" si="363"/>
        <v>0</v>
      </c>
      <c r="W2910" s="13" t="str">
        <f t="shared" si="364"/>
        <v/>
      </c>
      <c r="Y2910" s="41" t="str">
        <f>IF($B2910="", "", IF($B2910&gt;'Annual Report'!$AZ$41, 'Annual Report'!$BA$40, TEXT($B2910, "mmm yyyy")))</f>
        <v/>
      </c>
      <c r="AA2910" s="13" t="str">
        <f t="shared" si="365"/>
        <v/>
      </c>
      <c r="AC2910" s="13" t="str">
        <f t="shared" si="366"/>
        <v xml:space="preserve"> - </v>
      </c>
      <c r="AE2910" s="13" t="str">
        <f t="shared" si="367"/>
        <v/>
      </c>
    </row>
    <row r="2911" spans="1:31" x14ac:dyDescent="0.25">
      <c r="A2911" s="30"/>
      <c r="B2911" s="74"/>
      <c r="C2911" s="82"/>
      <c r="D2911" s="92"/>
      <c r="E2911" s="75"/>
      <c r="F2911" s="76"/>
      <c r="G2911" s="83"/>
      <c r="H2911" s="77"/>
      <c r="I2911" s="84"/>
      <c r="J2911" s="30"/>
      <c r="K2911" s="25" t="str">
        <f t="shared" si="360"/>
        <v/>
      </c>
      <c r="L2911" s="30"/>
      <c r="O2911" s="13" t="str">
        <f t="shared" si="361"/>
        <v/>
      </c>
      <c r="P2911" s="13">
        <f>SUM($E$11:$E2911)</f>
        <v>30</v>
      </c>
      <c r="T2911" s="22">
        <f t="shared" si="362"/>
        <v>0</v>
      </c>
      <c r="U2911" s="22">
        <f t="shared" si="363"/>
        <v>0</v>
      </c>
      <c r="W2911" s="13" t="str">
        <f t="shared" si="364"/>
        <v/>
      </c>
      <c r="Y2911" s="41" t="str">
        <f>IF($B2911="", "", IF($B2911&gt;'Annual Report'!$AZ$41, 'Annual Report'!$BA$40, TEXT($B2911, "mmm yyyy")))</f>
        <v/>
      </c>
      <c r="AA2911" s="13" t="str">
        <f t="shared" si="365"/>
        <v/>
      </c>
      <c r="AC2911" s="13" t="str">
        <f t="shared" si="366"/>
        <v xml:space="preserve"> - </v>
      </c>
      <c r="AE2911" s="13" t="str">
        <f t="shared" si="367"/>
        <v/>
      </c>
    </row>
    <row r="2912" spans="1:31" x14ac:dyDescent="0.25">
      <c r="A2912" s="30"/>
      <c r="B2912" s="74"/>
      <c r="C2912" s="82"/>
      <c r="D2912" s="92"/>
      <c r="E2912" s="75"/>
      <c r="F2912" s="76"/>
      <c r="G2912" s="83"/>
      <c r="H2912" s="77"/>
      <c r="I2912" s="84"/>
      <c r="J2912" s="30"/>
      <c r="K2912" s="25" t="str">
        <f t="shared" si="360"/>
        <v/>
      </c>
      <c r="L2912" s="30"/>
      <c r="O2912" s="13" t="str">
        <f t="shared" si="361"/>
        <v/>
      </c>
      <c r="P2912" s="13">
        <f>SUM($E$11:$E2912)</f>
        <v>30</v>
      </c>
      <c r="T2912" s="22">
        <f t="shared" si="362"/>
        <v>0</v>
      </c>
      <c r="U2912" s="22">
        <f t="shared" si="363"/>
        <v>0</v>
      </c>
      <c r="W2912" s="13" t="str">
        <f t="shared" si="364"/>
        <v/>
      </c>
      <c r="Y2912" s="41" t="str">
        <f>IF($B2912="", "", IF($B2912&gt;'Annual Report'!$AZ$41, 'Annual Report'!$BA$40, TEXT($B2912, "mmm yyyy")))</f>
        <v/>
      </c>
      <c r="AA2912" s="13" t="str">
        <f t="shared" si="365"/>
        <v/>
      </c>
      <c r="AC2912" s="13" t="str">
        <f t="shared" si="366"/>
        <v xml:space="preserve"> - </v>
      </c>
      <c r="AE2912" s="13" t="str">
        <f t="shared" si="367"/>
        <v/>
      </c>
    </row>
    <row r="2913" spans="1:31" x14ac:dyDescent="0.25">
      <c r="A2913" s="30"/>
      <c r="B2913" s="74"/>
      <c r="C2913" s="82"/>
      <c r="D2913" s="92"/>
      <c r="E2913" s="75"/>
      <c r="F2913" s="76"/>
      <c r="G2913" s="83"/>
      <c r="H2913" s="77"/>
      <c r="I2913" s="84"/>
      <c r="J2913" s="30"/>
      <c r="K2913" s="25" t="str">
        <f t="shared" si="360"/>
        <v/>
      </c>
      <c r="L2913" s="30"/>
      <c r="O2913" s="13" t="str">
        <f t="shared" si="361"/>
        <v/>
      </c>
      <c r="P2913" s="13">
        <f>SUM($E$11:$E2913)</f>
        <v>30</v>
      </c>
      <c r="T2913" s="22">
        <f t="shared" si="362"/>
        <v>0</v>
      </c>
      <c r="U2913" s="22">
        <f t="shared" si="363"/>
        <v>0</v>
      </c>
      <c r="W2913" s="13" t="str">
        <f t="shared" si="364"/>
        <v/>
      </c>
      <c r="Y2913" s="41" t="str">
        <f>IF($B2913="", "", IF($B2913&gt;'Annual Report'!$AZ$41, 'Annual Report'!$BA$40, TEXT($B2913, "mmm yyyy")))</f>
        <v/>
      </c>
      <c r="AA2913" s="13" t="str">
        <f t="shared" si="365"/>
        <v/>
      </c>
      <c r="AC2913" s="13" t="str">
        <f t="shared" si="366"/>
        <v xml:space="preserve"> - </v>
      </c>
      <c r="AE2913" s="13" t="str">
        <f t="shared" si="367"/>
        <v/>
      </c>
    </row>
    <row r="2914" spans="1:31" x14ac:dyDescent="0.25">
      <c r="A2914" s="30"/>
      <c r="B2914" s="74"/>
      <c r="C2914" s="82"/>
      <c r="D2914" s="92"/>
      <c r="E2914" s="75"/>
      <c r="F2914" s="76"/>
      <c r="G2914" s="83"/>
      <c r="H2914" s="77"/>
      <c r="I2914" s="84"/>
      <c r="J2914" s="30"/>
      <c r="K2914" s="25" t="str">
        <f t="shared" si="360"/>
        <v/>
      </c>
      <c r="L2914" s="30"/>
      <c r="O2914" s="13" t="str">
        <f t="shared" si="361"/>
        <v/>
      </c>
      <c r="P2914" s="13">
        <f>SUM($E$11:$E2914)</f>
        <v>30</v>
      </c>
      <c r="T2914" s="22">
        <f t="shared" si="362"/>
        <v>0</v>
      </c>
      <c r="U2914" s="22">
        <f t="shared" si="363"/>
        <v>0</v>
      </c>
      <c r="W2914" s="13" t="str">
        <f t="shared" si="364"/>
        <v/>
      </c>
      <c r="Y2914" s="41" t="str">
        <f>IF($B2914="", "", IF($B2914&gt;'Annual Report'!$AZ$41, 'Annual Report'!$BA$40, TEXT($B2914, "mmm yyyy")))</f>
        <v/>
      </c>
      <c r="AA2914" s="13" t="str">
        <f t="shared" si="365"/>
        <v/>
      </c>
      <c r="AC2914" s="13" t="str">
        <f t="shared" si="366"/>
        <v xml:space="preserve"> - </v>
      </c>
      <c r="AE2914" s="13" t="str">
        <f t="shared" si="367"/>
        <v/>
      </c>
    </row>
    <row r="2915" spans="1:31" x14ac:dyDescent="0.25">
      <c r="A2915" s="30"/>
      <c r="B2915" s="74"/>
      <c r="C2915" s="82"/>
      <c r="D2915" s="92"/>
      <c r="E2915" s="75"/>
      <c r="F2915" s="76"/>
      <c r="G2915" s="83"/>
      <c r="H2915" s="77"/>
      <c r="I2915" s="84"/>
      <c r="J2915" s="30"/>
      <c r="K2915" s="25" t="str">
        <f t="shared" si="360"/>
        <v/>
      </c>
      <c r="L2915" s="30"/>
      <c r="O2915" s="13" t="str">
        <f t="shared" si="361"/>
        <v/>
      </c>
      <c r="P2915" s="13">
        <f>SUM($E$11:$E2915)</f>
        <v>30</v>
      </c>
      <c r="T2915" s="22">
        <f t="shared" si="362"/>
        <v>0</v>
      </c>
      <c r="U2915" s="22">
        <f t="shared" si="363"/>
        <v>0</v>
      </c>
      <c r="W2915" s="13" t="str">
        <f t="shared" si="364"/>
        <v/>
      </c>
      <c r="Y2915" s="41" t="str">
        <f>IF($B2915="", "", IF($B2915&gt;'Annual Report'!$AZ$41, 'Annual Report'!$BA$40, TEXT($B2915, "mmm yyyy")))</f>
        <v/>
      </c>
      <c r="AA2915" s="13" t="str">
        <f t="shared" si="365"/>
        <v/>
      </c>
      <c r="AC2915" s="13" t="str">
        <f t="shared" si="366"/>
        <v xml:space="preserve"> - </v>
      </c>
      <c r="AE2915" s="13" t="str">
        <f t="shared" si="367"/>
        <v/>
      </c>
    </row>
    <row r="2916" spans="1:31" x14ac:dyDescent="0.25">
      <c r="A2916" s="30"/>
      <c r="B2916" s="74"/>
      <c r="C2916" s="82"/>
      <c r="D2916" s="92"/>
      <c r="E2916" s="75"/>
      <c r="F2916" s="76"/>
      <c r="G2916" s="83"/>
      <c r="H2916" s="77"/>
      <c r="I2916" s="84"/>
      <c r="J2916" s="30"/>
      <c r="K2916" s="25" t="str">
        <f t="shared" si="360"/>
        <v/>
      </c>
      <c r="L2916" s="30"/>
      <c r="O2916" s="13" t="str">
        <f t="shared" si="361"/>
        <v/>
      </c>
      <c r="P2916" s="13">
        <f>SUM($E$11:$E2916)</f>
        <v>30</v>
      </c>
      <c r="T2916" s="22">
        <f t="shared" si="362"/>
        <v>0</v>
      </c>
      <c r="U2916" s="22">
        <f t="shared" si="363"/>
        <v>0</v>
      </c>
      <c r="W2916" s="13" t="str">
        <f t="shared" si="364"/>
        <v/>
      </c>
      <c r="Y2916" s="41" t="str">
        <f>IF($B2916="", "", IF($B2916&gt;'Annual Report'!$AZ$41, 'Annual Report'!$BA$40, TEXT($B2916, "mmm yyyy")))</f>
        <v/>
      </c>
      <c r="AA2916" s="13" t="str">
        <f t="shared" si="365"/>
        <v/>
      </c>
      <c r="AC2916" s="13" t="str">
        <f t="shared" si="366"/>
        <v xml:space="preserve"> - </v>
      </c>
      <c r="AE2916" s="13" t="str">
        <f t="shared" si="367"/>
        <v/>
      </c>
    </row>
    <row r="2917" spans="1:31" x14ac:dyDescent="0.25">
      <c r="A2917" s="30"/>
      <c r="B2917" s="74"/>
      <c r="C2917" s="82"/>
      <c r="D2917" s="92"/>
      <c r="E2917" s="75"/>
      <c r="F2917" s="76"/>
      <c r="G2917" s="83"/>
      <c r="H2917" s="77"/>
      <c r="I2917" s="84"/>
      <c r="J2917" s="30"/>
      <c r="K2917" s="25" t="str">
        <f t="shared" si="360"/>
        <v/>
      </c>
      <c r="L2917" s="30"/>
      <c r="O2917" s="13" t="str">
        <f t="shared" si="361"/>
        <v/>
      </c>
      <c r="P2917" s="13">
        <f>SUM($E$11:$E2917)</f>
        <v>30</v>
      </c>
      <c r="T2917" s="22">
        <f t="shared" si="362"/>
        <v>0</v>
      </c>
      <c r="U2917" s="22">
        <f t="shared" si="363"/>
        <v>0</v>
      </c>
      <c r="W2917" s="13" t="str">
        <f t="shared" si="364"/>
        <v/>
      </c>
      <c r="Y2917" s="41" t="str">
        <f>IF($B2917="", "", IF($B2917&gt;'Annual Report'!$AZ$41, 'Annual Report'!$BA$40, TEXT($B2917, "mmm yyyy")))</f>
        <v/>
      </c>
      <c r="AA2917" s="13" t="str">
        <f t="shared" si="365"/>
        <v/>
      </c>
      <c r="AC2917" s="13" t="str">
        <f t="shared" si="366"/>
        <v xml:space="preserve"> - </v>
      </c>
      <c r="AE2917" s="13" t="str">
        <f t="shared" si="367"/>
        <v/>
      </c>
    </row>
    <row r="2918" spans="1:31" x14ac:dyDescent="0.25">
      <c r="A2918" s="30"/>
      <c r="B2918" s="74"/>
      <c r="C2918" s="82"/>
      <c r="D2918" s="92"/>
      <c r="E2918" s="75"/>
      <c r="F2918" s="76"/>
      <c r="G2918" s="83"/>
      <c r="H2918" s="77"/>
      <c r="I2918" s="84"/>
      <c r="J2918" s="30"/>
      <c r="K2918" s="25" t="str">
        <f t="shared" si="360"/>
        <v/>
      </c>
      <c r="L2918" s="30"/>
      <c r="O2918" s="13" t="str">
        <f t="shared" si="361"/>
        <v/>
      </c>
      <c r="P2918" s="13">
        <f>SUM($E$11:$E2918)</f>
        <v>30</v>
      </c>
      <c r="T2918" s="22">
        <f t="shared" si="362"/>
        <v>0</v>
      </c>
      <c r="U2918" s="22">
        <f t="shared" si="363"/>
        <v>0</v>
      </c>
      <c r="W2918" s="13" t="str">
        <f t="shared" si="364"/>
        <v/>
      </c>
      <c r="Y2918" s="41" t="str">
        <f>IF($B2918="", "", IF($B2918&gt;'Annual Report'!$AZ$41, 'Annual Report'!$BA$40, TEXT($B2918, "mmm yyyy")))</f>
        <v/>
      </c>
      <c r="AA2918" s="13" t="str">
        <f t="shared" si="365"/>
        <v/>
      </c>
      <c r="AC2918" s="13" t="str">
        <f t="shared" si="366"/>
        <v xml:space="preserve"> - </v>
      </c>
      <c r="AE2918" s="13" t="str">
        <f t="shared" si="367"/>
        <v/>
      </c>
    </row>
    <row r="2919" spans="1:31" x14ac:dyDescent="0.25">
      <c r="A2919" s="30"/>
      <c r="B2919" s="74"/>
      <c r="C2919" s="82"/>
      <c r="D2919" s="92"/>
      <c r="E2919" s="75"/>
      <c r="F2919" s="76"/>
      <c r="G2919" s="83"/>
      <c r="H2919" s="77"/>
      <c r="I2919" s="84"/>
      <c r="J2919" s="30"/>
      <c r="K2919" s="25" t="str">
        <f t="shared" si="360"/>
        <v/>
      </c>
      <c r="L2919" s="30"/>
      <c r="O2919" s="13" t="str">
        <f t="shared" si="361"/>
        <v/>
      </c>
      <c r="P2919" s="13">
        <f>SUM($E$11:$E2919)</f>
        <v>30</v>
      </c>
      <c r="T2919" s="22">
        <f t="shared" si="362"/>
        <v>0</v>
      </c>
      <c r="U2919" s="22">
        <f t="shared" si="363"/>
        <v>0</v>
      </c>
      <c r="W2919" s="13" t="str">
        <f t="shared" si="364"/>
        <v/>
      </c>
      <c r="Y2919" s="41" t="str">
        <f>IF($B2919="", "", IF($B2919&gt;'Annual Report'!$AZ$41, 'Annual Report'!$BA$40, TEXT($B2919, "mmm yyyy")))</f>
        <v/>
      </c>
      <c r="AA2919" s="13" t="str">
        <f t="shared" si="365"/>
        <v/>
      </c>
      <c r="AC2919" s="13" t="str">
        <f t="shared" si="366"/>
        <v xml:space="preserve"> - </v>
      </c>
      <c r="AE2919" s="13" t="str">
        <f t="shared" si="367"/>
        <v/>
      </c>
    </row>
    <row r="2920" spans="1:31" x14ac:dyDescent="0.25">
      <c r="A2920" s="30"/>
      <c r="B2920" s="74"/>
      <c r="C2920" s="82"/>
      <c r="D2920" s="92"/>
      <c r="E2920" s="75"/>
      <c r="F2920" s="76"/>
      <c r="G2920" s="83"/>
      <c r="H2920" s="77"/>
      <c r="I2920" s="84"/>
      <c r="J2920" s="30"/>
      <c r="K2920" s="25" t="str">
        <f t="shared" si="360"/>
        <v/>
      </c>
      <c r="L2920" s="30"/>
      <c r="O2920" s="13" t="str">
        <f t="shared" si="361"/>
        <v/>
      </c>
      <c r="P2920" s="13">
        <f>SUM($E$11:$E2920)</f>
        <v>30</v>
      </c>
      <c r="T2920" s="22">
        <f t="shared" si="362"/>
        <v>0</v>
      </c>
      <c r="U2920" s="22">
        <f t="shared" si="363"/>
        <v>0</v>
      </c>
      <c r="W2920" s="13" t="str">
        <f t="shared" si="364"/>
        <v/>
      </c>
      <c r="Y2920" s="41" t="str">
        <f>IF($B2920="", "", IF($B2920&gt;'Annual Report'!$AZ$41, 'Annual Report'!$BA$40, TEXT($B2920, "mmm yyyy")))</f>
        <v/>
      </c>
      <c r="AA2920" s="13" t="str">
        <f t="shared" si="365"/>
        <v/>
      </c>
      <c r="AC2920" s="13" t="str">
        <f t="shared" si="366"/>
        <v xml:space="preserve"> - </v>
      </c>
      <c r="AE2920" s="13" t="str">
        <f t="shared" si="367"/>
        <v/>
      </c>
    </row>
    <row r="2921" spans="1:31" x14ac:dyDescent="0.25">
      <c r="A2921" s="30"/>
      <c r="B2921" s="74"/>
      <c r="C2921" s="82"/>
      <c r="D2921" s="92"/>
      <c r="E2921" s="75"/>
      <c r="F2921" s="76"/>
      <c r="G2921" s="83"/>
      <c r="H2921" s="77"/>
      <c r="I2921" s="84"/>
      <c r="J2921" s="30"/>
      <c r="K2921" s="25" t="str">
        <f t="shared" si="360"/>
        <v/>
      </c>
      <c r="L2921" s="30"/>
      <c r="O2921" s="13" t="str">
        <f t="shared" si="361"/>
        <v/>
      </c>
      <c r="P2921" s="13">
        <f>SUM($E$11:$E2921)</f>
        <v>30</v>
      </c>
      <c r="T2921" s="22">
        <f t="shared" si="362"/>
        <v>0</v>
      </c>
      <c r="U2921" s="22">
        <f t="shared" si="363"/>
        <v>0</v>
      </c>
      <c r="W2921" s="13" t="str">
        <f t="shared" si="364"/>
        <v/>
      </c>
      <c r="Y2921" s="41" t="str">
        <f>IF($B2921="", "", IF($B2921&gt;'Annual Report'!$AZ$41, 'Annual Report'!$BA$40, TEXT($B2921, "mmm yyyy")))</f>
        <v/>
      </c>
      <c r="AA2921" s="13" t="str">
        <f t="shared" si="365"/>
        <v/>
      </c>
      <c r="AC2921" s="13" t="str">
        <f t="shared" si="366"/>
        <v xml:space="preserve"> - </v>
      </c>
      <c r="AE2921" s="13" t="str">
        <f t="shared" si="367"/>
        <v/>
      </c>
    </row>
    <row r="2922" spans="1:31" x14ac:dyDescent="0.25">
      <c r="A2922" s="30"/>
      <c r="B2922" s="74"/>
      <c r="C2922" s="82"/>
      <c r="D2922" s="92"/>
      <c r="E2922" s="75"/>
      <c r="F2922" s="76"/>
      <c r="G2922" s="83"/>
      <c r="H2922" s="77"/>
      <c r="I2922" s="84"/>
      <c r="J2922" s="30"/>
      <c r="K2922" s="25" t="str">
        <f t="shared" si="360"/>
        <v/>
      </c>
      <c r="L2922" s="30"/>
      <c r="O2922" s="13" t="str">
        <f t="shared" si="361"/>
        <v/>
      </c>
      <c r="P2922" s="13">
        <f>SUM($E$11:$E2922)</f>
        <v>30</v>
      </c>
      <c r="T2922" s="22">
        <f t="shared" si="362"/>
        <v>0</v>
      </c>
      <c r="U2922" s="22">
        <f t="shared" si="363"/>
        <v>0</v>
      </c>
      <c r="W2922" s="13" t="str">
        <f t="shared" si="364"/>
        <v/>
      </c>
      <c r="Y2922" s="41" t="str">
        <f>IF($B2922="", "", IF($B2922&gt;'Annual Report'!$AZ$41, 'Annual Report'!$BA$40, TEXT($B2922, "mmm yyyy")))</f>
        <v/>
      </c>
      <c r="AA2922" s="13" t="str">
        <f t="shared" si="365"/>
        <v/>
      </c>
      <c r="AC2922" s="13" t="str">
        <f t="shared" si="366"/>
        <v xml:space="preserve"> - </v>
      </c>
      <c r="AE2922" s="13" t="str">
        <f t="shared" si="367"/>
        <v/>
      </c>
    </row>
    <row r="2923" spans="1:31" x14ac:dyDescent="0.25">
      <c r="A2923" s="30"/>
      <c r="B2923" s="74"/>
      <c r="C2923" s="82"/>
      <c r="D2923" s="92"/>
      <c r="E2923" s="75"/>
      <c r="F2923" s="76"/>
      <c r="G2923" s="83"/>
      <c r="H2923" s="77"/>
      <c r="I2923" s="84"/>
      <c r="J2923" s="30"/>
      <c r="K2923" s="25" t="str">
        <f t="shared" si="360"/>
        <v/>
      </c>
      <c r="L2923" s="30"/>
      <c r="O2923" s="13" t="str">
        <f t="shared" si="361"/>
        <v/>
      </c>
      <c r="P2923" s="13">
        <f>SUM($E$11:$E2923)</f>
        <v>30</v>
      </c>
      <c r="T2923" s="22">
        <f t="shared" si="362"/>
        <v>0</v>
      </c>
      <c r="U2923" s="22">
        <f t="shared" si="363"/>
        <v>0</v>
      </c>
      <c r="W2923" s="13" t="str">
        <f t="shared" si="364"/>
        <v/>
      </c>
      <c r="Y2923" s="41" t="str">
        <f>IF($B2923="", "", IF($B2923&gt;'Annual Report'!$AZ$41, 'Annual Report'!$BA$40, TEXT($B2923, "mmm yyyy")))</f>
        <v/>
      </c>
      <c r="AA2923" s="13" t="str">
        <f t="shared" si="365"/>
        <v/>
      </c>
      <c r="AC2923" s="13" t="str">
        <f t="shared" si="366"/>
        <v xml:space="preserve"> - </v>
      </c>
      <c r="AE2923" s="13" t="str">
        <f t="shared" si="367"/>
        <v/>
      </c>
    </row>
    <row r="2924" spans="1:31" x14ac:dyDescent="0.25">
      <c r="A2924" s="30"/>
      <c r="B2924" s="74"/>
      <c r="C2924" s="82"/>
      <c r="D2924" s="92"/>
      <c r="E2924" s="75"/>
      <c r="F2924" s="76"/>
      <c r="G2924" s="83"/>
      <c r="H2924" s="77"/>
      <c r="I2924" s="84"/>
      <c r="J2924" s="30"/>
      <c r="K2924" s="25" t="str">
        <f t="shared" si="360"/>
        <v/>
      </c>
      <c r="L2924" s="30"/>
      <c r="O2924" s="13" t="str">
        <f t="shared" si="361"/>
        <v/>
      </c>
      <c r="P2924" s="13">
        <f>SUM($E$11:$E2924)</f>
        <v>30</v>
      </c>
      <c r="T2924" s="22">
        <f t="shared" si="362"/>
        <v>0</v>
      </c>
      <c r="U2924" s="22">
        <f t="shared" si="363"/>
        <v>0</v>
      </c>
      <c r="W2924" s="13" t="str">
        <f t="shared" si="364"/>
        <v/>
      </c>
      <c r="Y2924" s="41" t="str">
        <f>IF($B2924="", "", IF($B2924&gt;'Annual Report'!$AZ$41, 'Annual Report'!$BA$40, TEXT($B2924, "mmm yyyy")))</f>
        <v/>
      </c>
      <c r="AA2924" s="13" t="str">
        <f t="shared" si="365"/>
        <v/>
      </c>
      <c r="AC2924" s="13" t="str">
        <f t="shared" si="366"/>
        <v xml:space="preserve"> - </v>
      </c>
      <c r="AE2924" s="13" t="str">
        <f t="shared" si="367"/>
        <v/>
      </c>
    </row>
    <row r="2925" spans="1:31" x14ac:dyDescent="0.25">
      <c r="A2925" s="30"/>
      <c r="B2925" s="74"/>
      <c r="C2925" s="82"/>
      <c r="D2925" s="92"/>
      <c r="E2925" s="75"/>
      <c r="F2925" s="76"/>
      <c r="G2925" s="83"/>
      <c r="H2925" s="77"/>
      <c r="I2925" s="84"/>
      <c r="J2925" s="30"/>
      <c r="K2925" s="25" t="str">
        <f t="shared" si="360"/>
        <v/>
      </c>
      <c r="L2925" s="30"/>
      <c r="O2925" s="13" t="str">
        <f t="shared" si="361"/>
        <v/>
      </c>
      <c r="P2925" s="13">
        <f>SUM($E$11:$E2925)</f>
        <v>30</v>
      </c>
      <c r="T2925" s="22">
        <f t="shared" si="362"/>
        <v>0</v>
      </c>
      <c r="U2925" s="22">
        <f t="shared" si="363"/>
        <v>0</v>
      </c>
      <c r="W2925" s="13" t="str">
        <f t="shared" si="364"/>
        <v/>
      </c>
      <c r="Y2925" s="41" t="str">
        <f>IF($B2925="", "", IF($B2925&gt;'Annual Report'!$AZ$41, 'Annual Report'!$BA$40, TEXT($B2925, "mmm yyyy")))</f>
        <v/>
      </c>
      <c r="AA2925" s="13" t="str">
        <f t="shared" si="365"/>
        <v/>
      </c>
      <c r="AC2925" s="13" t="str">
        <f t="shared" si="366"/>
        <v xml:space="preserve"> - </v>
      </c>
      <c r="AE2925" s="13" t="str">
        <f t="shared" si="367"/>
        <v/>
      </c>
    </row>
    <row r="2926" spans="1:31" x14ac:dyDescent="0.25">
      <c r="A2926" s="30"/>
      <c r="B2926" s="74"/>
      <c r="C2926" s="82"/>
      <c r="D2926" s="92"/>
      <c r="E2926" s="75"/>
      <c r="F2926" s="76"/>
      <c r="G2926" s="83"/>
      <c r="H2926" s="77"/>
      <c r="I2926" s="84"/>
      <c r="J2926" s="30"/>
      <c r="K2926" s="25" t="str">
        <f t="shared" si="360"/>
        <v/>
      </c>
      <c r="L2926" s="30"/>
      <c r="O2926" s="13" t="str">
        <f t="shared" si="361"/>
        <v/>
      </c>
      <c r="P2926" s="13">
        <f>SUM($E$11:$E2926)</f>
        <v>30</v>
      </c>
      <c r="T2926" s="22">
        <f t="shared" si="362"/>
        <v>0</v>
      </c>
      <c r="U2926" s="22">
        <f t="shared" si="363"/>
        <v>0</v>
      </c>
      <c r="W2926" s="13" t="str">
        <f t="shared" si="364"/>
        <v/>
      </c>
      <c r="Y2926" s="41" t="str">
        <f>IF($B2926="", "", IF($B2926&gt;'Annual Report'!$AZ$41, 'Annual Report'!$BA$40, TEXT($B2926, "mmm yyyy")))</f>
        <v/>
      </c>
      <c r="AA2926" s="13" t="str">
        <f t="shared" si="365"/>
        <v/>
      </c>
      <c r="AC2926" s="13" t="str">
        <f t="shared" si="366"/>
        <v xml:space="preserve"> - </v>
      </c>
      <c r="AE2926" s="13" t="str">
        <f t="shared" si="367"/>
        <v/>
      </c>
    </row>
    <row r="2927" spans="1:31" x14ac:dyDescent="0.25">
      <c r="A2927" s="30"/>
      <c r="B2927" s="74"/>
      <c r="C2927" s="82"/>
      <c r="D2927" s="92"/>
      <c r="E2927" s="75"/>
      <c r="F2927" s="76"/>
      <c r="G2927" s="83"/>
      <c r="H2927" s="77"/>
      <c r="I2927" s="84"/>
      <c r="J2927" s="30"/>
      <c r="K2927" s="25" t="str">
        <f t="shared" si="360"/>
        <v/>
      </c>
      <c r="L2927" s="30"/>
      <c r="O2927" s="13" t="str">
        <f t="shared" si="361"/>
        <v/>
      </c>
      <c r="P2927" s="13">
        <f>SUM($E$11:$E2927)</f>
        <v>30</v>
      </c>
      <c r="T2927" s="22">
        <f t="shared" si="362"/>
        <v>0</v>
      </c>
      <c r="U2927" s="22">
        <f t="shared" si="363"/>
        <v>0</v>
      </c>
      <c r="W2927" s="13" t="str">
        <f t="shared" si="364"/>
        <v/>
      </c>
      <c r="Y2927" s="41" t="str">
        <f>IF($B2927="", "", IF($B2927&gt;'Annual Report'!$AZ$41, 'Annual Report'!$BA$40, TEXT($B2927, "mmm yyyy")))</f>
        <v/>
      </c>
      <c r="AA2927" s="13" t="str">
        <f t="shared" si="365"/>
        <v/>
      </c>
      <c r="AC2927" s="13" t="str">
        <f t="shared" si="366"/>
        <v xml:space="preserve"> - </v>
      </c>
      <c r="AE2927" s="13" t="str">
        <f t="shared" si="367"/>
        <v/>
      </c>
    </row>
    <row r="2928" spans="1:31" x14ac:dyDescent="0.25">
      <c r="A2928" s="30"/>
      <c r="B2928" s="74"/>
      <c r="C2928" s="82"/>
      <c r="D2928" s="92"/>
      <c r="E2928" s="75"/>
      <c r="F2928" s="76"/>
      <c r="G2928" s="83"/>
      <c r="H2928" s="77"/>
      <c r="I2928" s="84"/>
      <c r="J2928" s="30"/>
      <c r="K2928" s="25" t="str">
        <f t="shared" si="360"/>
        <v/>
      </c>
      <c r="L2928" s="30"/>
      <c r="O2928" s="13" t="str">
        <f t="shared" si="361"/>
        <v/>
      </c>
      <c r="P2928" s="13">
        <f>SUM($E$11:$E2928)</f>
        <v>30</v>
      </c>
      <c r="T2928" s="22">
        <f t="shared" si="362"/>
        <v>0</v>
      </c>
      <c r="U2928" s="22">
        <f t="shared" si="363"/>
        <v>0</v>
      </c>
      <c r="W2928" s="13" t="str">
        <f t="shared" si="364"/>
        <v/>
      </c>
      <c r="Y2928" s="41" t="str">
        <f>IF($B2928="", "", IF($B2928&gt;'Annual Report'!$AZ$41, 'Annual Report'!$BA$40, TEXT($B2928, "mmm yyyy")))</f>
        <v/>
      </c>
      <c r="AA2928" s="13" t="str">
        <f t="shared" si="365"/>
        <v/>
      </c>
      <c r="AC2928" s="13" t="str">
        <f t="shared" si="366"/>
        <v xml:space="preserve"> - </v>
      </c>
      <c r="AE2928" s="13" t="str">
        <f t="shared" si="367"/>
        <v/>
      </c>
    </row>
    <row r="2929" spans="1:31" x14ac:dyDescent="0.25">
      <c r="A2929" s="30"/>
      <c r="B2929" s="74"/>
      <c r="C2929" s="82"/>
      <c r="D2929" s="92"/>
      <c r="E2929" s="75"/>
      <c r="F2929" s="76"/>
      <c r="G2929" s="83"/>
      <c r="H2929" s="77"/>
      <c r="I2929" s="84"/>
      <c r="J2929" s="30"/>
      <c r="K2929" s="25" t="str">
        <f t="shared" si="360"/>
        <v/>
      </c>
      <c r="L2929" s="30"/>
      <c r="O2929" s="13" t="str">
        <f t="shared" si="361"/>
        <v/>
      </c>
      <c r="P2929" s="13">
        <f>SUM($E$11:$E2929)</f>
        <v>30</v>
      </c>
      <c r="T2929" s="22">
        <f t="shared" si="362"/>
        <v>0</v>
      </c>
      <c r="U2929" s="22">
        <f t="shared" si="363"/>
        <v>0</v>
      </c>
      <c r="W2929" s="13" t="str">
        <f t="shared" si="364"/>
        <v/>
      </c>
      <c r="Y2929" s="41" t="str">
        <f>IF($B2929="", "", IF($B2929&gt;'Annual Report'!$AZ$41, 'Annual Report'!$BA$40, TEXT($B2929, "mmm yyyy")))</f>
        <v/>
      </c>
      <c r="AA2929" s="13" t="str">
        <f t="shared" si="365"/>
        <v/>
      </c>
      <c r="AC2929" s="13" t="str">
        <f t="shared" si="366"/>
        <v xml:space="preserve"> - </v>
      </c>
      <c r="AE2929" s="13" t="str">
        <f t="shared" si="367"/>
        <v/>
      </c>
    </row>
    <row r="2930" spans="1:31" x14ac:dyDescent="0.25">
      <c r="A2930" s="30"/>
      <c r="B2930" s="74"/>
      <c r="C2930" s="82"/>
      <c r="D2930" s="92"/>
      <c r="E2930" s="75"/>
      <c r="F2930" s="76"/>
      <c r="G2930" s="83"/>
      <c r="H2930" s="77"/>
      <c r="I2930" s="84"/>
      <c r="J2930" s="30"/>
      <c r="K2930" s="25" t="str">
        <f t="shared" si="360"/>
        <v/>
      </c>
      <c r="L2930" s="30"/>
      <c r="O2930" s="13" t="str">
        <f t="shared" si="361"/>
        <v/>
      </c>
      <c r="P2930" s="13">
        <f>SUM($E$11:$E2930)</f>
        <v>30</v>
      </c>
      <c r="T2930" s="22">
        <f t="shared" si="362"/>
        <v>0</v>
      </c>
      <c r="U2930" s="22">
        <f t="shared" si="363"/>
        <v>0</v>
      </c>
      <c r="W2930" s="13" t="str">
        <f t="shared" si="364"/>
        <v/>
      </c>
      <c r="Y2930" s="41" t="str">
        <f>IF($B2930="", "", IF($B2930&gt;'Annual Report'!$AZ$41, 'Annual Report'!$BA$40, TEXT($B2930, "mmm yyyy")))</f>
        <v/>
      </c>
      <c r="AA2930" s="13" t="str">
        <f t="shared" si="365"/>
        <v/>
      </c>
      <c r="AC2930" s="13" t="str">
        <f t="shared" si="366"/>
        <v xml:space="preserve"> - </v>
      </c>
      <c r="AE2930" s="13" t="str">
        <f t="shared" si="367"/>
        <v/>
      </c>
    </row>
    <row r="2931" spans="1:31" x14ac:dyDescent="0.25">
      <c r="A2931" s="30"/>
      <c r="B2931" s="74"/>
      <c r="C2931" s="82"/>
      <c r="D2931" s="92"/>
      <c r="E2931" s="75"/>
      <c r="F2931" s="76"/>
      <c r="G2931" s="83"/>
      <c r="H2931" s="77"/>
      <c r="I2931" s="84"/>
      <c r="J2931" s="30"/>
      <c r="K2931" s="25" t="str">
        <f t="shared" si="360"/>
        <v/>
      </c>
      <c r="L2931" s="30"/>
      <c r="O2931" s="13" t="str">
        <f t="shared" si="361"/>
        <v/>
      </c>
      <c r="P2931" s="13">
        <f>SUM($E$11:$E2931)</f>
        <v>30</v>
      </c>
      <c r="T2931" s="22">
        <f t="shared" si="362"/>
        <v>0</v>
      </c>
      <c r="U2931" s="22">
        <f t="shared" si="363"/>
        <v>0</v>
      </c>
      <c r="W2931" s="13" t="str">
        <f t="shared" si="364"/>
        <v/>
      </c>
      <c r="Y2931" s="41" t="str">
        <f>IF($B2931="", "", IF($B2931&gt;'Annual Report'!$AZ$41, 'Annual Report'!$BA$40, TEXT($B2931, "mmm yyyy")))</f>
        <v/>
      </c>
      <c r="AA2931" s="13" t="str">
        <f t="shared" si="365"/>
        <v/>
      </c>
      <c r="AC2931" s="13" t="str">
        <f t="shared" si="366"/>
        <v xml:space="preserve"> - </v>
      </c>
      <c r="AE2931" s="13" t="str">
        <f t="shared" si="367"/>
        <v/>
      </c>
    </row>
    <row r="2932" spans="1:31" x14ac:dyDescent="0.25">
      <c r="A2932" s="30"/>
      <c r="B2932" s="74"/>
      <c r="C2932" s="82"/>
      <c r="D2932" s="92"/>
      <c r="E2932" s="75"/>
      <c r="F2932" s="76"/>
      <c r="G2932" s="83"/>
      <c r="H2932" s="77"/>
      <c r="I2932" s="84"/>
      <c r="J2932" s="30"/>
      <c r="K2932" s="25" t="str">
        <f t="shared" si="360"/>
        <v/>
      </c>
      <c r="L2932" s="30"/>
      <c r="O2932" s="13" t="str">
        <f t="shared" si="361"/>
        <v/>
      </c>
      <c r="P2932" s="13">
        <f>SUM($E$11:$E2932)</f>
        <v>30</v>
      </c>
      <c r="T2932" s="22">
        <f t="shared" si="362"/>
        <v>0</v>
      </c>
      <c r="U2932" s="22">
        <f t="shared" si="363"/>
        <v>0</v>
      </c>
      <c r="W2932" s="13" t="str">
        <f t="shared" si="364"/>
        <v/>
      </c>
      <c r="Y2932" s="41" t="str">
        <f>IF($B2932="", "", IF($B2932&gt;'Annual Report'!$AZ$41, 'Annual Report'!$BA$40, TEXT($B2932, "mmm yyyy")))</f>
        <v/>
      </c>
      <c r="AA2932" s="13" t="str">
        <f t="shared" si="365"/>
        <v/>
      </c>
      <c r="AC2932" s="13" t="str">
        <f t="shared" si="366"/>
        <v xml:space="preserve"> - </v>
      </c>
      <c r="AE2932" s="13" t="str">
        <f t="shared" si="367"/>
        <v/>
      </c>
    </row>
    <row r="2933" spans="1:31" x14ac:dyDescent="0.25">
      <c r="A2933" s="30"/>
      <c r="B2933" s="74"/>
      <c r="C2933" s="82"/>
      <c r="D2933" s="92"/>
      <c r="E2933" s="75"/>
      <c r="F2933" s="76"/>
      <c r="G2933" s="83"/>
      <c r="H2933" s="77"/>
      <c r="I2933" s="84"/>
      <c r="J2933" s="30"/>
      <c r="K2933" s="25" t="str">
        <f t="shared" si="360"/>
        <v/>
      </c>
      <c r="L2933" s="30"/>
      <c r="O2933" s="13" t="str">
        <f t="shared" si="361"/>
        <v/>
      </c>
      <c r="P2933" s="13">
        <f>SUM($E$11:$E2933)</f>
        <v>30</v>
      </c>
      <c r="T2933" s="22">
        <f t="shared" si="362"/>
        <v>0</v>
      </c>
      <c r="U2933" s="22">
        <f t="shared" si="363"/>
        <v>0</v>
      </c>
      <c r="W2933" s="13" t="str">
        <f t="shared" si="364"/>
        <v/>
      </c>
      <c r="Y2933" s="41" t="str">
        <f>IF($B2933="", "", IF($B2933&gt;'Annual Report'!$AZ$41, 'Annual Report'!$BA$40, TEXT($B2933, "mmm yyyy")))</f>
        <v/>
      </c>
      <c r="AA2933" s="13" t="str">
        <f t="shared" si="365"/>
        <v/>
      </c>
      <c r="AC2933" s="13" t="str">
        <f t="shared" si="366"/>
        <v xml:space="preserve"> - </v>
      </c>
      <c r="AE2933" s="13" t="str">
        <f t="shared" si="367"/>
        <v/>
      </c>
    </row>
    <row r="2934" spans="1:31" x14ac:dyDescent="0.25">
      <c r="A2934" s="30"/>
      <c r="B2934" s="74"/>
      <c r="C2934" s="82"/>
      <c r="D2934" s="92"/>
      <c r="E2934" s="75"/>
      <c r="F2934" s="76"/>
      <c r="G2934" s="83"/>
      <c r="H2934" s="77"/>
      <c r="I2934" s="84"/>
      <c r="J2934" s="30"/>
      <c r="K2934" s="25" t="str">
        <f t="shared" si="360"/>
        <v/>
      </c>
      <c r="L2934" s="30"/>
      <c r="O2934" s="13" t="str">
        <f t="shared" si="361"/>
        <v/>
      </c>
      <c r="P2934" s="13">
        <f>SUM($E$11:$E2934)</f>
        <v>30</v>
      </c>
      <c r="T2934" s="22">
        <f t="shared" si="362"/>
        <v>0</v>
      </c>
      <c r="U2934" s="22">
        <f t="shared" si="363"/>
        <v>0</v>
      </c>
      <c r="W2934" s="13" t="str">
        <f t="shared" si="364"/>
        <v/>
      </c>
      <c r="Y2934" s="41" t="str">
        <f>IF($B2934="", "", IF($B2934&gt;'Annual Report'!$AZ$41, 'Annual Report'!$BA$40, TEXT($B2934, "mmm yyyy")))</f>
        <v/>
      </c>
      <c r="AA2934" s="13" t="str">
        <f t="shared" si="365"/>
        <v/>
      </c>
      <c r="AC2934" s="13" t="str">
        <f t="shared" si="366"/>
        <v xml:space="preserve"> - </v>
      </c>
      <c r="AE2934" s="13" t="str">
        <f t="shared" si="367"/>
        <v/>
      </c>
    </row>
    <row r="2935" spans="1:31" x14ac:dyDescent="0.25">
      <c r="A2935" s="30"/>
      <c r="B2935" s="74"/>
      <c r="C2935" s="82"/>
      <c r="D2935" s="92"/>
      <c r="E2935" s="75"/>
      <c r="F2935" s="76"/>
      <c r="G2935" s="83"/>
      <c r="H2935" s="77"/>
      <c r="I2935" s="84"/>
      <c r="J2935" s="30"/>
      <c r="K2935" s="25" t="str">
        <f t="shared" si="360"/>
        <v/>
      </c>
      <c r="L2935" s="30"/>
      <c r="O2935" s="13" t="str">
        <f t="shared" si="361"/>
        <v/>
      </c>
      <c r="P2935" s="13">
        <f>SUM($E$11:$E2935)</f>
        <v>30</v>
      </c>
      <c r="T2935" s="22">
        <f t="shared" si="362"/>
        <v>0</v>
      </c>
      <c r="U2935" s="22">
        <f t="shared" si="363"/>
        <v>0</v>
      </c>
      <c r="W2935" s="13" t="str">
        <f t="shared" si="364"/>
        <v/>
      </c>
      <c r="Y2935" s="41" t="str">
        <f>IF($B2935="", "", IF($B2935&gt;'Annual Report'!$AZ$41, 'Annual Report'!$BA$40, TEXT($B2935, "mmm yyyy")))</f>
        <v/>
      </c>
      <c r="AA2935" s="13" t="str">
        <f t="shared" si="365"/>
        <v/>
      </c>
      <c r="AC2935" s="13" t="str">
        <f t="shared" si="366"/>
        <v xml:space="preserve"> - </v>
      </c>
      <c r="AE2935" s="13" t="str">
        <f t="shared" si="367"/>
        <v/>
      </c>
    </row>
    <row r="2936" spans="1:31" x14ac:dyDescent="0.25">
      <c r="A2936" s="30"/>
      <c r="B2936" s="74"/>
      <c r="C2936" s="82"/>
      <c r="D2936" s="92"/>
      <c r="E2936" s="75"/>
      <c r="F2936" s="76"/>
      <c r="G2936" s="83"/>
      <c r="H2936" s="77"/>
      <c r="I2936" s="84"/>
      <c r="J2936" s="30"/>
      <c r="K2936" s="25" t="str">
        <f t="shared" si="360"/>
        <v/>
      </c>
      <c r="L2936" s="30"/>
      <c r="O2936" s="13" t="str">
        <f t="shared" si="361"/>
        <v/>
      </c>
      <c r="P2936" s="13">
        <f>SUM($E$11:$E2936)</f>
        <v>30</v>
      </c>
      <c r="T2936" s="22">
        <f t="shared" si="362"/>
        <v>0</v>
      </c>
      <c r="U2936" s="22">
        <f t="shared" si="363"/>
        <v>0</v>
      </c>
      <c r="W2936" s="13" t="str">
        <f t="shared" si="364"/>
        <v/>
      </c>
      <c r="Y2936" s="41" t="str">
        <f>IF($B2936="", "", IF($B2936&gt;'Annual Report'!$AZ$41, 'Annual Report'!$BA$40, TEXT($B2936, "mmm yyyy")))</f>
        <v/>
      </c>
      <c r="AA2936" s="13" t="str">
        <f t="shared" si="365"/>
        <v/>
      </c>
      <c r="AC2936" s="13" t="str">
        <f t="shared" si="366"/>
        <v xml:space="preserve"> - </v>
      </c>
      <c r="AE2936" s="13" t="str">
        <f t="shared" si="367"/>
        <v/>
      </c>
    </row>
    <row r="2937" spans="1:31" x14ac:dyDescent="0.25">
      <c r="A2937" s="30"/>
      <c r="B2937" s="74"/>
      <c r="C2937" s="82"/>
      <c r="D2937" s="92"/>
      <c r="E2937" s="75"/>
      <c r="F2937" s="76"/>
      <c r="G2937" s="83"/>
      <c r="H2937" s="77"/>
      <c r="I2937" s="84"/>
      <c r="J2937" s="30"/>
      <c r="K2937" s="25" t="str">
        <f t="shared" si="360"/>
        <v/>
      </c>
      <c r="L2937" s="30"/>
      <c r="O2937" s="13" t="str">
        <f t="shared" si="361"/>
        <v/>
      </c>
      <c r="P2937" s="13">
        <f>SUM($E$11:$E2937)</f>
        <v>30</v>
      </c>
      <c r="T2937" s="22">
        <f t="shared" si="362"/>
        <v>0</v>
      </c>
      <c r="U2937" s="22">
        <f t="shared" si="363"/>
        <v>0</v>
      </c>
      <c r="W2937" s="13" t="str">
        <f t="shared" si="364"/>
        <v/>
      </c>
      <c r="Y2937" s="41" t="str">
        <f>IF($B2937="", "", IF($B2937&gt;'Annual Report'!$AZ$41, 'Annual Report'!$BA$40, TEXT($B2937, "mmm yyyy")))</f>
        <v/>
      </c>
      <c r="AA2937" s="13" t="str">
        <f t="shared" si="365"/>
        <v/>
      </c>
      <c r="AC2937" s="13" t="str">
        <f t="shared" si="366"/>
        <v xml:space="preserve"> - </v>
      </c>
      <c r="AE2937" s="13" t="str">
        <f t="shared" si="367"/>
        <v/>
      </c>
    </row>
    <row r="2938" spans="1:31" x14ac:dyDescent="0.25">
      <c r="A2938" s="30"/>
      <c r="B2938" s="74"/>
      <c r="C2938" s="82"/>
      <c r="D2938" s="92"/>
      <c r="E2938" s="75"/>
      <c r="F2938" s="76"/>
      <c r="G2938" s="83"/>
      <c r="H2938" s="77"/>
      <c r="I2938" s="84"/>
      <c r="J2938" s="30"/>
      <c r="K2938" s="25" t="str">
        <f t="shared" si="360"/>
        <v/>
      </c>
      <c r="L2938" s="30"/>
      <c r="O2938" s="13" t="str">
        <f t="shared" si="361"/>
        <v/>
      </c>
      <c r="P2938" s="13">
        <f>SUM($E$11:$E2938)</f>
        <v>30</v>
      </c>
      <c r="T2938" s="22">
        <f t="shared" si="362"/>
        <v>0</v>
      </c>
      <c r="U2938" s="22">
        <f t="shared" si="363"/>
        <v>0</v>
      </c>
      <c r="W2938" s="13" t="str">
        <f t="shared" si="364"/>
        <v/>
      </c>
      <c r="Y2938" s="41" t="str">
        <f>IF($B2938="", "", IF($B2938&gt;'Annual Report'!$AZ$41, 'Annual Report'!$BA$40, TEXT($B2938, "mmm yyyy")))</f>
        <v/>
      </c>
      <c r="AA2938" s="13" t="str">
        <f t="shared" si="365"/>
        <v/>
      </c>
      <c r="AC2938" s="13" t="str">
        <f t="shared" si="366"/>
        <v xml:space="preserve"> - </v>
      </c>
      <c r="AE2938" s="13" t="str">
        <f t="shared" si="367"/>
        <v/>
      </c>
    </row>
    <row r="2939" spans="1:31" x14ac:dyDescent="0.25">
      <c r="A2939" s="30"/>
      <c r="B2939" s="74"/>
      <c r="C2939" s="82"/>
      <c r="D2939" s="92"/>
      <c r="E2939" s="75"/>
      <c r="F2939" s="76"/>
      <c r="G2939" s="83"/>
      <c r="H2939" s="77"/>
      <c r="I2939" s="84"/>
      <c r="J2939" s="30"/>
      <c r="K2939" s="25" t="str">
        <f t="shared" si="360"/>
        <v/>
      </c>
      <c r="L2939" s="30"/>
      <c r="O2939" s="13" t="str">
        <f t="shared" si="361"/>
        <v/>
      </c>
      <c r="P2939" s="13">
        <f>SUM($E$11:$E2939)</f>
        <v>30</v>
      </c>
      <c r="T2939" s="22">
        <f t="shared" si="362"/>
        <v>0</v>
      </c>
      <c r="U2939" s="22">
        <f t="shared" si="363"/>
        <v>0</v>
      </c>
      <c r="W2939" s="13" t="str">
        <f t="shared" si="364"/>
        <v/>
      </c>
      <c r="Y2939" s="41" t="str">
        <f>IF($B2939="", "", IF($B2939&gt;'Annual Report'!$AZ$41, 'Annual Report'!$BA$40, TEXT($B2939, "mmm yyyy")))</f>
        <v/>
      </c>
      <c r="AA2939" s="13" t="str">
        <f t="shared" si="365"/>
        <v/>
      </c>
      <c r="AC2939" s="13" t="str">
        <f t="shared" si="366"/>
        <v xml:space="preserve"> - </v>
      </c>
      <c r="AE2939" s="13" t="str">
        <f t="shared" si="367"/>
        <v/>
      </c>
    </row>
    <row r="2940" spans="1:31" x14ac:dyDescent="0.25">
      <c r="A2940" s="30"/>
      <c r="B2940" s="74"/>
      <c r="C2940" s="82"/>
      <c r="D2940" s="92"/>
      <c r="E2940" s="75"/>
      <c r="F2940" s="76"/>
      <c r="G2940" s="83"/>
      <c r="H2940" s="77"/>
      <c r="I2940" s="84"/>
      <c r="J2940" s="30"/>
      <c r="K2940" s="25" t="str">
        <f t="shared" si="360"/>
        <v/>
      </c>
      <c r="L2940" s="30"/>
      <c r="O2940" s="13" t="str">
        <f t="shared" si="361"/>
        <v/>
      </c>
      <c r="P2940" s="13">
        <f>SUM($E$11:$E2940)</f>
        <v>30</v>
      </c>
      <c r="T2940" s="22">
        <f t="shared" si="362"/>
        <v>0</v>
      </c>
      <c r="U2940" s="22">
        <f t="shared" si="363"/>
        <v>0</v>
      </c>
      <c r="W2940" s="13" t="str">
        <f t="shared" si="364"/>
        <v/>
      </c>
      <c r="Y2940" s="41" t="str">
        <f>IF($B2940="", "", IF($B2940&gt;'Annual Report'!$AZ$41, 'Annual Report'!$BA$40, TEXT($B2940, "mmm yyyy")))</f>
        <v/>
      </c>
      <c r="AA2940" s="13" t="str">
        <f t="shared" si="365"/>
        <v/>
      </c>
      <c r="AC2940" s="13" t="str">
        <f t="shared" si="366"/>
        <v xml:space="preserve"> - </v>
      </c>
      <c r="AE2940" s="13" t="str">
        <f t="shared" si="367"/>
        <v/>
      </c>
    </row>
    <row r="2941" spans="1:31" x14ac:dyDescent="0.25">
      <c r="A2941" s="30"/>
      <c r="B2941" s="74"/>
      <c r="C2941" s="82"/>
      <c r="D2941" s="92"/>
      <c r="E2941" s="75"/>
      <c r="F2941" s="76"/>
      <c r="G2941" s="83"/>
      <c r="H2941" s="77"/>
      <c r="I2941" s="84"/>
      <c r="J2941" s="30"/>
      <c r="K2941" s="25" t="str">
        <f t="shared" si="360"/>
        <v/>
      </c>
      <c r="L2941" s="30"/>
      <c r="O2941" s="13" t="str">
        <f t="shared" si="361"/>
        <v/>
      </c>
      <c r="P2941" s="13">
        <f>SUM($E$11:$E2941)</f>
        <v>30</v>
      </c>
      <c r="T2941" s="22">
        <f t="shared" si="362"/>
        <v>0</v>
      </c>
      <c r="U2941" s="22">
        <f t="shared" si="363"/>
        <v>0</v>
      </c>
      <c r="W2941" s="13" t="str">
        <f t="shared" si="364"/>
        <v/>
      </c>
      <c r="Y2941" s="41" t="str">
        <f>IF($B2941="", "", IF($B2941&gt;'Annual Report'!$AZ$41, 'Annual Report'!$BA$40, TEXT($B2941, "mmm yyyy")))</f>
        <v/>
      </c>
      <c r="AA2941" s="13" t="str">
        <f t="shared" si="365"/>
        <v/>
      </c>
      <c r="AC2941" s="13" t="str">
        <f t="shared" si="366"/>
        <v xml:space="preserve"> - </v>
      </c>
      <c r="AE2941" s="13" t="str">
        <f t="shared" si="367"/>
        <v/>
      </c>
    </row>
    <row r="2942" spans="1:31" x14ac:dyDescent="0.25">
      <c r="A2942" s="30"/>
      <c r="B2942" s="74"/>
      <c r="C2942" s="82"/>
      <c r="D2942" s="92"/>
      <c r="E2942" s="75"/>
      <c r="F2942" s="76"/>
      <c r="G2942" s="83"/>
      <c r="H2942" s="77"/>
      <c r="I2942" s="84"/>
      <c r="J2942" s="30"/>
      <c r="K2942" s="25" t="str">
        <f t="shared" si="360"/>
        <v/>
      </c>
      <c r="L2942" s="30"/>
      <c r="O2942" s="13" t="str">
        <f t="shared" si="361"/>
        <v/>
      </c>
      <c r="P2942" s="13">
        <f>SUM($E$11:$E2942)</f>
        <v>30</v>
      </c>
      <c r="T2942" s="22">
        <f t="shared" si="362"/>
        <v>0</v>
      </c>
      <c r="U2942" s="22">
        <f t="shared" si="363"/>
        <v>0</v>
      </c>
      <c r="W2942" s="13" t="str">
        <f t="shared" si="364"/>
        <v/>
      </c>
      <c r="Y2942" s="41" t="str">
        <f>IF($B2942="", "", IF($B2942&gt;'Annual Report'!$AZ$41, 'Annual Report'!$BA$40, TEXT($B2942, "mmm yyyy")))</f>
        <v/>
      </c>
      <c r="AA2942" s="13" t="str">
        <f t="shared" si="365"/>
        <v/>
      </c>
      <c r="AC2942" s="13" t="str">
        <f t="shared" si="366"/>
        <v xml:space="preserve"> - </v>
      </c>
      <c r="AE2942" s="13" t="str">
        <f t="shared" si="367"/>
        <v/>
      </c>
    </row>
    <row r="2943" spans="1:31" x14ac:dyDescent="0.25">
      <c r="A2943" s="30"/>
      <c r="B2943" s="74"/>
      <c r="C2943" s="82"/>
      <c r="D2943" s="92"/>
      <c r="E2943" s="75"/>
      <c r="F2943" s="76"/>
      <c r="G2943" s="83"/>
      <c r="H2943" s="77"/>
      <c r="I2943" s="84"/>
      <c r="J2943" s="30"/>
      <c r="K2943" s="25" t="str">
        <f t="shared" si="360"/>
        <v/>
      </c>
      <c r="L2943" s="30"/>
      <c r="O2943" s="13" t="str">
        <f t="shared" si="361"/>
        <v/>
      </c>
      <c r="P2943" s="13">
        <f>SUM($E$11:$E2943)</f>
        <v>30</v>
      </c>
      <c r="T2943" s="22">
        <f t="shared" si="362"/>
        <v>0</v>
      </c>
      <c r="U2943" s="22">
        <f t="shared" si="363"/>
        <v>0</v>
      </c>
      <c r="W2943" s="13" t="str">
        <f t="shared" si="364"/>
        <v/>
      </c>
      <c r="Y2943" s="41" t="str">
        <f>IF($B2943="", "", IF($B2943&gt;'Annual Report'!$AZ$41, 'Annual Report'!$BA$40, TEXT($B2943, "mmm yyyy")))</f>
        <v/>
      </c>
      <c r="AA2943" s="13" t="str">
        <f t="shared" si="365"/>
        <v/>
      </c>
      <c r="AC2943" s="13" t="str">
        <f t="shared" si="366"/>
        <v xml:space="preserve"> - </v>
      </c>
      <c r="AE2943" s="13" t="str">
        <f t="shared" si="367"/>
        <v/>
      </c>
    </row>
    <row r="2944" spans="1:31" x14ac:dyDescent="0.25">
      <c r="A2944" s="30"/>
      <c r="B2944" s="74"/>
      <c r="C2944" s="82"/>
      <c r="D2944" s="92"/>
      <c r="E2944" s="75"/>
      <c r="F2944" s="76"/>
      <c r="G2944" s="83"/>
      <c r="H2944" s="77"/>
      <c r="I2944" s="84"/>
      <c r="J2944" s="30"/>
      <c r="K2944" s="25" t="str">
        <f t="shared" si="360"/>
        <v/>
      </c>
      <c r="L2944" s="30"/>
      <c r="O2944" s="13" t="str">
        <f t="shared" si="361"/>
        <v/>
      </c>
      <c r="P2944" s="13">
        <f>SUM($E$11:$E2944)</f>
        <v>30</v>
      </c>
      <c r="T2944" s="22">
        <f t="shared" si="362"/>
        <v>0</v>
      </c>
      <c r="U2944" s="22">
        <f t="shared" si="363"/>
        <v>0</v>
      </c>
      <c r="W2944" s="13" t="str">
        <f t="shared" si="364"/>
        <v/>
      </c>
      <c r="Y2944" s="41" t="str">
        <f>IF($B2944="", "", IF($B2944&gt;'Annual Report'!$AZ$41, 'Annual Report'!$BA$40, TEXT($B2944, "mmm yyyy")))</f>
        <v/>
      </c>
      <c r="AA2944" s="13" t="str">
        <f t="shared" si="365"/>
        <v/>
      </c>
      <c r="AC2944" s="13" t="str">
        <f t="shared" si="366"/>
        <v xml:space="preserve"> - </v>
      </c>
      <c r="AE2944" s="13" t="str">
        <f t="shared" si="367"/>
        <v/>
      </c>
    </row>
    <row r="2945" spans="1:31" x14ac:dyDescent="0.25">
      <c r="A2945" s="30"/>
      <c r="B2945" s="74"/>
      <c r="C2945" s="82"/>
      <c r="D2945" s="92"/>
      <c r="E2945" s="75"/>
      <c r="F2945" s="76"/>
      <c r="G2945" s="83"/>
      <c r="H2945" s="77"/>
      <c r="I2945" s="84"/>
      <c r="J2945" s="30"/>
      <c r="K2945" s="25" t="str">
        <f t="shared" si="360"/>
        <v/>
      </c>
      <c r="L2945" s="30"/>
      <c r="O2945" s="13" t="str">
        <f t="shared" si="361"/>
        <v/>
      </c>
      <c r="P2945" s="13">
        <f>SUM($E$11:$E2945)</f>
        <v>30</v>
      </c>
      <c r="T2945" s="22">
        <f t="shared" si="362"/>
        <v>0</v>
      </c>
      <c r="U2945" s="22">
        <f t="shared" si="363"/>
        <v>0</v>
      </c>
      <c r="W2945" s="13" t="str">
        <f t="shared" si="364"/>
        <v/>
      </c>
      <c r="Y2945" s="41" t="str">
        <f>IF($B2945="", "", IF($B2945&gt;'Annual Report'!$AZ$41, 'Annual Report'!$BA$40, TEXT($B2945, "mmm yyyy")))</f>
        <v/>
      </c>
      <c r="AA2945" s="13" t="str">
        <f t="shared" si="365"/>
        <v/>
      </c>
      <c r="AC2945" s="13" t="str">
        <f t="shared" si="366"/>
        <v xml:space="preserve"> - </v>
      </c>
      <c r="AE2945" s="13" t="str">
        <f t="shared" si="367"/>
        <v/>
      </c>
    </row>
    <row r="2946" spans="1:31" x14ac:dyDescent="0.25">
      <c r="A2946" s="30"/>
      <c r="B2946" s="74"/>
      <c r="C2946" s="82"/>
      <c r="D2946" s="92"/>
      <c r="E2946" s="75"/>
      <c r="F2946" s="76"/>
      <c r="G2946" s="83"/>
      <c r="H2946" s="77"/>
      <c r="I2946" s="84"/>
      <c r="J2946" s="30"/>
      <c r="K2946" s="25" t="str">
        <f t="shared" si="360"/>
        <v/>
      </c>
      <c r="L2946" s="30"/>
      <c r="O2946" s="13" t="str">
        <f t="shared" si="361"/>
        <v/>
      </c>
      <c r="P2946" s="13">
        <f>SUM($E$11:$E2946)</f>
        <v>30</v>
      </c>
      <c r="T2946" s="22">
        <f t="shared" si="362"/>
        <v>0</v>
      </c>
      <c r="U2946" s="22">
        <f t="shared" si="363"/>
        <v>0</v>
      </c>
      <c r="W2946" s="13" t="str">
        <f t="shared" si="364"/>
        <v/>
      </c>
      <c r="Y2946" s="41" t="str">
        <f>IF($B2946="", "", IF($B2946&gt;'Annual Report'!$AZ$41, 'Annual Report'!$BA$40, TEXT($B2946, "mmm yyyy")))</f>
        <v/>
      </c>
      <c r="AA2946" s="13" t="str">
        <f t="shared" si="365"/>
        <v/>
      </c>
      <c r="AC2946" s="13" t="str">
        <f t="shared" si="366"/>
        <v xml:space="preserve"> - </v>
      </c>
      <c r="AE2946" s="13" t="str">
        <f t="shared" si="367"/>
        <v/>
      </c>
    </row>
    <row r="2947" spans="1:31" x14ac:dyDescent="0.25">
      <c r="A2947" s="30"/>
      <c r="B2947" s="74"/>
      <c r="C2947" s="82"/>
      <c r="D2947" s="92"/>
      <c r="E2947" s="75"/>
      <c r="F2947" s="76"/>
      <c r="G2947" s="83"/>
      <c r="H2947" s="77"/>
      <c r="I2947" s="84"/>
      <c r="J2947" s="30"/>
      <c r="K2947" s="25" t="str">
        <f t="shared" si="360"/>
        <v/>
      </c>
      <c r="L2947" s="30"/>
      <c r="O2947" s="13" t="str">
        <f t="shared" si="361"/>
        <v/>
      </c>
      <c r="P2947" s="13">
        <f>SUM($E$11:$E2947)</f>
        <v>30</v>
      </c>
      <c r="T2947" s="22">
        <f t="shared" si="362"/>
        <v>0</v>
      </c>
      <c r="U2947" s="22">
        <f t="shared" si="363"/>
        <v>0</v>
      </c>
      <c r="W2947" s="13" t="str">
        <f t="shared" si="364"/>
        <v/>
      </c>
      <c r="Y2947" s="41" t="str">
        <f>IF($B2947="", "", IF($B2947&gt;'Annual Report'!$AZ$41, 'Annual Report'!$BA$40, TEXT($B2947, "mmm yyyy")))</f>
        <v/>
      </c>
      <c r="AA2947" s="13" t="str">
        <f t="shared" si="365"/>
        <v/>
      </c>
      <c r="AC2947" s="13" t="str">
        <f t="shared" si="366"/>
        <v xml:space="preserve"> - </v>
      </c>
      <c r="AE2947" s="13" t="str">
        <f t="shared" si="367"/>
        <v/>
      </c>
    </row>
    <row r="2948" spans="1:31" x14ac:dyDescent="0.25">
      <c r="A2948" s="30"/>
      <c r="B2948" s="74"/>
      <c r="C2948" s="82"/>
      <c r="D2948" s="92"/>
      <c r="E2948" s="75"/>
      <c r="F2948" s="76"/>
      <c r="G2948" s="83"/>
      <c r="H2948" s="77"/>
      <c r="I2948" s="84"/>
      <c r="J2948" s="30"/>
      <c r="K2948" s="25" t="str">
        <f t="shared" si="360"/>
        <v/>
      </c>
      <c r="L2948" s="30"/>
      <c r="O2948" s="13" t="str">
        <f t="shared" si="361"/>
        <v/>
      </c>
      <c r="P2948" s="13">
        <f>SUM($E$11:$E2948)</f>
        <v>30</v>
      </c>
      <c r="T2948" s="22">
        <f t="shared" si="362"/>
        <v>0</v>
      </c>
      <c r="U2948" s="22">
        <f t="shared" si="363"/>
        <v>0</v>
      </c>
      <c r="W2948" s="13" t="str">
        <f t="shared" si="364"/>
        <v/>
      </c>
      <c r="Y2948" s="41" t="str">
        <f>IF($B2948="", "", IF($B2948&gt;'Annual Report'!$AZ$41, 'Annual Report'!$BA$40, TEXT($B2948, "mmm yyyy")))</f>
        <v/>
      </c>
      <c r="AA2948" s="13" t="str">
        <f t="shared" si="365"/>
        <v/>
      </c>
      <c r="AC2948" s="13" t="str">
        <f t="shared" si="366"/>
        <v xml:space="preserve"> - </v>
      </c>
      <c r="AE2948" s="13" t="str">
        <f t="shared" si="367"/>
        <v/>
      </c>
    </row>
    <row r="2949" spans="1:31" x14ac:dyDescent="0.25">
      <c r="A2949" s="30"/>
      <c r="B2949" s="74"/>
      <c r="C2949" s="82"/>
      <c r="D2949" s="92"/>
      <c r="E2949" s="75"/>
      <c r="F2949" s="76"/>
      <c r="G2949" s="83"/>
      <c r="H2949" s="77"/>
      <c r="I2949" s="84"/>
      <c r="J2949" s="30"/>
      <c r="K2949" s="25" t="str">
        <f t="shared" si="360"/>
        <v/>
      </c>
      <c r="L2949" s="30"/>
      <c r="O2949" s="13" t="str">
        <f t="shared" si="361"/>
        <v/>
      </c>
      <c r="P2949" s="13">
        <f>SUM($E$11:$E2949)</f>
        <v>30</v>
      </c>
      <c r="T2949" s="22">
        <f t="shared" si="362"/>
        <v>0</v>
      </c>
      <c r="U2949" s="22">
        <f t="shared" si="363"/>
        <v>0</v>
      </c>
      <c r="W2949" s="13" t="str">
        <f t="shared" si="364"/>
        <v/>
      </c>
      <c r="Y2949" s="41" t="str">
        <f>IF($B2949="", "", IF($B2949&gt;'Annual Report'!$AZ$41, 'Annual Report'!$BA$40, TEXT($B2949, "mmm yyyy")))</f>
        <v/>
      </c>
      <c r="AA2949" s="13" t="str">
        <f t="shared" si="365"/>
        <v/>
      </c>
      <c r="AC2949" s="13" t="str">
        <f t="shared" si="366"/>
        <v xml:space="preserve"> - </v>
      </c>
      <c r="AE2949" s="13" t="str">
        <f t="shared" si="367"/>
        <v/>
      </c>
    </row>
    <row r="2950" spans="1:31" x14ac:dyDescent="0.25">
      <c r="A2950" s="30"/>
      <c r="B2950" s="74"/>
      <c r="C2950" s="82"/>
      <c r="D2950" s="92"/>
      <c r="E2950" s="75"/>
      <c r="F2950" s="76"/>
      <c r="G2950" s="83"/>
      <c r="H2950" s="77"/>
      <c r="I2950" s="84"/>
      <c r="J2950" s="30"/>
      <c r="K2950" s="25" t="str">
        <f t="shared" si="360"/>
        <v/>
      </c>
      <c r="L2950" s="30"/>
      <c r="O2950" s="13" t="str">
        <f t="shared" si="361"/>
        <v/>
      </c>
      <c r="P2950" s="13">
        <f>SUM($E$11:$E2950)</f>
        <v>30</v>
      </c>
      <c r="T2950" s="22">
        <f t="shared" si="362"/>
        <v>0</v>
      </c>
      <c r="U2950" s="22">
        <f t="shared" si="363"/>
        <v>0</v>
      </c>
      <c r="W2950" s="13" t="str">
        <f t="shared" si="364"/>
        <v/>
      </c>
      <c r="Y2950" s="41" t="str">
        <f>IF($B2950="", "", IF($B2950&gt;'Annual Report'!$AZ$41, 'Annual Report'!$BA$40, TEXT($B2950, "mmm yyyy")))</f>
        <v/>
      </c>
      <c r="AA2950" s="13" t="str">
        <f t="shared" si="365"/>
        <v/>
      </c>
      <c r="AC2950" s="13" t="str">
        <f t="shared" si="366"/>
        <v xml:space="preserve"> - </v>
      </c>
      <c r="AE2950" s="13" t="str">
        <f t="shared" si="367"/>
        <v/>
      </c>
    </row>
    <row r="2951" spans="1:31" x14ac:dyDescent="0.25">
      <c r="A2951" s="30"/>
      <c r="B2951" s="74"/>
      <c r="C2951" s="82"/>
      <c r="D2951" s="92"/>
      <c r="E2951" s="75"/>
      <c r="F2951" s="76"/>
      <c r="G2951" s="83"/>
      <c r="H2951" s="77"/>
      <c r="I2951" s="84"/>
      <c r="J2951" s="30"/>
      <c r="K2951" s="25" t="str">
        <f t="shared" si="360"/>
        <v/>
      </c>
      <c r="L2951" s="30"/>
      <c r="O2951" s="13" t="str">
        <f t="shared" si="361"/>
        <v/>
      </c>
      <c r="P2951" s="13">
        <f>SUM($E$11:$E2951)</f>
        <v>30</v>
      </c>
      <c r="T2951" s="22">
        <f t="shared" si="362"/>
        <v>0</v>
      </c>
      <c r="U2951" s="22">
        <f t="shared" si="363"/>
        <v>0</v>
      </c>
      <c r="W2951" s="13" t="str">
        <f t="shared" si="364"/>
        <v/>
      </c>
      <c r="Y2951" s="41" t="str">
        <f>IF($B2951="", "", IF($B2951&gt;'Annual Report'!$AZ$41, 'Annual Report'!$BA$40, TEXT($B2951, "mmm yyyy")))</f>
        <v/>
      </c>
      <c r="AA2951" s="13" t="str">
        <f t="shared" si="365"/>
        <v/>
      </c>
      <c r="AC2951" s="13" t="str">
        <f t="shared" si="366"/>
        <v xml:space="preserve"> - </v>
      </c>
      <c r="AE2951" s="13" t="str">
        <f t="shared" si="367"/>
        <v/>
      </c>
    </row>
    <row r="2952" spans="1:31" x14ac:dyDescent="0.25">
      <c r="A2952" s="30"/>
      <c r="B2952" s="74"/>
      <c r="C2952" s="82"/>
      <c r="D2952" s="92"/>
      <c r="E2952" s="75"/>
      <c r="F2952" s="76"/>
      <c r="G2952" s="83"/>
      <c r="H2952" s="77"/>
      <c r="I2952" s="84"/>
      <c r="J2952" s="30"/>
      <c r="K2952" s="25" t="str">
        <f t="shared" si="360"/>
        <v/>
      </c>
      <c r="L2952" s="30"/>
      <c r="O2952" s="13" t="str">
        <f t="shared" si="361"/>
        <v/>
      </c>
      <c r="P2952" s="13">
        <f>SUM($E$11:$E2952)</f>
        <v>30</v>
      </c>
      <c r="T2952" s="22">
        <f t="shared" si="362"/>
        <v>0</v>
      </c>
      <c r="U2952" s="22">
        <f t="shared" si="363"/>
        <v>0</v>
      </c>
      <c r="W2952" s="13" t="str">
        <f t="shared" si="364"/>
        <v/>
      </c>
      <c r="Y2952" s="41" t="str">
        <f>IF($B2952="", "", IF($B2952&gt;'Annual Report'!$AZ$41, 'Annual Report'!$BA$40, TEXT($B2952, "mmm yyyy")))</f>
        <v/>
      </c>
      <c r="AA2952" s="13" t="str">
        <f t="shared" si="365"/>
        <v/>
      </c>
      <c r="AC2952" s="13" t="str">
        <f t="shared" si="366"/>
        <v xml:space="preserve"> - </v>
      </c>
      <c r="AE2952" s="13" t="str">
        <f t="shared" si="367"/>
        <v/>
      </c>
    </row>
    <row r="2953" spans="1:31" x14ac:dyDescent="0.25">
      <c r="A2953" s="30"/>
      <c r="B2953" s="74"/>
      <c r="C2953" s="82"/>
      <c r="D2953" s="92"/>
      <c r="E2953" s="75"/>
      <c r="F2953" s="76"/>
      <c r="G2953" s="83"/>
      <c r="H2953" s="77"/>
      <c r="I2953" s="84"/>
      <c r="J2953" s="30"/>
      <c r="K2953" s="25" t="str">
        <f t="shared" si="360"/>
        <v/>
      </c>
      <c r="L2953" s="30"/>
      <c r="O2953" s="13" t="str">
        <f t="shared" si="361"/>
        <v/>
      </c>
      <c r="P2953" s="13">
        <f>SUM($E$11:$E2953)</f>
        <v>30</v>
      </c>
      <c r="T2953" s="22">
        <f t="shared" si="362"/>
        <v>0</v>
      </c>
      <c r="U2953" s="22">
        <f t="shared" si="363"/>
        <v>0</v>
      </c>
      <c r="W2953" s="13" t="str">
        <f t="shared" si="364"/>
        <v/>
      </c>
      <c r="Y2953" s="41" t="str">
        <f>IF($B2953="", "", IF($B2953&gt;'Annual Report'!$AZ$41, 'Annual Report'!$BA$40, TEXT($B2953, "mmm yyyy")))</f>
        <v/>
      </c>
      <c r="AA2953" s="13" t="str">
        <f t="shared" si="365"/>
        <v/>
      </c>
      <c r="AC2953" s="13" t="str">
        <f t="shared" si="366"/>
        <v xml:space="preserve"> - </v>
      </c>
      <c r="AE2953" s="13" t="str">
        <f t="shared" si="367"/>
        <v/>
      </c>
    </row>
    <row r="2954" spans="1:31" x14ac:dyDescent="0.25">
      <c r="A2954" s="30"/>
      <c r="B2954" s="74"/>
      <c r="C2954" s="82"/>
      <c r="D2954" s="92"/>
      <c r="E2954" s="75"/>
      <c r="F2954" s="76"/>
      <c r="G2954" s="83"/>
      <c r="H2954" s="77"/>
      <c r="I2954" s="84"/>
      <c r="J2954" s="30"/>
      <c r="K2954" s="25" t="str">
        <f t="shared" si="360"/>
        <v/>
      </c>
      <c r="L2954" s="30"/>
      <c r="O2954" s="13" t="str">
        <f t="shared" si="361"/>
        <v/>
      </c>
      <c r="P2954" s="13">
        <f>SUM($E$11:$E2954)</f>
        <v>30</v>
      </c>
      <c r="T2954" s="22">
        <f t="shared" si="362"/>
        <v>0</v>
      </c>
      <c r="U2954" s="22">
        <f t="shared" si="363"/>
        <v>0</v>
      </c>
      <c r="W2954" s="13" t="str">
        <f t="shared" si="364"/>
        <v/>
      </c>
      <c r="Y2954" s="41" t="str">
        <f>IF($B2954="", "", IF($B2954&gt;'Annual Report'!$AZ$41, 'Annual Report'!$BA$40, TEXT($B2954, "mmm yyyy")))</f>
        <v/>
      </c>
      <c r="AA2954" s="13" t="str">
        <f t="shared" si="365"/>
        <v/>
      </c>
      <c r="AC2954" s="13" t="str">
        <f t="shared" si="366"/>
        <v xml:space="preserve"> - </v>
      </c>
      <c r="AE2954" s="13" t="str">
        <f t="shared" si="367"/>
        <v/>
      </c>
    </row>
    <row r="2955" spans="1:31" x14ac:dyDescent="0.25">
      <c r="A2955" s="30"/>
      <c r="B2955" s="74"/>
      <c r="C2955" s="82"/>
      <c r="D2955" s="92"/>
      <c r="E2955" s="75"/>
      <c r="F2955" s="76"/>
      <c r="G2955" s="83"/>
      <c r="H2955" s="77"/>
      <c r="I2955" s="84"/>
      <c r="J2955" s="30"/>
      <c r="K2955" s="25" t="str">
        <f t="shared" si="360"/>
        <v/>
      </c>
      <c r="L2955" s="30"/>
      <c r="O2955" s="13" t="str">
        <f t="shared" si="361"/>
        <v/>
      </c>
      <c r="P2955" s="13">
        <f>SUM($E$11:$E2955)</f>
        <v>30</v>
      </c>
      <c r="T2955" s="22">
        <f t="shared" si="362"/>
        <v>0</v>
      </c>
      <c r="U2955" s="22">
        <f t="shared" si="363"/>
        <v>0</v>
      </c>
      <c r="W2955" s="13" t="str">
        <f t="shared" si="364"/>
        <v/>
      </c>
      <c r="Y2955" s="41" t="str">
        <f>IF($B2955="", "", IF($B2955&gt;'Annual Report'!$AZ$41, 'Annual Report'!$BA$40, TEXT($B2955, "mmm yyyy")))</f>
        <v/>
      </c>
      <c r="AA2955" s="13" t="str">
        <f t="shared" si="365"/>
        <v/>
      </c>
      <c r="AC2955" s="13" t="str">
        <f t="shared" si="366"/>
        <v xml:space="preserve"> - </v>
      </c>
      <c r="AE2955" s="13" t="str">
        <f t="shared" si="367"/>
        <v/>
      </c>
    </row>
    <row r="2956" spans="1:31" x14ac:dyDescent="0.25">
      <c r="A2956" s="30"/>
      <c r="B2956" s="74"/>
      <c r="C2956" s="82"/>
      <c r="D2956" s="92"/>
      <c r="E2956" s="75"/>
      <c r="F2956" s="76"/>
      <c r="G2956" s="83"/>
      <c r="H2956" s="77"/>
      <c r="I2956" s="84"/>
      <c r="J2956" s="30"/>
      <c r="K2956" s="25" t="str">
        <f t="shared" ref="K2956:K3019" si="368">IF($B2956="", "", $G2956+$H2956-$F2956-$U2956-$T2956)</f>
        <v/>
      </c>
      <c r="L2956" s="30"/>
      <c r="O2956" s="13" t="str">
        <f t="shared" ref="O2956:O3019" si="369">IF($B2956="", "", IF(OR($B2956&lt;$R$3, $B2956&gt;$R$4), "X", ""))</f>
        <v/>
      </c>
      <c r="P2956" s="13">
        <f>SUM($E$11:$E2956)</f>
        <v>30</v>
      </c>
      <c r="T2956" s="22">
        <f t="shared" ref="T2956:T3019" si="370">ROUND($D2956*$P$4*24, 2)</f>
        <v>0</v>
      </c>
      <c r="U2956" s="22">
        <f t="shared" ref="U2956:U3019" si="371">ROUND(IF(AND($P2956&gt;$O$6, $P2955&lt;$O$6), (($P2956-$O$6)*$P$7)+(($O$6-$P2955)*$P$6), IF($P2955&gt;$O$6, $E2956*$P$7, $E2956*$P$6)), 2)</f>
        <v>0</v>
      </c>
      <c r="W2956" s="13" t="str">
        <f t="shared" ref="W2956:W3019" si="372">IF($I2956="", "", IF(COUNTIF($R$11:$R$20, $I2956)&gt;0, "", "X"))</f>
        <v/>
      </c>
      <c r="Y2956" s="41" t="str">
        <f>IF($B2956="", "", IF($B2956&gt;'Annual Report'!$AZ$41, 'Annual Report'!$BA$40, TEXT($B2956, "mmm yyyy")))</f>
        <v/>
      </c>
      <c r="AA2956" s="13" t="str">
        <f t="shared" ref="AA2956:AA3019" si="373">IF(AND(NOT($F2956=""), $I2956=""), "X", "")</f>
        <v/>
      </c>
      <c r="AC2956" s="13" t="str">
        <f t="shared" ref="AC2956:AC3019" si="374">_xlfn.CONCAT(Y2956, " - ", $I2956)</f>
        <v xml:space="preserve"> - </v>
      </c>
      <c r="AE2956" s="13" t="str">
        <f t="shared" ref="AE2956:AE3019" si="375">IF($AA2956="", "", $Y2956)</f>
        <v/>
      </c>
    </row>
    <row r="2957" spans="1:31" x14ac:dyDescent="0.25">
      <c r="A2957" s="30"/>
      <c r="B2957" s="74"/>
      <c r="C2957" s="82"/>
      <c r="D2957" s="92"/>
      <c r="E2957" s="75"/>
      <c r="F2957" s="76"/>
      <c r="G2957" s="83"/>
      <c r="H2957" s="77"/>
      <c r="I2957" s="84"/>
      <c r="J2957" s="30"/>
      <c r="K2957" s="25" t="str">
        <f t="shared" si="368"/>
        <v/>
      </c>
      <c r="L2957" s="30"/>
      <c r="O2957" s="13" t="str">
        <f t="shared" si="369"/>
        <v/>
      </c>
      <c r="P2957" s="13">
        <f>SUM($E$11:$E2957)</f>
        <v>30</v>
      </c>
      <c r="T2957" s="22">
        <f t="shared" si="370"/>
        <v>0</v>
      </c>
      <c r="U2957" s="22">
        <f t="shared" si="371"/>
        <v>0</v>
      </c>
      <c r="W2957" s="13" t="str">
        <f t="shared" si="372"/>
        <v/>
      </c>
      <c r="Y2957" s="41" t="str">
        <f>IF($B2957="", "", IF($B2957&gt;'Annual Report'!$AZ$41, 'Annual Report'!$BA$40, TEXT($B2957, "mmm yyyy")))</f>
        <v/>
      </c>
      <c r="AA2957" s="13" t="str">
        <f t="shared" si="373"/>
        <v/>
      </c>
      <c r="AC2957" s="13" t="str">
        <f t="shared" si="374"/>
        <v xml:space="preserve"> - </v>
      </c>
      <c r="AE2957" s="13" t="str">
        <f t="shared" si="375"/>
        <v/>
      </c>
    </row>
    <row r="2958" spans="1:31" x14ac:dyDescent="0.25">
      <c r="A2958" s="30"/>
      <c r="B2958" s="74"/>
      <c r="C2958" s="82"/>
      <c r="D2958" s="92"/>
      <c r="E2958" s="75"/>
      <c r="F2958" s="76"/>
      <c r="G2958" s="83"/>
      <c r="H2958" s="77"/>
      <c r="I2958" s="84"/>
      <c r="J2958" s="30"/>
      <c r="K2958" s="25" t="str">
        <f t="shared" si="368"/>
        <v/>
      </c>
      <c r="L2958" s="30"/>
      <c r="O2958" s="13" t="str">
        <f t="shared" si="369"/>
        <v/>
      </c>
      <c r="P2958" s="13">
        <f>SUM($E$11:$E2958)</f>
        <v>30</v>
      </c>
      <c r="T2958" s="22">
        <f t="shared" si="370"/>
        <v>0</v>
      </c>
      <c r="U2958" s="22">
        <f t="shared" si="371"/>
        <v>0</v>
      </c>
      <c r="W2958" s="13" t="str">
        <f t="shared" si="372"/>
        <v/>
      </c>
      <c r="Y2958" s="41" t="str">
        <f>IF($B2958="", "", IF($B2958&gt;'Annual Report'!$AZ$41, 'Annual Report'!$BA$40, TEXT($B2958, "mmm yyyy")))</f>
        <v/>
      </c>
      <c r="AA2958" s="13" t="str">
        <f t="shared" si="373"/>
        <v/>
      </c>
      <c r="AC2958" s="13" t="str">
        <f t="shared" si="374"/>
        <v xml:space="preserve"> - </v>
      </c>
      <c r="AE2958" s="13" t="str">
        <f t="shared" si="375"/>
        <v/>
      </c>
    </row>
    <row r="2959" spans="1:31" x14ac:dyDescent="0.25">
      <c r="A2959" s="30"/>
      <c r="B2959" s="74"/>
      <c r="C2959" s="82"/>
      <c r="D2959" s="92"/>
      <c r="E2959" s="75"/>
      <c r="F2959" s="76"/>
      <c r="G2959" s="83"/>
      <c r="H2959" s="77"/>
      <c r="I2959" s="84"/>
      <c r="J2959" s="30"/>
      <c r="K2959" s="25" t="str">
        <f t="shared" si="368"/>
        <v/>
      </c>
      <c r="L2959" s="30"/>
      <c r="O2959" s="13" t="str">
        <f t="shared" si="369"/>
        <v/>
      </c>
      <c r="P2959" s="13">
        <f>SUM($E$11:$E2959)</f>
        <v>30</v>
      </c>
      <c r="T2959" s="22">
        <f t="shared" si="370"/>
        <v>0</v>
      </c>
      <c r="U2959" s="22">
        <f t="shared" si="371"/>
        <v>0</v>
      </c>
      <c r="W2959" s="13" t="str">
        <f t="shared" si="372"/>
        <v/>
      </c>
      <c r="Y2959" s="41" t="str">
        <f>IF($B2959="", "", IF($B2959&gt;'Annual Report'!$AZ$41, 'Annual Report'!$BA$40, TEXT($B2959, "mmm yyyy")))</f>
        <v/>
      </c>
      <c r="AA2959" s="13" t="str">
        <f t="shared" si="373"/>
        <v/>
      </c>
      <c r="AC2959" s="13" t="str">
        <f t="shared" si="374"/>
        <v xml:space="preserve"> - </v>
      </c>
      <c r="AE2959" s="13" t="str">
        <f t="shared" si="375"/>
        <v/>
      </c>
    </row>
    <row r="2960" spans="1:31" x14ac:dyDescent="0.25">
      <c r="A2960" s="30"/>
      <c r="B2960" s="74"/>
      <c r="C2960" s="82"/>
      <c r="D2960" s="92"/>
      <c r="E2960" s="75"/>
      <c r="F2960" s="76"/>
      <c r="G2960" s="83"/>
      <c r="H2960" s="77"/>
      <c r="I2960" s="84"/>
      <c r="J2960" s="30"/>
      <c r="K2960" s="25" t="str">
        <f t="shared" si="368"/>
        <v/>
      </c>
      <c r="L2960" s="30"/>
      <c r="O2960" s="13" t="str">
        <f t="shared" si="369"/>
        <v/>
      </c>
      <c r="P2960" s="13">
        <f>SUM($E$11:$E2960)</f>
        <v>30</v>
      </c>
      <c r="T2960" s="22">
        <f t="shared" si="370"/>
        <v>0</v>
      </c>
      <c r="U2960" s="22">
        <f t="shared" si="371"/>
        <v>0</v>
      </c>
      <c r="W2960" s="13" t="str">
        <f t="shared" si="372"/>
        <v/>
      </c>
      <c r="Y2960" s="41" t="str">
        <f>IF($B2960="", "", IF($B2960&gt;'Annual Report'!$AZ$41, 'Annual Report'!$BA$40, TEXT($B2960, "mmm yyyy")))</f>
        <v/>
      </c>
      <c r="AA2960" s="13" t="str">
        <f t="shared" si="373"/>
        <v/>
      </c>
      <c r="AC2960" s="13" t="str">
        <f t="shared" si="374"/>
        <v xml:space="preserve"> - </v>
      </c>
      <c r="AE2960" s="13" t="str">
        <f t="shared" si="375"/>
        <v/>
      </c>
    </row>
    <row r="2961" spans="1:31" x14ac:dyDescent="0.25">
      <c r="A2961" s="30"/>
      <c r="B2961" s="74"/>
      <c r="C2961" s="82"/>
      <c r="D2961" s="92"/>
      <c r="E2961" s="75"/>
      <c r="F2961" s="76"/>
      <c r="G2961" s="83"/>
      <c r="H2961" s="77"/>
      <c r="I2961" s="84"/>
      <c r="J2961" s="30"/>
      <c r="K2961" s="25" t="str">
        <f t="shared" si="368"/>
        <v/>
      </c>
      <c r="L2961" s="30"/>
      <c r="O2961" s="13" t="str">
        <f t="shared" si="369"/>
        <v/>
      </c>
      <c r="P2961" s="13">
        <f>SUM($E$11:$E2961)</f>
        <v>30</v>
      </c>
      <c r="T2961" s="22">
        <f t="shared" si="370"/>
        <v>0</v>
      </c>
      <c r="U2961" s="22">
        <f t="shared" si="371"/>
        <v>0</v>
      </c>
      <c r="W2961" s="13" t="str">
        <f t="shared" si="372"/>
        <v/>
      </c>
      <c r="Y2961" s="41" t="str">
        <f>IF($B2961="", "", IF($B2961&gt;'Annual Report'!$AZ$41, 'Annual Report'!$BA$40, TEXT($B2961, "mmm yyyy")))</f>
        <v/>
      </c>
      <c r="AA2961" s="13" t="str">
        <f t="shared" si="373"/>
        <v/>
      </c>
      <c r="AC2961" s="13" t="str">
        <f t="shared" si="374"/>
        <v xml:space="preserve"> - </v>
      </c>
      <c r="AE2961" s="13" t="str">
        <f t="shared" si="375"/>
        <v/>
      </c>
    </row>
    <row r="2962" spans="1:31" x14ac:dyDescent="0.25">
      <c r="A2962" s="30"/>
      <c r="B2962" s="74"/>
      <c r="C2962" s="82"/>
      <c r="D2962" s="92"/>
      <c r="E2962" s="75"/>
      <c r="F2962" s="76"/>
      <c r="G2962" s="83"/>
      <c r="H2962" s="77"/>
      <c r="I2962" s="84"/>
      <c r="J2962" s="30"/>
      <c r="K2962" s="25" t="str">
        <f t="shared" si="368"/>
        <v/>
      </c>
      <c r="L2962" s="30"/>
      <c r="O2962" s="13" t="str">
        <f t="shared" si="369"/>
        <v/>
      </c>
      <c r="P2962" s="13">
        <f>SUM($E$11:$E2962)</f>
        <v>30</v>
      </c>
      <c r="T2962" s="22">
        <f t="shared" si="370"/>
        <v>0</v>
      </c>
      <c r="U2962" s="22">
        <f t="shared" si="371"/>
        <v>0</v>
      </c>
      <c r="W2962" s="13" t="str">
        <f t="shared" si="372"/>
        <v/>
      </c>
      <c r="Y2962" s="41" t="str">
        <f>IF($B2962="", "", IF($B2962&gt;'Annual Report'!$AZ$41, 'Annual Report'!$BA$40, TEXT($B2962, "mmm yyyy")))</f>
        <v/>
      </c>
      <c r="AA2962" s="13" t="str">
        <f t="shared" si="373"/>
        <v/>
      </c>
      <c r="AC2962" s="13" t="str">
        <f t="shared" si="374"/>
        <v xml:space="preserve"> - </v>
      </c>
      <c r="AE2962" s="13" t="str">
        <f t="shared" si="375"/>
        <v/>
      </c>
    </row>
    <row r="2963" spans="1:31" x14ac:dyDescent="0.25">
      <c r="A2963" s="30"/>
      <c r="B2963" s="74"/>
      <c r="C2963" s="82"/>
      <c r="D2963" s="92"/>
      <c r="E2963" s="75"/>
      <c r="F2963" s="76"/>
      <c r="G2963" s="83"/>
      <c r="H2963" s="77"/>
      <c r="I2963" s="84"/>
      <c r="J2963" s="30"/>
      <c r="K2963" s="25" t="str">
        <f t="shared" si="368"/>
        <v/>
      </c>
      <c r="L2963" s="30"/>
      <c r="O2963" s="13" t="str">
        <f t="shared" si="369"/>
        <v/>
      </c>
      <c r="P2963" s="13">
        <f>SUM($E$11:$E2963)</f>
        <v>30</v>
      </c>
      <c r="T2963" s="22">
        <f t="shared" si="370"/>
        <v>0</v>
      </c>
      <c r="U2963" s="22">
        <f t="shared" si="371"/>
        <v>0</v>
      </c>
      <c r="W2963" s="13" t="str">
        <f t="shared" si="372"/>
        <v/>
      </c>
      <c r="Y2963" s="41" t="str">
        <f>IF($B2963="", "", IF($B2963&gt;'Annual Report'!$AZ$41, 'Annual Report'!$BA$40, TEXT($B2963, "mmm yyyy")))</f>
        <v/>
      </c>
      <c r="AA2963" s="13" t="str">
        <f t="shared" si="373"/>
        <v/>
      </c>
      <c r="AC2963" s="13" t="str">
        <f t="shared" si="374"/>
        <v xml:space="preserve"> - </v>
      </c>
      <c r="AE2963" s="13" t="str">
        <f t="shared" si="375"/>
        <v/>
      </c>
    </row>
    <row r="2964" spans="1:31" x14ac:dyDescent="0.25">
      <c r="A2964" s="30"/>
      <c r="B2964" s="74"/>
      <c r="C2964" s="82"/>
      <c r="D2964" s="92"/>
      <c r="E2964" s="75"/>
      <c r="F2964" s="76"/>
      <c r="G2964" s="83"/>
      <c r="H2964" s="77"/>
      <c r="I2964" s="84"/>
      <c r="J2964" s="30"/>
      <c r="K2964" s="25" t="str">
        <f t="shared" si="368"/>
        <v/>
      </c>
      <c r="L2964" s="30"/>
      <c r="O2964" s="13" t="str">
        <f t="shared" si="369"/>
        <v/>
      </c>
      <c r="P2964" s="13">
        <f>SUM($E$11:$E2964)</f>
        <v>30</v>
      </c>
      <c r="T2964" s="22">
        <f t="shared" si="370"/>
        <v>0</v>
      </c>
      <c r="U2964" s="22">
        <f t="shared" si="371"/>
        <v>0</v>
      </c>
      <c r="W2964" s="13" t="str">
        <f t="shared" si="372"/>
        <v/>
      </c>
      <c r="Y2964" s="41" t="str">
        <f>IF($B2964="", "", IF($B2964&gt;'Annual Report'!$AZ$41, 'Annual Report'!$BA$40, TEXT($B2964, "mmm yyyy")))</f>
        <v/>
      </c>
      <c r="AA2964" s="13" t="str">
        <f t="shared" si="373"/>
        <v/>
      </c>
      <c r="AC2964" s="13" t="str">
        <f t="shared" si="374"/>
        <v xml:space="preserve"> - </v>
      </c>
      <c r="AE2964" s="13" t="str">
        <f t="shared" si="375"/>
        <v/>
      </c>
    </row>
    <row r="2965" spans="1:31" x14ac:dyDescent="0.25">
      <c r="A2965" s="30"/>
      <c r="B2965" s="74"/>
      <c r="C2965" s="82"/>
      <c r="D2965" s="92"/>
      <c r="E2965" s="75"/>
      <c r="F2965" s="76"/>
      <c r="G2965" s="83"/>
      <c r="H2965" s="77"/>
      <c r="I2965" s="84"/>
      <c r="J2965" s="30"/>
      <c r="K2965" s="25" t="str">
        <f t="shared" si="368"/>
        <v/>
      </c>
      <c r="L2965" s="30"/>
      <c r="O2965" s="13" t="str">
        <f t="shared" si="369"/>
        <v/>
      </c>
      <c r="P2965" s="13">
        <f>SUM($E$11:$E2965)</f>
        <v>30</v>
      </c>
      <c r="T2965" s="22">
        <f t="shared" si="370"/>
        <v>0</v>
      </c>
      <c r="U2965" s="22">
        <f t="shared" si="371"/>
        <v>0</v>
      </c>
      <c r="W2965" s="13" t="str">
        <f t="shared" si="372"/>
        <v/>
      </c>
      <c r="Y2965" s="41" t="str">
        <f>IF($B2965="", "", IF($B2965&gt;'Annual Report'!$AZ$41, 'Annual Report'!$BA$40, TEXT($B2965, "mmm yyyy")))</f>
        <v/>
      </c>
      <c r="AA2965" s="13" t="str">
        <f t="shared" si="373"/>
        <v/>
      </c>
      <c r="AC2965" s="13" t="str">
        <f t="shared" si="374"/>
        <v xml:space="preserve"> - </v>
      </c>
      <c r="AE2965" s="13" t="str">
        <f t="shared" si="375"/>
        <v/>
      </c>
    </row>
    <row r="2966" spans="1:31" x14ac:dyDescent="0.25">
      <c r="A2966" s="30"/>
      <c r="B2966" s="74"/>
      <c r="C2966" s="82"/>
      <c r="D2966" s="92"/>
      <c r="E2966" s="75"/>
      <c r="F2966" s="76"/>
      <c r="G2966" s="83"/>
      <c r="H2966" s="77"/>
      <c r="I2966" s="84"/>
      <c r="J2966" s="30"/>
      <c r="K2966" s="25" t="str">
        <f t="shared" si="368"/>
        <v/>
      </c>
      <c r="L2966" s="30"/>
      <c r="O2966" s="13" t="str">
        <f t="shared" si="369"/>
        <v/>
      </c>
      <c r="P2966" s="13">
        <f>SUM($E$11:$E2966)</f>
        <v>30</v>
      </c>
      <c r="T2966" s="22">
        <f t="shared" si="370"/>
        <v>0</v>
      </c>
      <c r="U2966" s="22">
        <f t="shared" si="371"/>
        <v>0</v>
      </c>
      <c r="W2966" s="13" t="str">
        <f t="shared" si="372"/>
        <v/>
      </c>
      <c r="Y2966" s="41" t="str">
        <f>IF($B2966="", "", IF($B2966&gt;'Annual Report'!$AZ$41, 'Annual Report'!$BA$40, TEXT($B2966, "mmm yyyy")))</f>
        <v/>
      </c>
      <c r="AA2966" s="13" t="str">
        <f t="shared" si="373"/>
        <v/>
      </c>
      <c r="AC2966" s="13" t="str">
        <f t="shared" si="374"/>
        <v xml:space="preserve"> - </v>
      </c>
      <c r="AE2966" s="13" t="str">
        <f t="shared" si="375"/>
        <v/>
      </c>
    </row>
    <row r="2967" spans="1:31" x14ac:dyDescent="0.25">
      <c r="A2967" s="30"/>
      <c r="B2967" s="74"/>
      <c r="C2967" s="82"/>
      <c r="D2967" s="92"/>
      <c r="E2967" s="75"/>
      <c r="F2967" s="76"/>
      <c r="G2967" s="83"/>
      <c r="H2967" s="77"/>
      <c r="I2967" s="84"/>
      <c r="J2967" s="30"/>
      <c r="K2967" s="25" t="str">
        <f t="shared" si="368"/>
        <v/>
      </c>
      <c r="L2967" s="30"/>
      <c r="O2967" s="13" t="str">
        <f t="shared" si="369"/>
        <v/>
      </c>
      <c r="P2967" s="13">
        <f>SUM($E$11:$E2967)</f>
        <v>30</v>
      </c>
      <c r="T2967" s="22">
        <f t="shared" si="370"/>
        <v>0</v>
      </c>
      <c r="U2967" s="22">
        <f t="shared" si="371"/>
        <v>0</v>
      </c>
      <c r="W2967" s="13" t="str">
        <f t="shared" si="372"/>
        <v/>
      </c>
      <c r="Y2967" s="41" t="str">
        <f>IF($B2967="", "", IF($B2967&gt;'Annual Report'!$AZ$41, 'Annual Report'!$BA$40, TEXT($B2967, "mmm yyyy")))</f>
        <v/>
      </c>
      <c r="AA2967" s="13" t="str">
        <f t="shared" si="373"/>
        <v/>
      </c>
      <c r="AC2967" s="13" t="str">
        <f t="shared" si="374"/>
        <v xml:space="preserve"> - </v>
      </c>
      <c r="AE2967" s="13" t="str">
        <f t="shared" si="375"/>
        <v/>
      </c>
    </row>
    <row r="2968" spans="1:31" x14ac:dyDescent="0.25">
      <c r="A2968" s="30"/>
      <c r="B2968" s="74"/>
      <c r="C2968" s="82"/>
      <c r="D2968" s="92"/>
      <c r="E2968" s="75"/>
      <c r="F2968" s="76"/>
      <c r="G2968" s="83"/>
      <c r="H2968" s="77"/>
      <c r="I2968" s="84"/>
      <c r="J2968" s="30"/>
      <c r="K2968" s="25" t="str">
        <f t="shared" si="368"/>
        <v/>
      </c>
      <c r="L2968" s="30"/>
      <c r="O2968" s="13" t="str">
        <f t="shared" si="369"/>
        <v/>
      </c>
      <c r="P2968" s="13">
        <f>SUM($E$11:$E2968)</f>
        <v>30</v>
      </c>
      <c r="T2968" s="22">
        <f t="shared" si="370"/>
        <v>0</v>
      </c>
      <c r="U2968" s="22">
        <f t="shared" si="371"/>
        <v>0</v>
      </c>
      <c r="W2968" s="13" t="str">
        <f t="shared" si="372"/>
        <v/>
      </c>
      <c r="Y2968" s="41" t="str">
        <f>IF($B2968="", "", IF($B2968&gt;'Annual Report'!$AZ$41, 'Annual Report'!$BA$40, TEXT($B2968, "mmm yyyy")))</f>
        <v/>
      </c>
      <c r="AA2968" s="13" t="str">
        <f t="shared" si="373"/>
        <v/>
      </c>
      <c r="AC2968" s="13" t="str">
        <f t="shared" si="374"/>
        <v xml:space="preserve"> - </v>
      </c>
      <c r="AE2968" s="13" t="str">
        <f t="shared" si="375"/>
        <v/>
      </c>
    </row>
    <row r="2969" spans="1:31" x14ac:dyDescent="0.25">
      <c r="A2969" s="30"/>
      <c r="B2969" s="74"/>
      <c r="C2969" s="82"/>
      <c r="D2969" s="92"/>
      <c r="E2969" s="75"/>
      <c r="F2969" s="76"/>
      <c r="G2969" s="83"/>
      <c r="H2969" s="77"/>
      <c r="I2969" s="84"/>
      <c r="J2969" s="30"/>
      <c r="K2969" s="25" t="str">
        <f t="shared" si="368"/>
        <v/>
      </c>
      <c r="L2969" s="30"/>
      <c r="O2969" s="13" t="str">
        <f t="shared" si="369"/>
        <v/>
      </c>
      <c r="P2969" s="13">
        <f>SUM($E$11:$E2969)</f>
        <v>30</v>
      </c>
      <c r="T2969" s="22">
        <f t="shared" si="370"/>
        <v>0</v>
      </c>
      <c r="U2969" s="22">
        <f t="shared" si="371"/>
        <v>0</v>
      </c>
      <c r="W2969" s="13" t="str">
        <f t="shared" si="372"/>
        <v/>
      </c>
      <c r="Y2969" s="41" t="str">
        <f>IF($B2969="", "", IF($B2969&gt;'Annual Report'!$AZ$41, 'Annual Report'!$BA$40, TEXT($B2969, "mmm yyyy")))</f>
        <v/>
      </c>
      <c r="AA2969" s="13" t="str">
        <f t="shared" si="373"/>
        <v/>
      </c>
      <c r="AC2969" s="13" t="str">
        <f t="shared" si="374"/>
        <v xml:space="preserve"> - </v>
      </c>
      <c r="AE2969" s="13" t="str">
        <f t="shared" si="375"/>
        <v/>
      </c>
    </row>
    <row r="2970" spans="1:31" x14ac:dyDescent="0.25">
      <c r="A2970" s="30"/>
      <c r="B2970" s="74"/>
      <c r="C2970" s="82"/>
      <c r="D2970" s="92"/>
      <c r="E2970" s="75"/>
      <c r="F2970" s="76"/>
      <c r="G2970" s="83"/>
      <c r="H2970" s="77"/>
      <c r="I2970" s="84"/>
      <c r="J2970" s="30"/>
      <c r="K2970" s="25" t="str">
        <f t="shared" si="368"/>
        <v/>
      </c>
      <c r="L2970" s="30"/>
      <c r="O2970" s="13" t="str">
        <f t="shared" si="369"/>
        <v/>
      </c>
      <c r="P2970" s="13">
        <f>SUM($E$11:$E2970)</f>
        <v>30</v>
      </c>
      <c r="T2970" s="22">
        <f t="shared" si="370"/>
        <v>0</v>
      </c>
      <c r="U2970" s="22">
        <f t="shared" si="371"/>
        <v>0</v>
      </c>
      <c r="W2970" s="13" t="str">
        <f t="shared" si="372"/>
        <v/>
      </c>
      <c r="Y2970" s="41" t="str">
        <f>IF($B2970="", "", IF($B2970&gt;'Annual Report'!$AZ$41, 'Annual Report'!$BA$40, TEXT($B2970, "mmm yyyy")))</f>
        <v/>
      </c>
      <c r="AA2970" s="13" t="str">
        <f t="shared" si="373"/>
        <v/>
      </c>
      <c r="AC2970" s="13" t="str">
        <f t="shared" si="374"/>
        <v xml:space="preserve"> - </v>
      </c>
      <c r="AE2970" s="13" t="str">
        <f t="shared" si="375"/>
        <v/>
      </c>
    </row>
    <row r="2971" spans="1:31" x14ac:dyDescent="0.25">
      <c r="A2971" s="30"/>
      <c r="B2971" s="74"/>
      <c r="C2971" s="82"/>
      <c r="D2971" s="92"/>
      <c r="E2971" s="75"/>
      <c r="F2971" s="76"/>
      <c r="G2971" s="83"/>
      <c r="H2971" s="77"/>
      <c r="I2971" s="84"/>
      <c r="J2971" s="30"/>
      <c r="K2971" s="25" t="str">
        <f t="shared" si="368"/>
        <v/>
      </c>
      <c r="L2971" s="30"/>
      <c r="O2971" s="13" t="str">
        <f t="shared" si="369"/>
        <v/>
      </c>
      <c r="P2971" s="13">
        <f>SUM($E$11:$E2971)</f>
        <v>30</v>
      </c>
      <c r="T2971" s="22">
        <f t="shared" si="370"/>
        <v>0</v>
      </c>
      <c r="U2971" s="22">
        <f t="shared" si="371"/>
        <v>0</v>
      </c>
      <c r="W2971" s="13" t="str">
        <f t="shared" si="372"/>
        <v/>
      </c>
      <c r="Y2971" s="41" t="str">
        <f>IF($B2971="", "", IF($B2971&gt;'Annual Report'!$AZ$41, 'Annual Report'!$BA$40, TEXT($B2971, "mmm yyyy")))</f>
        <v/>
      </c>
      <c r="AA2971" s="13" t="str">
        <f t="shared" si="373"/>
        <v/>
      </c>
      <c r="AC2971" s="13" t="str">
        <f t="shared" si="374"/>
        <v xml:space="preserve"> - </v>
      </c>
      <c r="AE2971" s="13" t="str">
        <f t="shared" si="375"/>
        <v/>
      </c>
    </row>
    <row r="2972" spans="1:31" x14ac:dyDescent="0.25">
      <c r="A2972" s="30"/>
      <c r="B2972" s="74"/>
      <c r="C2972" s="82"/>
      <c r="D2972" s="92"/>
      <c r="E2972" s="75"/>
      <c r="F2972" s="76"/>
      <c r="G2972" s="83"/>
      <c r="H2972" s="77"/>
      <c r="I2972" s="84"/>
      <c r="J2972" s="30"/>
      <c r="K2972" s="25" t="str">
        <f t="shared" si="368"/>
        <v/>
      </c>
      <c r="L2972" s="30"/>
      <c r="O2972" s="13" t="str">
        <f t="shared" si="369"/>
        <v/>
      </c>
      <c r="P2972" s="13">
        <f>SUM($E$11:$E2972)</f>
        <v>30</v>
      </c>
      <c r="T2972" s="22">
        <f t="shared" si="370"/>
        <v>0</v>
      </c>
      <c r="U2972" s="22">
        <f t="shared" si="371"/>
        <v>0</v>
      </c>
      <c r="W2972" s="13" t="str">
        <f t="shared" si="372"/>
        <v/>
      </c>
      <c r="Y2972" s="41" t="str">
        <f>IF($B2972="", "", IF($B2972&gt;'Annual Report'!$AZ$41, 'Annual Report'!$BA$40, TEXT($B2972, "mmm yyyy")))</f>
        <v/>
      </c>
      <c r="AA2972" s="13" t="str">
        <f t="shared" si="373"/>
        <v/>
      </c>
      <c r="AC2972" s="13" t="str">
        <f t="shared" si="374"/>
        <v xml:space="preserve"> - </v>
      </c>
      <c r="AE2972" s="13" t="str">
        <f t="shared" si="375"/>
        <v/>
      </c>
    </row>
    <row r="2973" spans="1:31" x14ac:dyDescent="0.25">
      <c r="A2973" s="30"/>
      <c r="B2973" s="74"/>
      <c r="C2973" s="82"/>
      <c r="D2973" s="92"/>
      <c r="E2973" s="75"/>
      <c r="F2973" s="76"/>
      <c r="G2973" s="83"/>
      <c r="H2973" s="77"/>
      <c r="I2973" s="84"/>
      <c r="J2973" s="30"/>
      <c r="K2973" s="25" t="str">
        <f t="shared" si="368"/>
        <v/>
      </c>
      <c r="L2973" s="30"/>
      <c r="O2973" s="13" t="str">
        <f t="shared" si="369"/>
        <v/>
      </c>
      <c r="P2973" s="13">
        <f>SUM($E$11:$E2973)</f>
        <v>30</v>
      </c>
      <c r="T2973" s="22">
        <f t="shared" si="370"/>
        <v>0</v>
      </c>
      <c r="U2973" s="22">
        <f t="shared" si="371"/>
        <v>0</v>
      </c>
      <c r="W2973" s="13" t="str">
        <f t="shared" si="372"/>
        <v/>
      </c>
      <c r="Y2973" s="41" t="str">
        <f>IF($B2973="", "", IF($B2973&gt;'Annual Report'!$AZ$41, 'Annual Report'!$BA$40, TEXT($B2973, "mmm yyyy")))</f>
        <v/>
      </c>
      <c r="AA2973" s="13" t="str">
        <f t="shared" si="373"/>
        <v/>
      </c>
      <c r="AC2973" s="13" t="str">
        <f t="shared" si="374"/>
        <v xml:space="preserve"> - </v>
      </c>
      <c r="AE2973" s="13" t="str">
        <f t="shared" si="375"/>
        <v/>
      </c>
    </row>
    <row r="2974" spans="1:31" x14ac:dyDescent="0.25">
      <c r="A2974" s="30"/>
      <c r="B2974" s="74"/>
      <c r="C2974" s="82"/>
      <c r="D2974" s="92"/>
      <c r="E2974" s="75"/>
      <c r="F2974" s="76"/>
      <c r="G2974" s="83"/>
      <c r="H2974" s="77"/>
      <c r="I2974" s="84"/>
      <c r="J2974" s="30"/>
      <c r="K2974" s="25" t="str">
        <f t="shared" si="368"/>
        <v/>
      </c>
      <c r="L2974" s="30"/>
      <c r="O2974" s="13" t="str">
        <f t="shared" si="369"/>
        <v/>
      </c>
      <c r="P2974" s="13">
        <f>SUM($E$11:$E2974)</f>
        <v>30</v>
      </c>
      <c r="T2974" s="22">
        <f t="shared" si="370"/>
        <v>0</v>
      </c>
      <c r="U2974" s="22">
        <f t="shared" si="371"/>
        <v>0</v>
      </c>
      <c r="W2974" s="13" t="str">
        <f t="shared" si="372"/>
        <v/>
      </c>
      <c r="Y2974" s="41" t="str">
        <f>IF($B2974="", "", IF($B2974&gt;'Annual Report'!$AZ$41, 'Annual Report'!$BA$40, TEXT($B2974, "mmm yyyy")))</f>
        <v/>
      </c>
      <c r="AA2974" s="13" t="str">
        <f t="shared" si="373"/>
        <v/>
      </c>
      <c r="AC2974" s="13" t="str">
        <f t="shared" si="374"/>
        <v xml:space="preserve"> - </v>
      </c>
      <c r="AE2974" s="13" t="str">
        <f t="shared" si="375"/>
        <v/>
      </c>
    </row>
    <row r="2975" spans="1:31" x14ac:dyDescent="0.25">
      <c r="A2975" s="30"/>
      <c r="B2975" s="74"/>
      <c r="C2975" s="82"/>
      <c r="D2975" s="92"/>
      <c r="E2975" s="75"/>
      <c r="F2975" s="76"/>
      <c r="G2975" s="83"/>
      <c r="H2975" s="77"/>
      <c r="I2975" s="84"/>
      <c r="J2975" s="30"/>
      <c r="K2975" s="25" t="str">
        <f t="shared" si="368"/>
        <v/>
      </c>
      <c r="L2975" s="30"/>
      <c r="O2975" s="13" t="str">
        <f t="shared" si="369"/>
        <v/>
      </c>
      <c r="P2975" s="13">
        <f>SUM($E$11:$E2975)</f>
        <v>30</v>
      </c>
      <c r="T2975" s="22">
        <f t="shared" si="370"/>
        <v>0</v>
      </c>
      <c r="U2975" s="22">
        <f t="shared" si="371"/>
        <v>0</v>
      </c>
      <c r="W2975" s="13" t="str">
        <f t="shared" si="372"/>
        <v/>
      </c>
      <c r="Y2975" s="41" t="str">
        <f>IF($B2975="", "", IF($B2975&gt;'Annual Report'!$AZ$41, 'Annual Report'!$BA$40, TEXT($B2975, "mmm yyyy")))</f>
        <v/>
      </c>
      <c r="AA2975" s="13" t="str">
        <f t="shared" si="373"/>
        <v/>
      </c>
      <c r="AC2975" s="13" t="str">
        <f t="shared" si="374"/>
        <v xml:space="preserve"> - </v>
      </c>
      <c r="AE2975" s="13" t="str">
        <f t="shared" si="375"/>
        <v/>
      </c>
    </row>
    <row r="2976" spans="1:31" x14ac:dyDescent="0.25">
      <c r="A2976" s="30"/>
      <c r="B2976" s="74"/>
      <c r="C2976" s="82"/>
      <c r="D2976" s="92"/>
      <c r="E2976" s="75"/>
      <c r="F2976" s="76"/>
      <c r="G2976" s="83"/>
      <c r="H2976" s="77"/>
      <c r="I2976" s="84"/>
      <c r="J2976" s="30"/>
      <c r="K2976" s="25" t="str">
        <f t="shared" si="368"/>
        <v/>
      </c>
      <c r="L2976" s="30"/>
      <c r="O2976" s="13" t="str">
        <f t="shared" si="369"/>
        <v/>
      </c>
      <c r="P2976" s="13">
        <f>SUM($E$11:$E2976)</f>
        <v>30</v>
      </c>
      <c r="T2976" s="22">
        <f t="shared" si="370"/>
        <v>0</v>
      </c>
      <c r="U2976" s="22">
        <f t="shared" si="371"/>
        <v>0</v>
      </c>
      <c r="W2976" s="13" t="str">
        <f t="shared" si="372"/>
        <v/>
      </c>
      <c r="Y2976" s="41" t="str">
        <f>IF($B2976="", "", IF($B2976&gt;'Annual Report'!$AZ$41, 'Annual Report'!$BA$40, TEXT($B2976, "mmm yyyy")))</f>
        <v/>
      </c>
      <c r="AA2976" s="13" t="str">
        <f t="shared" si="373"/>
        <v/>
      </c>
      <c r="AC2976" s="13" t="str">
        <f t="shared" si="374"/>
        <v xml:space="preserve"> - </v>
      </c>
      <c r="AE2976" s="13" t="str">
        <f t="shared" si="375"/>
        <v/>
      </c>
    </row>
    <row r="2977" spans="1:31" x14ac:dyDescent="0.25">
      <c r="A2977" s="30"/>
      <c r="B2977" s="74"/>
      <c r="C2977" s="82"/>
      <c r="D2977" s="92"/>
      <c r="E2977" s="75"/>
      <c r="F2977" s="76"/>
      <c r="G2977" s="83"/>
      <c r="H2977" s="77"/>
      <c r="I2977" s="84"/>
      <c r="J2977" s="30"/>
      <c r="K2977" s="25" t="str">
        <f t="shared" si="368"/>
        <v/>
      </c>
      <c r="L2977" s="30"/>
      <c r="O2977" s="13" t="str">
        <f t="shared" si="369"/>
        <v/>
      </c>
      <c r="P2977" s="13">
        <f>SUM($E$11:$E2977)</f>
        <v>30</v>
      </c>
      <c r="T2977" s="22">
        <f t="shared" si="370"/>
        <v>0</v>
      </c>
      <c r="U2977" s="22">
        <f t="shared" si="371"/>
        <v>0</v>
      </c>
      <c r="W2977" s="13" t="str">
        <f t="shared" si="372"/>
        <v/>
      </c>
      <c r="Y2977" s="41" t="str">
        <f>IF($B2977="", "", IF($B2977&gt;'Annual Report'!$AZ$41, 'Annual Report'!$BA$40, TEXT($B2977, "mmm yyyy")))</f>
        <v/>
      </c>
      <c r="AA2977" s="13" t="str">
        <f t="shared" si="373"/>
        <v/>
      </c>
      <c r="AC2977" s="13" t="str">
        <f t="shared" si="374"/>
        <v xml:space="preserve"> - </v>
      </c>
      <c r="AE2977" s="13" t="str">
        <f t="shared" si="375"/>
        <v/>
      </c>
    </row>
    <row r="2978" spans="1:31" x14ac:dyDescent="0.25">
      <c r="A2978" s="30"/>
      <c r="B2978" s="74"/>
      <c r="C2978" s="82"/>
      <c r="D2978" s="92"/>
      <c r="E2978" s="75"/>
      <c r="F2978" s="76"/>
      <c r="G2978" s="83"/>
      <c r="H2978" s="77"/>
      <c r="I2978" s="84"/>
      <c r="J2978" s="30"/>
      <c r="K2978" s="25" t="str">
        <f t="shared" si="368"/>
        <v/>
      </c>
      <c r="L2978" s="30"/>
      <c r="O2978" s="13" t="str">
        <f t="shared" si="369"/>
        <v/>
      </c>
      <c r="P2978" s="13">
        <f>SUM($E$11:$E2978)</f>
        <v>30</v>
      </c>
      <c r="T2978" s="22">
        <f t="shared" si="370"/>
        <v>0</v>
      </c>
      <c r="U2978" s="22">
        <f t="shared" si="371"/>
        <v>0</v>
      </c>
      <c r="W2978" s="13" t="str">
        <f t="shared" si="372"/>
        <v/>
      </c>
      <c r="Y2978" s="41" t="str">
        <f>IF($B2978="", "", IF($B2978&gt;'Annual Report'!$AZ$41, 'Annual Report'!$BA$40, TEXT($B2978, "mmm yyyy")))</f>
        <v/>
      </c>
      <c r="AA2978" s="13" t="str">
        <f t="shared" si="373"/>
        <v/>
      </c>
      <c r="AC2978" s="13" t="str">
        <f t="shared" si="374"/>
        <v xml:space="preserve"> - </v>
      </c>
      <c r="AE2978" s="13" t="str">
        <f t="shared" si="375"/>
        <v/>
      </c>
    </row>
    <row r="2979" spans="1:31" x14ac:dyDescent="0.25">
      <c r="A2979" s="30"/>
      <c r="B2979" s="74"/>
      <c r="C2979" s="82"/>
      <c r="D2979" s="92"/>
      <c r="E2979" s="75"/>
      <c r="F2979" s="76"/>
      <c r="G2979" s="83"/>
      <c r="H2979" s="77"/>
      <c r="I2979" s="84"/>
      <c r="J2979" s="30"/>
      <c r="K2979" s="25" t="str">
        <f t="shared" si="368"/>
        <v/>
      </c>
      <c r="L2979" s="30"/>
      <c r="O2979" s="13" t="str">
        <f t="shared" si="369"/>
        <v/>
      </c>
      <c r="P2979" s="13">
        <f>SUM($E$11:$E2979)</f>
        <v>30</v>
      </c>
      <c r="T2979" s="22">
        <f t="shared" si="370"/>
        <v>0</v>
      </c>
      <c r="U2979" s="22">
        <f t="shared" si="371"/>
        <v>0</v>
      </c>
      <c r="W2979" s="13" t="str">
        <f t="shared" si="372"/>
        <v/>
      </c>
      <c r="Y2979" s="41" t="str">
        <f>IF($B2979="", "", IF($B2979&gt;'Annual Report'!$AZ$41, 'Annual Report'!$BA$40, TEXT($B2979, "mmm yyyy")))</f>
        <v/>
      </c>
      <c r="AA2979" s="13" t="str">
        <f t="shared" si="373"/>
        <v/>
      </c>
      <c r="AC2979" s="13" t="str">
        <f t="shared" si="374"/>
        <v xml:space="preserve"> - </v>
      </c>
      <c r="AE2979" s="13" t="str">
        <f t="shared" si="375"/>
        <v/>
      </c>
    </row>
    <row r="2980" spans="1:31" x14ac:dyDescent="0.25">
      <c r="A2980" s="30"/>
      <c r="B2980" s="74"/>
      <c r="C2980" s="82"/>
      <c r="D2980" s="92"/>
      <c r="E2980" s="75"/>
      <c r="F2980" s="76"/>
      <c r="G2980" s="83"/>
      <c r="H2980" s="77"/>
      <c r="I2980" s="84"/>
      <c r="J2980" s="30"/>
      <c r="K2980" s="25" t="str">
        <f t="shared" si="368"/>
        <v/>
      </c>
      <c r="L2980" s="30"/>
      <c r="O2980" s="13" t="str">
        <f t="shared" si="369"/>
        <v/>
      </c>
      <c r="P2980" s="13">
        <f>SUM($E$11:$E2980)</f>
        <v>30</v>
      </c>
      <c r="T2980" s="22">
        <f t="shared" si="370"/>
        <v>0</v>
      </c>
      <c r="U2980" s="22">
        <f t="shared" si="371"/>
        <v>0</v>
      </c>
      <c r="W2980" s="13" t="str">
        <f t="shared" si="372"/>
        <v/>
      </c>
      <c r="Y2980" s="41" t="str">
        <f>IF($B2980="", "", IF($B2980&gt;'Annual Report'!$AZ$41, 'Annual Report'!$BA$40, TEXT($B2980, "mmm yyyy")))</f>
        <v/>
      </c>
      <c r="AA2980" s="13" t="str">
        <f t="shared" si="373"/>
        <v/>
      </c>
      <c r="AC2980" s="13" t="str">
        <f t="shared" si="374"/>
        <v xml:space="preserve"> - </v>
      </c>
      <c r="AE2980" s="13" t="str">
        <f t="shared" si="375"/>
        <v/>
      </c>
    </row>
    <row r="2981" spans="1:31" x14ac:dyDescent="0.25">
      <c r="A2981" s="30"/>
      <c r="B2981" s="74"/>
      <c r="C2981" s="82"/>
      <c r="D2981" s="92"/>
      <c r="E2981" s="75"/>
      <c r="F2981" s="76"/>
      <c r="G2981" s="83"/>
      <c r="H2981" s="77"/>
      <c r="I2981" s="84"/>
      <c r="J2981" s="30"/>
      <c r="K2981" s="25" t="str">
        <f t="shared" si="368"/>
        <v/>
      </c>
      <c r="L2981" s="30"/>
      <c r="O2981" s="13" t="str">
        <f t="shared" si="369"/>
        <v/>
      </c>
      <c r="P2981" s="13">
        <f>SUM($E$11:$E2981)</f>
        <v>30</v>
      </c>
      <c r="T2981" s="22">
        <f t="shared" si="370"/>
        <v>0</v>
      </c>
      <c r="U2981" s="22">
        <f t="shared" si="371"/>
        <v>0</v>
      </c>
      <c r="W2981" s="13" t="str">
        <f t="shared" si="372"/>
        <v/>
      </c>
      <c r="Y2981" s="41" t="str">
        <f>IF($B2981="", "", IF($B2981&gt;'Annual Report'!$AZ$41, 'Annual Report'!$BA$40, TEXT($B2981, "mmm yyyy")))</f>
        <v/>
      </c>
      <c r="AA2981" s="13" t="str">
        <f t="shared" si="373"/>
        <v/>
      </c>
      <c r="AC2981" s="13" t="str">
        <f t="shared" si="374"/>
        <v xml:space="preserve"> - </v>
      </c>
      <c r="AE2981" s="13" t="str">
        <f t="shared" si="375"/>
        <v/>
      </c>
    </row>
    <row r="2982" spans="1:31" x14ac:dyDescent="0.25">
      <c r="A2982" s="30"/>
      <c r="B2982" s="74"/>
      <c r="C2982" s="82"/>
      <c r="D2982" s="92"/>
      <c r="E2982" s="75"/>
      <c r="F2982" s="76"/>
      <c r="G2982" s="83"/>
      <c r="H2982" s="77"/>
      <c r="I2982" s="84"/>
      <c r="J2982" s="30"/>
      <c r="K2982" s="25" t="str">
        <f t="shared" si="368"/>
        <v/>
      </c>
      <c r="L2982" s="30"/>
      <c r="O2982" s="13" t="str">
        <f t="shared" si="369"/>
        <v/>
      </c>
      <c r="P2982" s="13">
        <f>SUM($E$11:$E2982)</f>
        <v>30</v>
      </c>
      <c r="T2982" s="22">
        <f t="shared" si="370"/>
        <v>0</v>
      </c>
      <c r="U2982" s="22">
        <f t="shared" si="371"/>
        <v>0</v>
      </c>
      <c r="W2982" s="13" t="str">
        <f t="shared" si="372"/>
        <v/>
      </c>
      <c r="Y2982" s="41" t="str">
        <f>IF($B2982="", "", IF($B2982&gt;'Annual Report'!$AZ$41, 'Annual Report'!$BA$40, TEXT($B2982, "mmm yyyy")))</f>
        <v/>
      </c>
      <c r="AA2982" s="13" t="str">
        <f t="shared" si="373"/>
        <v/>
      </c>
      <c r="AC2982" s="13" t="str">
        <f t="shared" si="374"/>
        <v xml:space="preserve"> - </v>
      </c>
      <c r="AE2982" s="13" t="str">
        <f t="shared" si="375"/>
        <v/>
      </c>
    </row>
    <row r="2983" spans="1:31" x14ac:dyDescent="0.25">
      <c r="A2983" s="30"/>
      <c r="B2983" s="74"/>
      <c r="C2983" s="82"/>
      <c r="D2983" s="92"/>
      <c r="E2983" s="75"/>
      <c r="F2983" s="76"/>
      <c r="G2983" s="83"/>
      <c r="H2983" s="77"/>
      <c r="I2983" s="84"/>
      <c r="J2983" s="30"/>
      <c r="K2983" s="25" t="str">
        <f t="shared" si="368"/>
        <v/>
      </c>
      <c r="L2983" s="30"/>
      <c r="O2983" s="13" t="str">
        <f t="shared" si="369"/>
        <v/>
      </c>
      <c r="P2983" s="13">
        <f>SUM($E$11:$E2983)</f>
        <v>30</v>
      </c>
      <c r="T2983" s="22">
        <f t="shared" si="370"/>
        <v>0</v>
      </c>
      <c r="U2983" s="22">
        <f t="shared" si="371"/>
        <v>0</v>
      </c>
      <c r="W2983" s="13" t="str">
        <f t="shared" si="372"/>
        <v/>
      </c>
      <c r="Y2983" s="41" t="str">
        <f>IF($B2983="", "", IF($B2983&gt;'Annual Report'!$AZ$41, 'Annual Report'!$BA$40, TEXT($B2983, "mmm yyyy")))</f>
        <v/>
      </c>
      <c r="AA2983" s="13" t="str">
        <f t="shared" si="373"/>
        <v/>
      </c>
      <c r="AC2983" s="13" t="str">
        <f t="shared" si="374"/>
        <v xml:space="preserve"> - </v>
      </c>
      <c r="AE2983" s="13" t="str">
        <f t="shared" si="375"/>
        <v/>
      </c>
    </row>
    <row r="2984" spans="1:31" x14ac:dyDescent="0.25">
      <c r="A2984" s="30"/>
      <c r="B2984" s="74"/>
      <c r="C2984" s="82"/>
      <c r="D2984" s="92"/>
      <c r="E2984" s="75"/>
      <c r="F2984" s="76"/>
      <c r="G2984" s="83"/>
      <c r="H2984" s="77"/>
      <c r="I2984" s="84"/>
      <c r="J2984" s="30"/>
      <c r="K2984" s="25" t="str">
        <f t="shared" si="368"/>
        <v/>
      </c>
      <c r="L2984" s="30"/>
      <c r="O2984" s="13" t="str">
        <f t="shared" si="369"/>
        <v/>
      </c>
      <c r="P2984" s="13">
        <f>SUM($E$11:$E2984)</f>
        <v>30</v>
      </c>
      <c r="T2984" s="22">
        <f t="shared" si="370"/>
        <v>0</v>
      </c>
      <c r="U2984" s="22">
        <f t="shared" si="371"/>
        <v>0</v>
      </c>
      <c r="W2984" s="13" t="str">
        <f t="shared" si="372"/>
        <v/>
      </c>
      <c r="Y2984" s="41" t="str">
        <f>IF($B2984="", "", IF($B2984&gt;'Annual Report'!$AZ$41, 'Annual Report'!$BA$40, TEXT($B2984, "mmm yyyy")))</f>
        <v/>
      </c>
      <c r="AA2984" s="13" t="str">
        <f t="shared" si="373"/>
        <v/>
      </c>
      <c r="AC2984" s="13" t="str">
        <f t="shared" si="374"/>
        <v xml:space="preserve"> - </v>
      </c>
      <c r="AE2984" s="13" t="str">
        <f t="shared" si="375"/>
        <v/>
      </c>
    </row>
    <row r="2985" spans="1:31" x14ac:dyDescent="0.25">
      <c r="A2985" s="30"/>
      <c r="B2985" s="74"/>
      <c r="C2985" s="82"/>
      <c r="D2985" s="92"/>
      <c r="E2985" s="75"/>
      <c r="F2985" s="76"/>
      <c r="G2985" s="83"/>
      <c r="H2985" s="77"/>
      <c r="I2985" s="84"/>
      <c r="J2985" s="30"/>
      <c r="K2985" s="25" t="str">
        <f t="shared" si="368"/>
        <v/>
      </c>
      <c r="L2985" s="30"/>
      <c r="O2985" s="13" t="str">
        <f t="shared" si="369"/>
        <v/>
      </c>
      <c r="P2985" s="13">
        <f>SUM($E$11:$E2985)</f>
        <v>30</v>
      </c>
      <c r="T2985" s="22">
        <f t="shared" si="370"/>
        <v>0</v>
      </c>
      <c r="U2985" s="22">
        <f t="shared" si="371"/>
        <v>0</v>
      </c>
      <c r="W2985" s="13" t="str">
        <f t="shared" si="372"/>
        <v/>
      </c>
      <c r="Y2985" s="41" t="str">
        <f>IF($B2985="", "", IF($B2985&gt;'Annual Report'!$AZ$41, 'Annual Report'!$BA$40, TEXT($B2985, "mmm yyyy")))</f>
        <v/>
      </c>
      <c r="AA2985" s="13" t="str">
        <f t="shared" si="373"/>
        <v/>
      </c>
      <c r="AC2985" s="13" t="str">
        <f t="shared" si="374"/>
        <v xml:space="preserve"> - </v>
      </c>
      <c r="AE2985" s="13" t="str">
        <f t="shared" si="375"/>
        <v/>
      </c>
    </row>
    <row r="2986" spans="1:31" x14ac:dyDescent="0.25">
      <c r="A2986" s="30"/>
      <c r="B2986" s="74"/>
      <c r="C2986" s="82"/>
      <c r="D2986" s="92"/>
      <c r="E2986" s="75"/>
      <c r="F2986" s="76"/>
      <c r="G2986" s="83"/>
      <c r="H2986" s="77"/>
      <c r="I2986" s="84"/>
      <c r="J2986" s="30"/>
      <c r="K2986" s="25" t="str">
        <f t="shared" si="368"/>
        <v/>
      </c>
      <c r="L2986" s="30"/>
      <c r="O2986" s="13" t="str">
        <f t="shared" si="369"/>
        <v/>
      </c>
      <c r="P2986" s="13">
        <f>SUM($E$11:$E2986)</f>
        <v>30</v>
      </c>
      <c r="T2986" s="22">
        <f t="shared" si="370"/>
        <v>0</v>
      </c>
      <c r="U2986" s="22">
        <f t="shared" si="371"/>
        <v>0</v>
      </c>
      <c r="W2986" s="13" t="str">
        <f t="shared" si="372"/>
        <v/>
      </c>
      <c r="Y2986" s="41" t="str">
        <f>IF($B2986="", "", IF($B2986&gt;'Annual Report'!$AZ$41, 'Annual Report'!$BA$40, TEXT($B2986, "mmm yyyy")))</f>
        <v/>
      </c>
      <c r="AA2986" s="13" t="str">
        <f t="shared" si="373"/>
        <v/>
      </c>
      <c r="AC2986" s="13" t="str">
        <f t="shared" si="374"/>
        <v xml:space="preserve"> - </v>
      </c>
      <c r="AE2986" s="13" t="str">
        <f t="shared" si="375"/>
        <v/>
      </c>
    </row>
    <row r="2987" spans="1:31" x14ac:dyDescent="0.25">
      <c r="A2987" s="30"/>
      <c r="B2987" s="74"/>
      <c r="C2987" s="82"/>
      <c r="D2987" s="92"/>
      <c r="E2987" s="75"/>
      <c r="F2987" s="76"/>
      <c r="G2987" s="83"/>
      <c r="H2987" s="77"/>
      <c r="I2987" s="84"/>
      <c r="J2987" s="30"/>
      <c r="K2987" s="25" t="str">
        <f t="shared" si="368"/>
        <v/>
      </c>
      <c r="L2987" s="30"/>
      <c r="O2987" s="13" t="str">
        <f t="shared" si="369"/>
        <v/>
      </c>
      <c r="P2987" s="13">
        <f>SUM($E$11:$E2987)</f>
        <v>30</v>
      </c>
      <c r="T2987" s="22">
        <f t="shared" si="370"/>
        <v>0</v>
      </c>
      <c r="U2987" s="22">
        <f t="shared" si="371"/>
        <v>0</v>
      </c>
      <c r="W2987" s="13" t="str">
        <f t="shared" si="372"/>
        <v/>
      </c>
      <c r="Y2987" s="41" t="str">
        <f>IF($B2987="", "", IF($B2987&gt;'Annual Report'!$AZ$41, 'Annual Report'!$BA$40, TEXT($B2987, "mmm yyyy")))</f>
        <v/>
      </c>
      <c r="AA2987" s="13" t="str">
        <f t="shared" si="373"/>
        <v/>
      </c>
      <c r="AC2987" s="13" t="str">
        <f t="shared" si="374"/>
        <v xml:space="preserve"> - </v>
      </c>
      <c r="AE2987" s="13" t="str">
        <f t="shared" si="375"/>
        <v/>
      </c>
    </row>
    <row r="2988" spans="1:31" x14ac:dyDescent="0.25">
      <c r="A2988" s="30"/>
      <c r="B2988" s="74"/>
      <c r="C2988" s="82"/>
      <c r="D2988" s="92"/>
      <c r="E2988" s="75"/>
      <c r="F2988" s="76"/>
      <c r="G2988" s="83"/>
      <c r="H2988" s="77"/>
      <c r="I2988" s="84"/>
      <c r="J2988" s="30"/>
      <c r="K2988" s="25" t="str">
        <f t="shared" si="368"/>
        <v/>
      </c>
      <c r="L2988" s="30"/>
      <c r="O2988" s="13" t="str">
        <f t="shared" si="369"/>
        <v/>
      </c>
      <c r="P2988" s="13">
        <f>SUM($E$11:$E2988)</f>
        <v>30</v>
      </c>
      <c r="T2988" s="22">
        <f t="shared" si="370"/>
        <v>0</v>
      </c>
      <c r="U2988" s="22">
        <f t="shared" si="371"/>
        <v>0</v>
      </c>
      <c r="W2988" s="13" t="str">
        <f t="shared" si="372"/>
        <v/>
      </c>
      <c r="Y2988" s="41" t="str">
        <f>IF($B2988="", "", IF($B2988&gt;'Annual Report'!$AZ$41, 'Annual Report'!$BA$40, TEXT($B2988, "mmm yyyy")))</f>
        <v/>
      </c>
      <c r="AA2988" s="13" t="str">
        <f t="shared" si="373"/>
        <v/>
      </c>
      <c r="AC2988" s="13" t="str">
        <f t="shared" si="374"/>
        <v xml:space="preserve"> - </v>
      </c>
      <c r="AE2988" s="13" t="str">
        <f t="shared" si="375"/>
        <v/>
      </c>
    </row>
    <row r="2989" spans="1:31" x14ac:dyDescent="0.25">
      <c r="A2989" s="30"/>
      <c r="B2989" s="74"/>
      <c r="C2989" s="82"/>
      <c r="D2989" s="92"/>
      <c r="E2989" s="75"/>
      <c r="F2989" s="76"/>
      <c r="G2989" s="83"/>
      <c r="H2989" s="77"/>
      <c r="I2989" s="84"/>
      <c r="J2989" s="30"/>
      <c r="K2989" s="25" t="str">
        <f t="shared" si="368"/>
        <v/>
      </c>
      <c r="L2989" s="30"/>
      <c r="O2989" s="13" t="str">
        <f t="shared" si="369"/>
        <v/>
      </c>
      <c r="P2989" s="13">
        <f>SUM($E$11:$E2989)</f>
        <v>30</v>
      </c>
      <c r="T2989" s="22">
        <f t="shared" si="370"/>
        <v>0</v>
      </c>
      <c r="U2989" s="22">
        <f t="shared" si="371"/>
        <v>0</v>
      </c>
      <c r="W2989" s="13" t="str">
        <f t="shared" si="372"/>
        <v/>
      </c>
      <c r="Y2989" s="41" t="str">
        <f>IF($B2989="", "", IF($B2989&gt;'Annual Report'!$AZ$41, 'Annual Report'!$BA$40, TEXT($B2989, "mmm yyyy")))</f>
        <v/>
      </c>
      <c r="AA2989" s="13" t="str">
        <f t="shared" si="373"/>
        <v/>
      </c>
      <c r="AC2989" s="13" t="str">
        <f t="shared" si="374"/>
        <v xml:space="preserve"> - </v>
      </c>
      <c r="AE2989" s="13" t="str">
        <f t="shared" si="375"/>
        <v/>
      </c>
    </row>
    <row r="2990" spans="1:31" x14ac:dyDescent="0.25">
      <c r="A2990" s="30"/>
      <c r="B2990" s="74"/>
      <c r="C2990" s="82"/>
      <c r="D2990" s="92"/>
      <c r="E2990" s="75"/>
      <c r="F2990" s="76"/>
      <c r="G2990" s="83"/>
      <c r="H2990" s="77"/>
      <c r="I2990" s="84"/>
      <c r="J2990" s="30"/>
      <c r="K2990" s="25" t="str">
        <f t="shared" si="368"/>
        <v/>
      </c>
      <c r="L2990" s="30"/>
      <c r="O2990" s="13" t="str">
        <f t="shared" si="369"/>
        <v/>
      </c>
      <c r="P2990" s="13">
        <f>SUM($E$11:$E2990)</f>
        <v>30</v>
      </c>
      <c r="T2990" s="22">
        <f t="shared" si="370"/>
        <v>0</v>
      </c>
      <c r="U2990" s="22">
        <f t="shared" si="371"/>
        <v>0</v>
      </c>
      <c r="W2990" s="13" t="str">
        <f t="shared" si="372"/>
        <v/>
      </c>
      <c r="Y2990" s="41" t="str">
        <f>IF($B2990="", "", IF($B2990&gt;'Annual Report'!$AZ$41, 'Annual Report'!$BA$40, TEXT($B2990, "mmm yyyy")))</f>
        <v/>
      </c>
      <c r="AA2990" s="13" t="str">
        <f t="shared" si="373"/>
        <v/>
      </c>
      <c r="AC2990" s="13" t="str">
        <f t="shared" si="374"/>
        <v xml:space="preserve"> - </v>
      </c>
      <c r="AE2990" s="13" t="str">
        <f t="shared" si="375"/>
        <v/>
      </c>
    </row>
    <row r="2991" spans="1:31" x14ac:dyDescent="0.25">
      <c r="A2991" s="30"/>
      <c r="B2991" s="74"/>
      <c r="C2991" s="82"/>
      <c r="D2991" s="92"/>
      <c r="E2991" s="75"/>
      <c r="F2991" s="76"/>
      <c r="G2991" s="83"/>
      <c r="H2991" s="77"/>
      <c r="I2991" s="84"/>
      <c r="J2991" s="30"/>
      <c r="K2991" s="25" t="str">
        <f t="shared" si="368"/>
        <v/>
      </c>
      <c r="L2991" s="30"/>
      <c r="O2991" s="13" t="str">
        <f t="shared" si="369"/>
        <v/>
      </c>
      <c r="P2991" s="13">
        <f>SUM($E$11:$E2991)</f>
        <v>30</v>
      </c>
      <c r="T2991" s="22">
        <f t="shared" si="370"/>
        <v>0</v>
      </c>
      <c r="U2991" s="22">
        <f t="shared" si="371"/>
        <v>0</v>
      </c>
      <c r="W2991" s="13" t="str">
        <f t="shared" si="372"/>
        <v/>
      </c>
      <c r="Y2991" s="41" t="str">
        <f>IF($B2991="", "", IF($B2991&gt;'Annual Report'!$AZ$41, 'Annual Report'!$BA$40, TEXT($B2991, "mmm yyyy")))</f>
        <v/>
      </c>
      <c r="AA2991" s="13" t="str">
        <f t="shared" si="373"/>
        <v/>
      </c>
      <c r="AC2991" s="13" t="str">
        <f t="shared" si="374"/>
        <v xml:space="preserve"> - </v>
      </c>
      <c r="AE2991" s="13" t="str">
        <f t="shared" si="375"/>
        <v/>
      </c>
    </row>
    <row r="2992" spans="1:31" x14ac:dyDescent="0.25">
      <c r="A2992" s="30"/>
      <c r="B2992" s="74"/>
      <c r="C2992" s="82"/>
      <c r="D2992" s="92"/>
      <c r="E2992" s="75"/>
      <c r="F2992" s="76"/>
      <c r="G2992" s="83"/>
      <c r="H2992" s="77"/>
      <c r="I2992" s="84"/>
      <c r="J2992" s="30"/>
      <c r="K2992" s="25" t="str">
        <f t="shared" si="368"/>
        <v/>
      </c>
      <c r="L2992" s="30"/>
      <c r="O2992" s="13" t="str">
        <f t="shared" si="369"/>
        <v/>
      </c>
      <c r="P2992" s="13">
        <f>SUM($E$11:$E2992)</f>
        <v>30</v>
      </c>
      <c r="T2992" s="22">
        <f t="shared" si="370"/>
        <v>0</v>
      </c>
      <c r="U2992" s="22">
        <f t="shared" si="371"/>
        <v>0</v>
      </c>
      <c r="W2992" s="13" t="str">
        <f t="shared" si="372"/>
        <v/>
      </c>
      <c r="Y2992" s="41" t="str">
        <f>IF($B2992="", "", IF($B2992&gt;'Annual Report'!$AZ$41, 'Annual Report'!$BA$40, TEXT($B2992, "mmm yyyy")))</f>
        <v/>
      </c>
      <c r="AA2992" s="13" t="str">
        <f t="shared" si="373"/>
        <v/>
      </c>
      <c r="AC2992" s="13" t="str">
        <f t="shared" si="374"/>
        <v xml:space="preserve"> - </v>
      </c>
      <c r="AE2992" s="13" t="str">
        <f t="shared" si="375"/>
        <v/>
      </c>
    </row>
    <row r="2993" spans="1:31" x14ac:dyDescent="0.25">
      <c r="A2993" s="30"/>
      <c r="B2993" s="74"/>
      <c r="C2993" s="82"/>
      <c r="D2993" s="92"/>
      <c r="E2993" s="75"/>
      <c r="F2993" s="76"/>
      <c r="G2993" s="83"/>
      <c r="H2993" s="77"/>
      <c r="I2993" s="84"/>
      <c r="J2993" s="30"/>
      <c r="K2993" s="25" t="str">
        <f t="shared" si="368"/>
        <v/>
      </c>
      <c r="L2993" s="30"/>
      <c r="O2993" s="13" t="str">
        <f t="shared" si="369"/>
        <v/>
      </c>
      <c r="P2993" s="13">
        <f>SUM($E$11:$E2993)</f>
        <v>30</v>
      </c>
      <c r="T2993" s="22">
        <f t="shared" si="370"/>
        <v>0</v>
      </c>
      <c r="U2993" s="22">
        <f t="shared" si="371"/>
        <v>0</v>
      </c>
      <c r="W2993" s="13" t="str">
        <f t="shared" si="372"/>
        <v/>
      </c>
      <c r="Y2993" s="41" t="str">
        <f>IF($B2993="", "", IF($B2993&gt;'Annual Report'!$AZ$41, 'Annual Report'!$BA$40, TEXT($B2993, "mmm yyyy")))</f>
        <v/>
      </c>
      <c r="AA2993" s="13" t="str">
        <f t="shared" si="373"/>
        <v/>
      </c>
      <c r="AC2993" s="13" t="str">
        <f t="shared" si="374"/>
        <v xml:space="preserve"> - </v>
      </c>
      <c r="AE2993" s="13" t="str">
        <f t="shared" si="375"/>
        <v/>
      </c>
    </row>
    <row r="2994" spans="1:31" x14ac:dyDescent="0.25">
      <c r="A2994" s="30"/>
      <c r="B2994" s="74"/>
      <c r="C2994" s="82"/>
      <c r="D2994" s="92"/>
      <c r="E2994" s="75"/>
      <c r="F2994" s="76"/>
      <c r="G2994" s="83"/>
      <c r="H2994" s="77"/>
      <c r="I2994" s="84"/>
      <c r="J2994" s="30"/>
      <c r="K2994" s="25" t="str">
        <f t="shared" si="368"/>
        <v/>
      </c>
      <c r="L2994" s="30"/>
      <c r="O2994" s="13" t="str">
        <f t="shared" si="369"/>
        <v/>
      </c>
      <c r="P2994" s="13">
        <f>SUM($E$11:$E2994)</f>
        <v>30</v>
      </c>
      <c r="T2994" s="22">
        <f t="shared" si="370"/>
        <v>0</v>
      </c>
      <c r="U2994" s="22">
        <f t="shared" si="371"/>
        <v>0</v>
      </c>
      <c r="W2994" s="13" t="str">
        <f t="shared" si="372"/>
        <v/>
      </c>
      <c r="Y2994" s="41" t="str">
        <f>IF($B2994="", "", IF($B2994&gt;'Annual Report'!$AZ$41, 'Annual Report'!$BA$40, TEXT($B2994, "mmm yyyy")))</f>
        <v/>
      </c>
      <c r="AA2994" s="13" t="str">
        <f t="shared" si="373"/>
        <v/>
      </c>
      <c r="AC2994" s="13" t="str">
        <f t="shared" si="374"/>
        <v xml:space="preserve"> - </v>
      </c>
      <c r="AE2994" s="13" t="str">
        <f t="shared" si="375"/>
        <v/>
      </c>
    </row>
    <row r="2995" spans="1:31" x14ac:dyDescent="0.25">
      <c r="A2995" s="30"/>
      <c r="B2995" s="74"/>
      <c r="C2995" s="82"/>
      <c r="D2995" s="92"/>
      <c r="E2995" s="75"/>
      <c r="F2995" s="76"/>
      <c r="G2995" s="83"/>
      <c r="H2995" s="77"/>
      <c r="I2995" s="84"/>
      <c r="J2995" s="30"/>
      <c r="K2995" s="25" t="str">
        <f t="shared" si="368"/>
        <v/>
      </c>
      <c r="L2995" s="30"/>
      <c r="O2995" s="13" t="str">
        <f t="shared" si="369"/>
        <v/>
      </c>
      <c r="P2995" s="13">
        <f>SUM($E$11:$E2995)</f>
        <v>30</v>
      </c>
      <c r="T2995" s="22">
        <f t="shared" si="370"/>
        <v>0</v>
      </c>
      <c r="U2995" s="22">
        <f t="shared" si="371"/>
        <v>0</v>
      </c>
      <c r="W2995" s="13" t="str">
        <f t="shared" si="372"/>
        <v/>
      </c>
      <c r="Y2995" s="41" t="str">
        <f>IF($B2995="", "", IF($B2995&gt;'Annual Report'!$AZ$41, 'Annual Report'!$BA$40, TEXT($B2995, "mmm yyyy")))</f>
        <v/>
      </c>
      <c r="AA2995" s="13" t="str">
        <f t="shared" si="373"/>
        <v/>
      </c>
      <c r="AC2995" s="13" t="str">
        <f t="shared" si="374"/>
        <v xml:space="preserve"> - </v>
      </c>
      <c r="AE2995" s="13" t="str">
        <f t="shared" si="375"/>
        <v/>
      </c>
    </row>
    <row r="2996" spans="1:31" x14ac:dyDescent="0.25">
      <c r="A2996" s="30"/>
      <c r="B2996" s="74"/>
      <c r="C2996" s="82"/>
      <c r="D2996" s="92"/>
      <c r="E2996" s="75"/>
      <c r="F2996" s="76"/>
      <c r="G2996" s="83"/>
      <c r="H2996" s="77"/>
      <c r="I2996" s="84"/>
      <c r="J2996" s="30"/>
      <c r="K2996" s="25" t="str">
        <f t="shared" si="368"/>
        <v/>
      </c>
      <c r="L2996" s="30"/>
      <c r="O2996" s="13" t="str">
        <f t="shared" si="369"/>
        <v/>
      </c>
      <c r="P2996" s="13">
        <f>SUM($E$11:$E2996)</f>
        <v>30</v>
      </c>
      <c r="T2996" s="22">
        <f t="shared" si="370"/>
        <v>0</v>
      </c>
      <c r="U2996" s="22">
        <f t="shared" si="371"/>
        <v>0</v>
      </c>
      <c r="W2996" s="13" t="str">
        <f t="shared" si="372"/>
        <v/>
      </c>
      <c r="Y2996" s="41" t="str">
        <f>IF($B2996="", "", IF($B2996&gt;'Annual Report'!$AZ$41, 'Annual Report'!$BA$40, TEXT($B2996, "mmm yyyy")))</f>
        <v/>
      </c>
      <c r="AA2996" s="13" t="str">
        <f t="shared" si="373"/>
        <v/>
      </c>
      <c r="AC2996" s="13" t="str">
        <f t="shared" si="374"/>
        <v xml:space="preserve"> - </v>
      </c>
      <c r="AE2996" s="13" t="str">
        <f t="shared" si="375"/>
        <v/>
      </c>
    </row>
    <row r="2997" spans="1:31" x14ac:dyDescent="0.25">
      <c r="A2997" s="30"/>
      <c r="B2997" s="74"/>
      <c r="C2997" s="82"/>
      <c r="D2997" s="92"/>
      <c r="E2997" s="75"/>
      <c r="F2997" s="76"/>
      <c r="G2997" s="83"/>
      <c r="H2997" s="77"/>
      <c r="I2997" s="84"/>
      <c r="J2997" s="30"/>
      <c r="K2997" s="25" t="str">
        <f t="shared" si="368"/>
        <v/>
      </c>
      <c r="L2997" s="30"/>
      <c r="O2997" s="13" t="str">
        <f t="shared" si="369"/>
        <v/>
      </c>
      <c r="P2997" s="13">
        <f>SUM($E$11:$E2997)</f>
        <v>30</v>
      </c>
      <c r="T2997" s="22">
        <f t="shared" si="370"/>
        <v>0</v>
      </c>
      <c r="U2997" s="22">
        <f t="shared" si="371"/>
        <v>0</v>
      </c>
      <c r="W2997" s="13" t="str">
        <f t="shared" si="372"/>
        <v/>
      </c>
      <c r="Y2997" s="41" t="str">
        <f>IF($B2997="", "", IF($B2997&gt;'Annual Report'!$AZ$41, 'Annual Report'!$BA$40, TEXT($B2997, "mmm yyyy")))</f>
        <v/>
      </c>
      <c r="AA2997" s="13" t="str">
        <f t="shared" si="373"/>
        <v/>
      </c>
      <c r="AC2997" s="13" t="str">
        <f t="shared" si="374"/>
        <v xml:space="preserve"> - </v>
      </c>
      <c r="AE2997" s="13" t="str">
        <f t="shared" si="375"/>
        <v/>
      </c>
    </row>
    <row r="2998" spans="1:31" x14ac:dyDescent="0.25">
      <c r="A2998" s="30"/>
      <c r="B2998" s="74"/>
      <c r="C2998" s="82"/>
      <c r="D2998" s="92"/>
      <c r="E2998" s="75"/>
      <c r="F2998" s="76"/>
      <c r="G2998" s="83"/>
      <c r="H2998" s="77"/>
      <c r="I2998" s="84"/>
      <c r="J2998" s="30"/>
      <c r="K2998" s="25" t="str">
        <f t="shared" si="368"/>
        <v/>
      </c>
      <c r="L2998" s="30"/>
      <c r="O2998" s="13" t="str">
        <f t="shared" si="369"/>
        <v/>
      </c>
      <c r="P2998" s="13">
        <f>SUM($E$11:$E2998)</f>
        <v>30</v>
      </c>
      <c r="T2998" s="22">
        <f t="shared" si="370"/>
        <v>0</v>
      </c>
      <c r="U2998" s="22">
        <f t="shared" si="371"/>
        <v>0</v>
      </c>
      <c r="W2998" s="13" t="str">
        <f t="shared" si="372"/>
        <v/>
      </c>
      <c r="Y2998" s="41" t="str">
        <f>IF($B2998="", "", IF($B2998&gt;'Annual Report'!$AZ$41, 'Annual Report'!$BA$40, TEXT($B2998, "mmm yyyy")))</f>
        <v/>
      </c>
      <c r="AA2998" s="13" t="str">
        <f t="shared" si="373"/>
        <v/>
      </c>
      <c r="AC2998" s="13" t="str">
        <f t="shared" si="374"/>
        <v xml:space="preserve"> - </v>
      </c>
      <c r="AE2998" s="13" t="str">
        <f t="shared" si="375"/>
        <v/>
      </c>
    </row>
    <row r="2999" spans="1:31" x14ac:dyDescent="0.25">
      <c r="A2999" s="30"/>
      <c r="B2999" s="74"/>
      <c r="C2999" s="82"/>
      <c r="D2999" s="92"/>
      <c r="E2999" s="75"/>
      <c r="F2999" s="76"/>
      <c r="G2999" s="83"/>
      <c r="H2999" s="77"/>
      <c r="I2999" s="84"/>
      <c r="J2999" s="30"/>
      <c r="K2999" s="25" t="str">
        <f t="shared" si="368"/>
        <v/>
      </c>
      <c r="L2999" s="30"/>
      <c r="O2999" s="13" t="str">
        <f t="shared" si="369"/>
        <v/>
      </c>
      <c r="P2999" s="13">
        <f>SUM($E$11:$E2999)</f>
        <v>30</v>
      </c>
      <c r="T2999" s="22">
        <f t="shared" si="370"/>
        <v>0</v>
      </c>
      <c r="U2999" s="22">
        <f t="shared" si="371"/>
        <v>0</v>
      </c>
      <c r="W2999" s="13" t="str">
        <f t="shared" si="372"/>
        <v/>
      </c>
      <c r="Y2999" s="41" t="str">
        <f>IF($B2999="", "", IF($B2999&gt;'Annual Report'!$AZ$41, 'Annual Report'!$BA$40, TEXT($B2999, "mmm yyyy")))</f>
        <v/>
      </c>
      <c r="AA2999" s="13" t="str">
        <f t="shared" si="373"/>
        <v/>
      </c>
      <c r="AC2999" s="13" t="str">
        <f t="shared" si="374"/>
        <v xml:space="preserve"> - </v>
      </c>
      <c r="AE2999" s="13" t="str">
        <f t="shared" si="375"/>
        <v/>
      </c>
    </row>
    <row r="3000" spans="1:31" x14ac:dyDescent="0.25">
      <c r="A3000" s="30"/>
      <c r="B3000" s="74"/>
      <c r="C3000" s="82"/>
      <c r="D3000" s="92"/>
      <c r="E3000" s="75"/>
      <c r="F3000" s="76"/>
      <c r="G3000" s="83"/>
      <c r="H3000" s="77"/>
      <c r="I3000" s="84"/>
      <c r="J3000" s="30"/>
      <c r="K3000" s="25" t="str">
        <f t="shared" si="368"/>
        <v/>
      </c>
      <c r="L3000" s="30"/>
      <c r="O3000" s="13" t="str">
        <f t="shared" si="369"/>
        <v/>
      </c>
      <c r="P3000" s="13">
        <f>SUM($E$11:$E3000)</f>
        <v>30</v>
      </c>
      <c r="T3000" s="22">
        <f t="shared" si="370"/>
        <v>0</v>
      </c>
      <c r="U3000" s="22">
        <f t="shared" si="371"/>
        <v>0</v>
      </c>
      <c r="W3000" s="13" t="str">
        <f t="shared" si="372"/>
        <v/>
      </c>
      <c r="Y3000" s="41" t="str">
        <f>IF($B3000="", "", IF($B3000&gt;'Annual Report'!$AZ$41, 'Annual Report'!$BA$40, TEXT($B3000, "mmm yyyy")))</f>
        <v/>
      </c>
      <c r="AA3000" s="13" t="str">
        <f t="shared" si="373"/>
        <v/>
      </c>
      <c r="AC3000" s="13" t="str">
        <f t="shared" si="374"/>
        <v xml:space="preserve"> - </v>
      </c>
      <c r="AE3000" s="13" t="str">
        <f t="shared" si="375"/>
        <v/>
      </c>
    </row>
    <row r="3001" spans="1:31" x14ac:dyDescent="0.25">
      <c r="A3001" s="30"/>
      <c r="B3001" s="74"/>
      <c r="C3001" s="82"/>
      <c r="D3001" s="92"/>
      <c r="E3001" s="75"/>
      <c r="F3001" s="76"/>
      <c r="G3001" s="83"/>
      <c r="H3001" s="77"/>
      <c r="I3001" s="84"/>
      <c r="J3001" s="30"/>
      <c r="K3001" s="25" t="str">
        <f t="shared" si="368"/>
        <v/>
      </c>
      <c r="L3001" s="30"/>
      <c r="O3001" s="13" t="str">
        <f t="shared" si="369"/>
        <v/>
      </c>
      <c r="P3001" s="13">
        <f>SUM($E$11:$E3001)</f>
        <v>30</v>
      </c>
      <c r="T3001" s="22">
        <f t="shared" si="370"/>
        <v>0</v>
      </c>
      <c r="U3001" s="22">
        <f t="shared" si="371"/>
        <v>0</v>
      </c>
      <c r="W3001" s="13" t="str">
        <f t="shared" si="372"/>
        <v/>
      </c>
      <c r="Y3001" s="41" t="str">
        <f>IF($B3001="", "", IF($B3001&gt;'Annual Report'!$AZ$41, 'Annual Report'!$BA$40, TEXT($B3001, "mmm yyyy")))</f>
        <v/>
      </c>
      <c r="AA3001" s="13" t="str">
        <f t="shared" si="373"/>
        <v/>
      </c>
      <c r="AC3001" s="13" t="str">
        <f t="shared" si="374"/>
        <v xml:space="preserve"> - </v>
      </c>
      <c r="AE3001" s="13" t="str">
        <f t="shared" si="375"/>
        <v/>
      </c>
    </row>
    <row r="3002" spans="1:31" x14ac:dyDescent="0.25">
      <c r="A3002" s="30"/>
      <c r="B3002" s="74"/>
      <c r="C3002" s="82"/>
      <c r="D3002" s="92"/>
      <c r="E3002" s="75"/>
      <c r="F3002" s="76"/>
      <c r="G3002" s="83"/>
      <c r="H3002" s="77"/>
      <c r="I3002" s="84"/>
      <c r="J3002" s="30"/>
      <c r="K3002" s="25" t="str">
        <f t="shared" si="368"/>
        <v/>
      </c>
      <c r="L3002" s="30"/>
      <c r="O3002" s="13" t="str">
        <f t="shared" si="369"/>
        <v/>
      </c>
      <c r="P3002" s="13">
        <f>SUM($E$11:$E3002)</f>
        <v>30</v>
      </c>
      <c r="T3002" s="22">
        <f t="shared" si="370"/>
        <v>0</v>
      </c>
      <c r="U3002" s="22">
        <f t="shared" si="371"/>
        <v>0</v>
      </c>
      <c r="W3002" s="13" t="str">
        <f t="shared" si="372"/>
        <v/>
      </c>
      <c r="Y3002" s="41" t="str">
        <f>IF($B3002="", "", IF($B3002&gt;'Annual Report'!$AZ$41, 'Annual Report'!$BA$40, TEXT($B3002, "mmm yyyy")))</f>
        <v/>
      </c>
      <c r="AA3002" s="13" t="str">
        <f t="shared" si="373"/>
        <v/>
      </c>
      <c r="AC3002" s="13" t="str">
        <f t="shared" si="374"/>
        <v xml:space="preserve"> - </v>
      </c>
      <c r="AE3002" s="13" t="str">
        <f t="shared" si="375"/>
        <v/>
      </c>
    </row>
    <row r="3003" spans="1:31" x14ac:dyDescent="0.25">
      <c r="A3003" s="30"/>
      <c r="B3003" s="74"/>
      <c r="C3003" s="82"/>
      <c r="D3003" s="92"/>
      <c r="E3003" s="75"/>
      <c r="F3003" s="76"/>
      <c r="G3003" s="83"/>
      <c r="H3003" s="77"/>
      <c r="I3003" s="84"/>
      <c r="J3003" s="30"/>
      <c r="K3003" s="25" t="str">
        <f t="shared" si="368"/>
        <v/>
      </c>
      <c r="L3003" s="30"/>
      <c r="O3003" s="13" t="str">
        <f t="shared" si="369"/>
        <v/>
      </c>
      <c r="P3003" s="13">
        <f>SUM($E$11:$E3003)</f>
        <v>30</v>
      </c>
      <c r="T3003" s="22">
        <f t="shared" si="370"/>
        <v>0</v>
      </c>
      <c r="U3003" s="22">
        <f t="shared" si="371"/>
        <v>0</v>
      </c>
      <c r="W3003" s="13" t="str">
        <f t="shared" si="372"/>
        <v/>
      </c>
      <c r="Y3003" s="41" t="str">
        <f>IF($B3003="", "", IF($B3003&gt;'Annual Report'!$AZ$41, 'Annual Report'!$BA$40, TEXT($B3003, "mmm yyyy")))</f>
        <v/>
      </c>
      <c r="AA3003" s="13" t="str">
        <f t="shared" si="373"/>
        <v/>
      </c>
      <c r="AC3003" s="13" t="str">
        <f t="shared" si="374"/>
        <v xml:space="preserve"> - </v>
      </c>
      <c r="AE3003" s="13" t="str">
        <f t="shared" si="375"/>
        <v/>
      </c>
    </row>
    <row r="3004" spans="1:31" x14ac:dyDescent="0.25">
      <c r="A3004" s="30"/>
      <c r="B3004" s="74"/>
      <c r="C3004" s="82"/>
      <c r="D3004" s="92"/>
      <c r="E3004" s="75"/>
      <c r="F3004" s="76"/>
      <c r="G3004" s="83"/>
      <c r="H3004" s="77"/>
      <c r="I3004" s="84"/>
      <c r="J3004" s="30"/>
      <c r="K3004" s="25" t="str">
        <f t="shared" si="368"/>
        <v/>
      </c>
      <c r="L3004" s="30"/>
      <c r="O3004" s="13" t="str">
        <f t="shared" si="369"/>
        <v/>
      </c>
      <c r="P3004" s="13">
        <f>SUM($E$11:$E3004)</f>
        <v>30</v>
      </c>
      <c r="T3004" s="22">
        <f t="shared" si="370"/>
        <v>0</v>
      </c>
      <c r="U3004" s="22">
        <f t="shared" si="371"/>
        <v>0</v>
      </c>
      <c r="W3004" s="13" t="str">
        <f t="shared" si="372"/>
        <v/>
      </c>
      <c r="Y3004" s="41" t="str">
        <f>IF($B3004="", "", IF($B3004&gt;'Annual Report'!$AZ$41, 'Annual Report'!$BA$40, TEXT($B3004, "mmm yyyy")))</f>
        <v/>
      </c>
      <c r="AA3004" s="13" t="str">
        <f t="shared" si="373"/>
        <v/>
      </c>
      <c r="AC3004" s="13" t="str">
        <f t="shared" si="374"/>
        <v xml:space="preserve"> - </v>
      </c>
      <c r="AE3004" s="13" t="str">
        <f t="shared" si="375"/>
        <v/>
      </c>
    </row>
    <row r="3005" spans="1:31" x14ac:dyDescent="0.25">
      <c r="A3005" s="30"/>
      <c r="B3005" s="74"/>
      <c r="C3005" s="82"/>
      <c r="D3005" s="92"/>
      <c r="E3005" s="75"/>
      <c r="F3005" s="76"/>
      <c r="G3005" s="83"/>
      <c r="H3005" s="77"/>
      <c r="I3005" s="84"/>
      <c r="J3005" s="30"/>
      <c r="K3005" s="25" t="str">
        <f t="shared" si="368"/>
        <v/>
      </c>
      <c r="L3005" s="30"/>
      <c r="O3005" s="13" t="str">
        <f t="shared" si="369"/>
        <v/>
      </c>
      <c r="P3005" s="13">
        <f>SUM($E$11:$E3005)</f>
        <v>30</v>
      </c>
      <c r="T3005" s="22">
        <f t="shared" si="370"/>
        <v>0</v>
      </c>
      <c r="U3005" s="22">
        <f t="shared" si="371"/>
        <v>0</v>
      </c>
      <c r="W3005" s="13" t="str">
        <f t="shared" si="372"/>
        <v/>
      </c>
      <c r="Y3005" s="41" t="str">
        <f>IF($B3005="", "", IF($B3005&gt;'Annual Report'!$AZ$41, 'Annual Report'!$BA$40, TEXT($B3005, "mmm yyyy")))</f>
        <v/>
      </c>
      <c r="AA3005" s="13" t="str">
        <f t="shared" si="373"/>
        <v/>
      </c>
      <c r="AC3005" s="13" t="str">
        <f t="shared" si="374"/>
        <v xml:space="preserve"> - </v>
      </c>
      <c r="AE3005" s="13" t="str">
        <f t="shared" si="375"/>
        <v/>
      </c>
    </row>
    <row r="3006" spans="1:31" x14ac:dyDescent="0.25">
      <c r="A3006" s="30"/>
      <c r="B3006" s="74"/>
      <c r="C3006" s="82"/>
      <c r="D3006" s="92"/>
      <c r="E3006" s="75"/>
      <c r="F3006" s="76"/>
      <c r="G3006" s="83"/>
      <c r="H3006" s="77"/>
      <c r="I3006" s="84"/>
      <c r="J3006" s="30"/>
      <c r="K3006" s="25" t="str">
        <f t="shared" si="368"/>
        <v/>
      </c>
      <c r="L3006" s="30"/>
      <c r="O3006" s="13" t="str">
        <f t="shared" si="369"/>
        <v/>
      </c>
      <c r="P3006" s="13">
        <f>SUM($E$11:$E3006)</f>
        <v>30</v>
      </c>
      <c r="T3006" s="22">
        <f t="shared" si="370"/>
        <v>0</v>
      </c>
      <c r="U3006" s="22">
        <f t="shared" si="371"/>
        <v>0</v>
      </c>
      <c r="W3006" s="13" t="str">
        <f t="shared" si="372"/>
        <v/>
      </c>
      <c r="Y3006" s="41" t="str">
        <f>IF($B3006="", "", IF($B3006&gt;'Annual Report'!$AZ$41, 'Annual Report'!$BA$40, TEXT($B3006, "mmm yyyy")))</f>
        <v/>
      </c>
      <c r="AA3006" s="13" t="str">
        <f t="shared" si="373"/>
        <v/>
      </c>
      <c r="AC3006" s="13" t="str">
        <f t="shared" si="374"/>
        <v xml:space="preserve"> - </v>
      </c>
      <c r="AE3006" s="13" t="str">
        <f t="shared" si="375"/>
        <v/>
      </c>
    </row>
    <row r="3007" spans="1:31" x14ac:dyDescent="0.25">
      <c r="A3007" s="30"/>
      <c r="B3007" s="74"/>
      <c r="C3007" s="82"/>
      <c r="D3007" s="92"/>
      <c r="E3007" s="75"/>
      <c r="F3007" s="76"/>
      <c r="G3007" s="83"/>
      <c r="H3007" s="77"/>
      <c r="I3007" s="84"/>
      <c r="J3007" s="30"/>
      <c r="K3007" s="25" t="str">
        <f t="shared" si="368"/>
        <v/>
      </c>
      <c r="L3007" s="30"/>
      <c r="O3007" s="13" t="str">
        <f t="shared" si="369"/>
        <v/>
      </c>
      <c r="P3007" s="13">
        <f>SUM($E$11:$E3007)</f>
        <v>30</v>
      </c>
      <c r="T3007" s="22">
        <f t="shared" si="370"/>
        <v>0</v>
      </c>
      <c r="U3007" s="22">
        <f t="shared" si="371"/>
        <v>0</v>
      </c>
      <c r="W3007" s="13" t="str">
        <f t="shared" si="372"/>
        <v/>
      </c>
      <c r="Y3007" s="41" t="str">
        <f>IF($B3007="", "", IF($B3007&gt;'Annual Report'!$AZ$41, 'Annual Report'!$BA$40, TEXT($B3007, "mmm yyyy")))</f>
        <v/>
      </c>
      <c r="AA3007" s="13" t="str">
        <f t="shared" si="373"/>
        <v/>
      </c>
      <c r="AC3007" s="13" t="str">
        <f t="shared" si="374"/>
        <v xml:space="preserve"> - </v>
      </c>
      <c r="AE3007" s="13" t="str">
        <f t="shared" si="375"/>
        <v/>
      </c>
    </row>
    <row r="3008" spans="1:31" x14ac:dyDescent="0.25">
      <c r="A3008" s="30"/>
      <c r="B3008" s="74"/>
      <c r="C3008" s="82"/>
      <c r="D3008" s="92"/>
      <c r="E3008" s="75"/>
      <c r="F3008" s="76"/>
      <c r="G3008" s="83"/>
      <c r="H3008" s="77"/>
      <c r="I3008" s="84"/>
      <c r="J3008" s="30"/>
      <c r="K3008" s="25" t="str">
        <f t="shared" si="368"/>
        <v/>
      </c>
      <c r="L3008" s="30"/>
      <c r="O3008" s="13" t="str">
        <f t="shared" si="369"/>
        <v/>
      </c>
      <c r="P3008" s="13">
        <f>SUM($E$11:$E3008)</f>
        <v>30</v>
      </c>
      <c r="T3008" s="22">
        <f t="shared" si="370"/>
        <v>0</v>
      </c>
      <c r="U3008" s="22">
        <f t="shared" si="371"/>
        <v>0</v>
      </c>
      <c r="W3008" s="13" t="str">
        <f t="shared" si="372"/>
        <v/>
      </c>
      <c r="Y3008" s="41" t="str">
        <f>IF($B3008="", "", IF($B3008&gt;'Annual Report'!$AZ$41, 'Annual Report'!$BA$40, TEXT($B3008, "mmm yyyy")))</f>
        <v/>
      </c>
      <c r="AA3008" s="13" t="str">
        <f t="shared" si="373"/>
        <v/>
      </c>
      <c r="AC3008" s="13" t="str">
        <f t="shared" si="374"/>
        <v xml:space="preserve"> - </v>
      </c>
      <c r="AE3008" s="13" t="str">
        <f t="shared" si="375"/>
        <v/>
      </c>
    </row>
    <row r="3009" spans="1:31" x14ac:dyDescent="0.25">
      <c r="A3009" s="30"/>
      <c r="B3009" s="74"/>
      <c r="C3009" s="82"/>
      <c r="D3009" s="92"/>
      <c r="E3009" s="75"/>
      <c r="F3009" s="76"/>
      <c r="G3009" s="83"/>
      <c r="H3009" s="77"/>
      <c r="I3009" s="84"/>
      <c r="J3009" s="30"/>
      <c r="K3009" s="25" t="str">
        <f t="shared" si="368"/>
        <v/>
      </c>
      <c r="L3009" s="30"/>
      <c r="O3009" s="13" t="str">
        <f t="shared" si="369"/>
        <v/>
      </c>
      <c r="P3009" s="13">
        <f>SUM($E$11:$E3009)</f>
        <v>30</v>
      </c>
      <c r="T3009" s="22">
        <f t="shared" si="370"/>
        <v>0</v>
      </c>
      <c r="U3009" s="22">
        <f t="shared" si="371"/>
        <v>0</v>
      </c>
      <c r="W3009" s="13" t="str">
        <f t="shared" si="372"/>
        <v/>
      </c>
      <c r="Y3009" s="41" t="str">
        <f>IF($B3009="", "", IF($B3009&gt;'Annual Report'!$AZ$41, 'Annual Report'!$BA$40, TEXT($B3009, "mmm yyyy")))</f>
        <v/>
      </c>
      <c r="AA3009" s="13" t="str">
        <f t="shared" si="373"/>
        <v/>
      </c>
      <c r="AC3009" s="13" t="str">
        <f t="shared" si="374"/>
        <v xml:space="preserve"> - </v>
      </c>
      <c r="AE3009" s="13" t="str">
        <f t="shared" si="375"/>
        <v/>
      </c>
    </row>
    <row r="3010" spans="1:31" x14ac:dyDescent="0.25">
      <c r="A3010" s="30"/>
      <c r="B3010" s="74"/>
      <c r="C3010" s="82"/>
      <c r="D3010" s="92"/>
      <c r="E3010" s="75"/>
      <c r="F3010" s="76"/>
      <c r="G3010" s="83"/>
      <c r="H3010" s="77"/>
      <c r="I3010" s="84"/>
      <c r="J3010" s="30"/>
      <c r="K3010" s="25" t="str">
        <f t="shared" si="368"/>
        <v/>
      </c>
      <c r="L3010" s="30"/>
      <c r="O3010" s="13" t="str">
        <f t="shared" si="369"/>
        <v/>
      </c>
      <c r="P3010" s="13">
        <f>SUM($E$11:$E3010)</f>
        <v>30</v>
      </c>
      <c r="T3010" s="22">
        <f t="shared" si="370"/>
        <v>0</v>
      </c>
      <c r="U3010" s="22">
        <f t="shared" si="371"/>
        <v>0</v>
      </c>
      <c r="W3010" s="13" t="str">
        <f t="shared" si="372"/>
        <v/>
      </c>
      <c r="Y3010" s="41" t="str">
        <f>IF($B3010="", "", IF($B3010&gt;'Annual Report'!$AZ$41, 'Annual Report'!$BA$40, TEXT($B3010, "mmm yyyy")))</f>
        <v/>
      </c>
      <c r="AA3010" s="13" t="str">
        <f t="shared" si="373"/>
        <v/>
      </c>
      <c r="AC3010" s="13" t="str">
        <f t="shared" si="374"/>
        <v xml:space="preserve"> - </v>
      </c>
      <c r="AE3010" s="13" t="str">
        <f t="shared" si="375"/>
        <v/>
      </c>
    </row>
    <row r="3011" spans="1:31" x14ac:dyDescent="0.25">
      <c r="A3011" s="30"/>
      <c r="B3011" s="74"/>
      <c r="C3011" s="82"/>
      <c r="D3011" s="92"/>
      <c r="E3011" s="75"/>
      <c r="F3011" s="76"/>
      <c r="G3011" s="83"/>
      <c r="H3011" s="77"/>
      <c r="I3011" s="84"/>
      <c r="J3011" s="30"/>
      <c r="K3011" s="25" t="str">
        <f t="shared" si="368"/>
        <v/>
      </c>
      <c r="L3011" s="30"/>
      <c r="O3011" s="13" t="str">
        <f t="shared" si="369"/>
        <v/>
      </c>
      <c r="P3011" s="13">
        <f>SUM($E$11:$E3011)</f>
        <v>30</v>
      </c>
      <c r="T3011" s="22">
        <f t="shared" si="370"/>
        <v>0</v>
      </c>
      <c r="U3011" s="22">
        <f t="shared" si="371"/>
        <v>0</v>
      </c>
      <c r="W3011" s="13" t="str">
        <f t="shared" si="372"/>
        <v/>
      </c>
      <c r="Y3011" s="41" t="str">
        <f>IF($B3011="", "", IF($B3011&gt;'Annual Report'!$AZ$41, 'Annual Report'!$BA$40, TEXT($B3011, "mmm yyyy")))</f>
        <v/>
      </c>
      <c r="AA3011" s="13" t="str">
        <f t="shared" si="373"/>
        <v/>
      </c>
      <c r="AC3011" s="13" t="str">
        <f t="shared" si="374"/>
        <v xml:space="preserve"> - </v>
      </c>
      <c r="AE3011" s="13" t="str">
        <f t="shared" si="375"/>
        <v/>
      </c>
    </row>
    <row r="3012" spans="1:31" x14ac:dyDescent="0.25">
      <c r="A3012" s="30"/>
      <c r="B3012" s="74"/>
      <c r="C3012" s="82"/>
      <c r="D3012" s="92"/>
      <c r="E3012" s="75"/>
      <c r="F3012" s="76"/>
      <c r="G3012" s="83"/>
      <c r="H3012" s="77"/>
      <c r="I3012" s="84"/>
      <c r="J3012" s="30"/>
      <c r="K3012" s="25" t="str">
        <f t="shared" si="368"/>
        <v/>
      </c>
      <c r="L3012" s="30"/>
      <c r="O3012" s="13" t="str">
        <f t="shared" si="369"/>
        <v/>
      </c>
      <c r="P3012" s="13">
        <f>SUM($E$11:$E3012)</f>
        <v>30</v>
      </c>
      <c r="T3012" s="22">
        <f t="shared" si="370"/>
        <v>0</v>
      </c>
      <c r="U3012" s="22">
        <f t="shared" si="371"/>
        <v>0</v>
      </c>
      <c r="W3012" s="13" t="str">
        <f t="shared" si="372"/>
        <v/>
      </c>
      <c r="Y3012" s="41" t="str">
        <f>IF($B3012="", "", IF($B3012&gt;'Annual Report'!$AZ$41, 'Annual Report'!$BA$40, TEXT($B3012, "mmm yyyy")))</f>
        <v/>
      </c>
      <c r="AA3012" s="13" t="str">
        <f t="shared" si="373"/>
        <v/>
      </c>
      <c r="AC3012" s="13" t="str">
        <f t="shared" si="374"/>
        <v xml:space="preserve"> - </v>
      </c>
      <c r="AE3012" s="13" t="str">
        <f t="shared" si="375"/>
        <v/>
      </c>
    </row>
    <row r="3013" spans="1:31" x14ac:dyDescent="0.25">
      <c r="A3013" s="30"/>
      <c r="B3013" s="74"/>
      <c r="C3013" s="82"/>
      <c r="D3013" s="92"/>
      <c r="E3013" s="75"/>
      <c r="F3013" s="76"/>
      <c r="G3013" s="83"/>
      <c r="H3013" s="77"/>
      <c r="I3013" s="84"/>
      <c r="J3013" s="30"/>
      <c r="K3013" s="25" t="str">
        <f t="shared" si="368"/>
        <v/>
      </c>
      <c r="L3013" s="30"/>
      <c r="O3013" s="13" t="str">
        <f t="shared" si="369"/>
        <v/>
      </c>
      <c r="P3013" s="13">
        <f>SUM($E$11:$E3013)</f>
        <v>30</v>
      </c>
      <c r="T3013" s="22">
        <f t="shared" si="370"/>
        <v>0</v>
      </c>
      <c r="U3013" s="22">
        <f t="shared" si="371"/>
        <v>0</v>
      </c>
      <c r="W3013" s="13" t="str">
        <f t="shared" si="372"/>
        <v/>
      </c>
      <c r="Y3013" s="41" t="str">
        <f>IF($B3013="", "", IF($B3013&gt;'Annual Report'!$AZ$41, 'Annual Report'!$BA$40, TEXT($B3013, "mmm yyyy")))</f>
        <v/>
      </c>
      <c r="AA3013" s="13" t="str">
        <f t="shared" si="373"/>
        <v/>
      </c>
      <c r="AC3013" s="13" t="str">
        <f t="shared" si="374"/>
        <v xml:space="preserve"> - </v>
      </c>
      <c r="AE3013" s="13" t="str">
        <f t="shared" si="375"/>
        <v/>
      </c>
    </row>
    <row r="3014" spans="1:31" x14ac:dyDescent="0.25">
      <c r="A3014" s="30"/>
      <c r="B3014" s="74"/>
      <c r="C3014" s="82"/>
      <c r="D3014" s="92"/>
      <c r="E3014" s="75"/>
      <c r="F3014" s="76"/>
      <c r="G3014" s="83"/>
      <c r="H3014" s="77"/>
      <c r="I3014" s="84"/>
      <c r="J3014" s="30"/>
      <c r="K3014" s="25" t="str">
        <f t="shared" si="368"/>
        <v/>
      </c>
      <c r="L3014" s="30"/>
      <c r="O3014" s="13" t="str">
        <f t="shared" si="369"/>
        <v/>
      </c>
      <c r="P3014" s="13">
        <f>SUM($E$11:$E3014)</f>
        <v>30</v>
      </c>
      <c r="T3014" s="22">
        <f t="shared" si="370"/>
        <v>0</v>
      </c>
      <c r="U3014" s="22">
        <f t="shared" si="371"/>
        <v>0</v>
      </c>
      <c r="W3014" s="13" t="str">
        <f t="shared" si="372"/>
        <v/>
      </c>
      <c r="Y3014" s="41" t="str">
        <f>IF($B3014="", "", IF($B3014&gt;'Annual Report'!$AZ$41, 'Annual Report'!$BA$40, TEXT($B3014, "mmm yyyy")))</f>
        <v/>
      </c>
      <c r="AA3014" s="13" t="str">
        <f t="shared" si="373"/>
        <v/>
      </c>
      <c r="AC3014" s="13" t="str">
        <f t="shared" si="374"/>
        <v xml:space="preserve"> - </v>
      </c>
      <c r="AE3014" s="13" t="str">
        <f t="shared" si="375"/>
        <v/>
      </c>
    </row>
    <row r="3015" spans="1:31" x14ac:dyDescent="0.25">
      <c r="A3015" s="30"/>
      <c r="B3015" s="74"/>
      <c r="C3015" s="82"/>
      <c r="D3015" s="92"/>
      <c r="E3015" s="75"/>
      <c r="F3015" s="76"/>
      <c r="G3015" s="83"/>
      <c r="H3015" s="77"/>
      <c r="I3015" s="84"/>
      <c r="J3015" s="30"/>
      <c r="K3015" s="25" t="str">
        <f t="shared" si="368"/>
        <v/>
      </c>
      <c r="L3015" s="30"/>
      <c r="O3015" s="13" t="str">
        <f t="shared" si="369"/>
        <v/>
      </c>
      <c r="P3015" s="13">
        <f>SUM($E$11:$E3015)</f>
        <v>30</v>
      </c>
      <c r="T3015" s="22">
        <f t="shared" si="370"/>
        <v>0</v>
      </c>
      <c r="U3015" s="22">
        <f t="shared" si="371"/>
        <v>0</v>
      </c>
      <c r="W3015" s="13" t="str">
        <f t="shared" si="372"/>
        <v/>
      </c>
      <c r="Y3015" s="41" t="str">
        <f>IF($B3015="", "", IF($B3015&gt;'Annual Report'!$AZ$41, 'Annual Report'!$BA$40, TEXT($B3015, "mmm yyyy")))</f>
        <v/>
      </c>
      <c r="AA3015" s="13" t="str">
        <f t="shared" si="373"/>
        <v/>
      </c>
      <c r="AC3015" s="13" t="str">
        <f t="shared" si="374"/>
        <v xml:space="preserve"> - </v>
      </c>
      <c r="AE3015" s="13" t="str">
        <f t="shared" si="375"/>
        <v/>
      </c>
    </row>
    <row r="3016" spans="1:31" x14ac:dyDescent="0.25">
      <c r="A3016" s="30"/>
      <c r="B3016" s="74"/>
      <c r="C3016" s="82"/>
      <c r="D3016" s="92"/>
      <c r="E3016" s="75"/>
      <c r="F3016" s="76"/>
      <c r="G3016" s="83"/>
      <c r="H3016" s="77"/>
      <c r="I3016" s="84"/>
      <c r="J3016" s="30"/>
      <c r="K3016" s="25" t="str">
        <f t="shared" si="368"/>
        <v/>
      </c>
      <c r="L3016" s="30"/>
      <c r="O3016" s="13" t="str">
        <f t="shared" si="369"/>
        <v/>
      </c>
      <c r="P3016" s="13">
        <f>SUM($E$11:$E3016)</f>
        <v>30</v>
      </c>
      <c r="T3016" s="22">
        <f t="shared" si="370"/>
        <v>0</v>
      </c>
      <c r="U3016" s="22">
        <f t="shared" si="371"/>
        <v>0</v>
      </c>
      <c r="W3016" s="13" t="str">
        <f t="shared" si="372"/>
        <v/>
      </c>
      <c r="Y3016" s="41" t="str">
        <f>IF($B3016="", "", IF($B3016&gt;'Annual Report'!$AZ$41, 'Annual Report'!$BA$40, TEXT($B3016, "mmm yyyy")))</f>
        <v/>
      </c>
      <c r="AA3016" s="13" t="str">
        <f t="shared" si="373"/>
        <v/>
      </c>
      <c r="AC3016" s="13" t="str">
        <f t="shared" si="374"/>
        <v xml:space="preserve"> - </v>
      </c>
      <c r="AE3016" s="13" t="str">
        <f t="shared" si="375"/>
        <v/>
      </c>
    </row>
    <row r="3017" spans="1:31" x14ac:dyDescent="0.25">
      <c r="A3017" s="30"/>
      <c r="B3017" s="74"/>
      <c r="C3017" s="82"/>
      <c r="D3017" s="92"/>
      <c r="E3017" s="75"/>
      <c r="F3017" s="76"/>
      <c r="G3017" s="83"/>
      <c r="H3017" s="77"/>
      <c r="I3017" s="84"/>
      <c r="J3017" s="30"/>
      <c r="K3017" s="25" t="str">
        <f t="shared" si="368"/>
        <v/>
      </c>
      <c r="L3017" s="30"/>
      <c r="O3017" s="13" t="str">
        <f t="shared" si="369"/>
        <v/>
      </c>
      <c r="P3017" s="13">
        <f>SUM($E$11:$E3017)</f>
        <v>30</v>
      </c>
      <c r="T3017" s="22">
        <f t="shared" si="370"/>
        <v>0</v>
      </c>
      <c r="U3017" s="22">
        <f t="shared" si="371"/>
        <v>0</v>
      </c>
      <c r="W3017" s="13" t="str">
        <f t="shared" si="372"/>
        <v/>
      </c>
      <c r="Y3017" s="41" t="str">
        <f>IF($B3017="", "", IF($B3017&gt;'Annual Report'!$AZ$41, 'Annual Report'!$BA$40, TEXT($B3017, "mmm yyyy")))</f>
        <v/>
      </c>
      <c r="AA3017" s="13" t="str">
        <f t="shared" si="373"/>
        <v/>
      </c>
      <c r="AC3017" s="13" t="str">
        <f t="shared" si="374"/>
        <v xml:space="preserve"> - </v>
      </c>
      <c r="AE3017" s="13" t="str">
        <f t="shared" si="375"/>
        <v/>
      </c>
    </row>
    <row r="3018" spans="1:31" x14ac:dyDescent="0.25">
      <c r="A3018" s="30"/>
      <c r="B3018" s="74"/>
      <c r="C3018" s="82"/>
      <c r="D3018" s="92"/>
      <c r="E3018" s="75"/>
      <c r="F3018" s="76"/>
      <c r="G3018" s="83"/>
      <c r="H3018" s="77"/>
      <c r="I3018" s="84"/>
      <c r="J3018" s="30"/>
      <c r="K3018" s="25" t="str">
        <f t="shared" si="368"/>
        <v/>
      </c>
      <c r="L3018" s="30"/>
      <c r="O3018" s="13" t="str">
        <f t="shared" si="369"/>
        <v/>
      </c>
      <c r="P3018" s="13">
        <f>SUM($E$11:$E3018)</f>
        <v>30</v>
      </c>
      <c r="T3018" s="22">
        <f t="shared" si="370"/>
        <v>0</v>
      </c>
      <c r="U3018" s="22">
        <f t="shared" si="371"/>
        <v>0</v>
      </c>
      <c r="W3018" s="13" t="str">
        <f t="shared" si="372"/>
        <v/>
      </c>
      <c r="Y3018" s="41" t="str">
        <f>IF($B3018="", "", IF($B3018&gt;'Annual Report'!$AZ$41, 'Annual Report'!$BA$40, TEXT($B3018, "mmm yyyy")))</f>
        <v/>
      </c>
      <c r="AA3018" s="13" t="str">
        <f t="shared" si="373"/>
        <v/>
      </c>
      <c r="AC3018" s="13" t="str">
        <f t="shared" si="374"/>
        <v xml:space="preserve"> - </v>
      </c>
      <c r="AE3018" s="13" t="str">
        <f t="shared" si="375"/>
        <v/>
      </c>
    </row>
    <row r="3019" spans="1:31" x14ac:dyDescent="0.25">
      <c r="A3019" s="30"/>
      <c r="B3019" s="74"/>
      <c r="C3019" s="82"/>
      <c r="D3019" s="92"/>
      <c r="E3019" s="75"/>
      <c r="F3019" s="76"/>
      <c r="G3019" s="83"/>
      <c r="H3019" s="77"/>
      <c r="I3019" s="84"/>
      <c r="J3019" s="30"/>
      <c r="K3019" s="25" t="str">
        <f t="shared" si="368"/>
        <v/>
      </c>
      <c r="L3019" s="30"/>
      <c r="O3019" s="13" t="str">
        <f t="shared" si="369"/>
        <v/>
      </c>
      <c r="P3019" s="13">
        <f>SUM($E$11:$E3019)</f>
        <v>30</v>
      </c>
      <c r="T3019" s="22">
        <f t="shared" si="370"/>
        <v>0</v>
      </c>
      <c r="U3019" s="22">
        <f t="shared" si="371"/>
        <v>0</v>
      </c>
      <c r="W3019" s="13" t="str">
        <f t="shared" si="372"/>
        <v/>
      </c>
      <c r="Y3019" s="41" t="str">
        <f>IF($B3019="", "", IF($B3019&gt;'Annual Report'!$AZ$41, 'Annual Report'!$BA$40, TEXT($B3019, "mmm yyyy")))</f>
        <v/>
      </c>
      <c r="AA3019" s="13" t="str">
        <f t="shared" si="373"/>
        <v/>
      </c>
      <c r="AC3019" s="13" t="str">
        <f t="shared" si="374"/>
        <v xml:space="preserve"> - </v>
      </c>
      <c r="AE3019" s="13" t="str">
        <f t="shared" si="375"/>
        <v/>
      </c>
    </row>
    <row r="3020" spans="1:31" x14ac:dyDescent="0.25">
      <c r="A3020" s="30"/>
      <c r="B3020" s="74"/>
      <c r="C3020" s="82"/>
      <c r="D3020" s="92"/>
      <c r="E3020" s="75"/>
      <c r="F3020" s="76"/>
      <c r="G3020" s="83"/>
      <c r="H3020" s="77"/>
      <c r="I3020" s="84"/>
      <c r="J3020" s="30"/>
      <c r="K3020" s="25" t="str">
        <f t="shared" ref="K3020:K3083" si="376">IF($B3020="", "", $G3020+$H3020-$F3020-$U3020-$T3020)</f>
        <v/>
      </c>
      <c r="L3020" s="30"/>
      <c r="O3020" s="13" t="str">
        <f t="shared" ref="O3020:O3083" si="377">IF($B3020="", "", IF(OR($B3020&lt;$R$3, $B3020&gt;$R$4), "X", ""))</f>
        <v/>
      </c>
      <c r="P3020" s="13">
        <f>SUM($E$11:$E3020)</f>
        <v>30</v>
      </c>
      <c r="T3020" s="22">
        <f t="shared" ref="T3020:T3083" si="378">ROUND($D3020*$P$4*24, 2)</f>
        <v>0</v>
      </c>
      <c r="U3020" s="22">
        <f t="shared" ref="U3020:U3083" si="379">ROUND(IF(AND($P3020&gt;$O$6, $P3019&lt;$O$6), (($P3020-$O$6)*$P$7)+(($O$6-$P3019)*$P$6), IF($P3019&gt;$O$6, $E3020*$P$7, $E3020*$P$6)), 2)</f>
        <v>0</v>
      </c>
      <c r="W3020" s="13" t="str">
        <f t="shared" ref="W3020:W3083" si="380">IF($I3020="", "", IF(COUNTIF($R$11:$R$20, $I3020)&gt;0, "", "X"))</f>
        <v/>
      </c>
      <c r="Y3020" s="41" t="str">
        <f>IF($B3020="", "", IF($B3020&gt;'Annual Report'!$AZ$41, 'Annual Report'!$BA$40, TEXT($B3020, "mmm yyyy")))</f>
        <v/>
      </c>
      <c r="AA3020" s="13" t="str">
        <f t="shared" ref="AA3020:AA3083" si="381">IF(AND(NOT($F3020=""), $I3020=""), "X", "")</f>
        <v/>
      </c>
      <c r="AC3020" s="13" t="str">
        <f t="shared" ref="AC3020:AC3083" si="382">_xlfn.CONCAT(Y3020, " - ", $I3020)</f>
        <v xml:space="preserve"> - </v>
      </c>
      <c r="AE3020" s="13" t="str">
        <f t="shared" ref="AE3020:AE3083" si="383">IF($AA3020="", "", $Y3020)</f>
        <v/>
      </c>
    </row>
    <row r="3021" spans="1:31" x14ac:dyDescent="0.25">
      <c r="A3021" s="30"/>
      <c r="B3021" s="74"/>
      <c r="C3021" s="82"/>
      <c r="D3021" s="92"/>
      <c r="E3021" s="75"/>
      <c r="F3021" s="76"/>
      <c r="G3021" s="83"/>
      <c r="H3021" s="77"/>
      <c r="I3021" s="84"/>
      <c r="J3021" s="30"/>
      <c r="K3021" s="25" t="str">
        <f t="shared" si="376"/>
        <v/>
      </c>
      <c r="L3021" s="30"/>
      <c r="O3021" s="13" t="str">
        <f t="shared" si="377"/>
        <v/>
      </c>
      <c r="P3021" s="13">
        <f>SUM($E$11:$E3021)</f>
        <v>30</v>
      </c>
      <c r="T3021" s="22">
        <f t="shared" si="378"/>
        <v>0</v>
      </c>
      <c r="U3021" s="22">
        <f t="shared" si="379"/>
        <v>0</v>
      </c>
      <c r="W3021" s="13" t="str">
        <f t="shared" si="380"/>
        <v/>
      </c>
      <c r="Y3021" s="41" t="str">
        <f>IF($B3021="", "", IF($B3021&gt;'Annual Report'!$AZ$41, 'Annual Report'!$BA$40, TEXT($B3021, "mmm yyyy")))</f>
        <v/>
      </c>
      <c r="AA3021" s="13" t="str">
        <f t="shared" si="381"/>
        <v/>
      </c>
      <c r="AC3021" s="13" t="str">
        <f t="shared" si="382"/>
        <v xml:space="preserve"> - </v>
      </c>
      <c r="AE3021" s="13" t="str">
        <f t="shared" si="383"/>
        <v/>
      </c>
    </row>
    <row r="3022" spans="1:31" x14ac:dyDescent="0.25">
      <c r="A3022" s="30"/>
      <c r="B3022" s="74"/>
      <c r="C3022" s="82"/>
      <c r="D3022" s="92"/>
      <c r="E3022" s="75"/>
      <c r="F3022" s="76"/>
      <c r="G3022" s="83"/>
      <c r="H3022" s="77"/>
      <c r="I3022" s="84"/>
      <c r="J3022" s="30"/>
      <c r="K3022" s="25" t="str">
        <f t="shared" si="376"/>
        <v/>
      </c>
      <c r="L3022" s="30"/>
      <c r="O3022" s="13" t="str">
        <f t="shared" si="377"/>
        <v/>
      </c>
      <c r="P3022" s="13">
        <f>SUM($E$11:$E3022)</f>
        <v>30</v>
      </c>
      <c r="T3022" s="22">
        <f t="shared" si="378"/>
        <v>0</v>
      </c>
      <c r="U3022" s="22">
        <f t="shared" si="379"/>
        <v>0</v>
      </c>
      <c r="W3022" s="13" t="str">
        <f t="shared" si="380"/>
        <v/>
      </c>
      <c r="Y3022" s="41" t="str">
        <f>IF($B3022="", "", IF($B3022&gt;'Annual Report'!$AZ$41, 'Annual Report'!$BA$40, TEXT($B3022, "mmm yyyy")))</f>
        <v/>
      </c>
      <c r="AA3022" s="13" t="str">
        <f t="shared" si="381"/>
        <v/>
      </c>
      <c r="AC3022" s="13" t="str">
        <f t="shared" si="382"/>
        <v xml:space="preserve"> - </v>
      </c>
      <c r="AE3022" s="13" t="str">
        <f t="shared" si="383"/>
        <v/>
      </c>
    </row>
    <row r="3023" spans="1:31" x14ac:dyDescent="0.25">
      <c r="A3023" s="30"/>
      <c r="B3023" s="74"/>
      <c r="C3023" s="82"/>
      <c r="D3023" s="92"/>
      <c r="E3023" s="75"/>
      <c r="F3023" s="76"/>
      <c r="G3023" s="83"/>
      <c r="H3023" s="77"/>
      <c r="I3023" s="84"/>
      <c r="J3023" s="30"/>
      <c r="K3023" s="25" t="str">
        <f t="shared" si="376"/>
        <v/>
      </c>
      <c r="L3023" s="30"/>
      <c r="O3023" s="13" t="str">
        <f t="shared" si="377"/>
        <v/>
      </c>
      <c r="P3023" s="13">
        <f>SUM($E$11:$E3023)</f>
        <v>30</v>
      </c>
      <c r="T3023" s="22">
        <f t="shared" si="378"/>
        <v>0</v>
      </c>
      <c r="U3023" s="22">
        <f t="shared" si="379"/>
        <v>0</v>
      </c>
      <c r="W3023" s="13" t="str">
        <f t="shared" si="380"/>
        <v/>
      </c>
      <c r="Y3023" s="41" t="str">
        <f>IF($B3023="", "", IF($B3023&gt;'Annual Report'!$AZ$41, 'Annual Report'!$BA$40, TEXT($B3023, "mmm yyyy")))</f>
        <v/>
      </c>
      <c r="AA3023" s="13" t="str">
        <f t="shared" si="381"/>
        <v/>
      </c>
      <c r="AC3023" s="13" t="str">
        <f t="shared" si="382"/>
        <v xml:space="preserve"> - </v>
      </c>
      <c r="AE3023" s="13" t="str">
        <f t="shared" si="383"/>
        <v/>
      </c>
    </row>
    <row r="3024" spans="1:31" x14ac:dyDescent="0.25">
      <c r="A3024" s="30"/>
      <c r="B3024" s="74"/>
      <c r="C3024" s="82"/>
      <c r="D3024" s="92"/>
      <c r="E3024" s="75"/>
      <c r="F3024" s="76"/>
      <c r="G3024" s="83"/>
      <c r="H3024" s="77"/>
      <c r="I3024" s="84"/>
      <c r="J3024" s="30"/>
      <c r="K3024" s="25" t="str">
        <f t="shared" si="376"/>
        <v/>
      </c>
      <c r="L3024" s="30"/>
      <c r="O3024" s="13" t="str">
        <f t="shared" si="377"/>
        <v/>
      </c>
      <c r="P3024" s="13">
        <f>SUM($E$11:$E3024)</f>
        <v>30</v>
      </c>
      <c r="T3024" s="22">
        <f t="shared" si="378"/>
        <v>0</v>
      </c>
      <c r="U3024" s="22">
        <f t="shared" si="379"/>
        <v>0</v>
      </c>
      <c r="W3024" s="13" t="str">
        <f t="shared" si="380"/>
        <v/>
      </c>
      <c r="Y3024" s="41" t="str">
        <f>IF($B3024="", "", IF($B3024&gt;'Annual Report'!$AZ$41, 'Annual Report'!$BA$40, TEXT($B3024, "mmm yyyy")))</f>
        <v/>
      </c>
      <c r="AA3024" s="13" t="str">
        <f t="shared" si="381"/>
        <v/>
      </c>
      <c r="AC3024" s="13" t="str">
        <f t="shared" si="382"/>
        <v xml:space="preserve"> - </v>
      </c>
      <c r="AE3024" s="13" t="str">
        <f t="shared" si="383"/>
        <v/>
      </c>
    </row>
    <row r="3025" spans="1:31" x14ac:dyDescent="0.25">
      <c r="A3025" s="30"/>
      <c r="B3025" s="74"/>
      <c r="C3025" s="82"/>
      <c r="D3025" s="92"/>
      <c r="E3025" s="75"/>
      <c r="F3025" s="76"/>
      <c r="G3025" s="83"/>
      <c r="H3025" s="77"/>
      <c r="I3025" s="84"/>
      <c r="J3025" s="30"/>
      <c r="K3025" s="25" t="str">
        <f t="shared" si="376"/>
        <v/>
      </c>
      <c r="L3025" s="30"/>
      <c r="O3025" s="13" t="str">
        <f t="shared" si="377"/>
        <v/>
      </c>
      <c r="P3025" s="13">
        <f>SUM($E$11:$E3025)</f>
        <v>30</v>
      </c>
      <c r="T3025" s="22">
        <f t="shared" si="378"/>
        <v>0</v>
      </c>
      <c r="U3025" s="22">
        <f t="shared" si="379"/>
        <v>0</v>
      </c>
      <c r="W3025" s="13" t="str">
        <f t="shared" si="380"/>
        <v/>
      </c>
      <c r="Y3025" s="41" t="str">
        <f>IF($B3025="", "", IF($B3025&gt;'Annual Report'!$AZ$41, 'Annual Report'!$BA$40, TEXT($B3025, "mmm yyyy")))</f>
        <v/>
      </c>
      <c r="AA3025" s="13" t="str">
        <f t="shared" si="381"/>
        <v/>
      </c>
      <c r="AC3025" s="13" t="str">
        <f t="shared" si="382"/>
        <v xml:space="preserve"> - </v>
      </c>
      <c r="AE3025" s="13" t="str">
        <f t="shared" si="383"/>
        <v/>
      </c>
    </row>
    <row r="3026" spans="1:31" x14ac:dyDescent="0.25">
      <c r="A3026" s="30"/>
      <c r="B3026" s="74"/>
      <c r="C3026" s="82"/>
      <c r="D3026" s="92"/>
      <c r="E3026" s="75"/>
      <c r="F3026" s="76"/>
      <c r="G3026" s="83"/>
      <c r="H3026" s="77"/>
      <c r="I3026" s="84"/>
      <c r="J3026" s="30"/>
      <c r="K3026" s="25" t="str">
        <f t="shared" si="376"/>
        <v/>
      </c>
      <c r="L3026" s="30"/>
      <c r="O3026" s="13" t="str">
        <f t="shared" si="377"/>
        <v/>
      </c>
      <c r="P3026" s="13">
        <f>SUM($E$11:$E3026)</f>
        <v>30</v>
      </c>
      <c r="T3026" s="22">
        <f t="shared" si="378"/>
        <v>0</v>
      </c>
      <c r="U3026" s="22">
        <f t="shared" si="379"/>
        <v>0</v>
      </c>
      <c r="W3026" s="13" t="str">
        <f t="shared" si="380"/>
        <v/>
      </c>
      <c r="Y3026" s="41" t="str">
        <f>IF($B3026="", "", IF($B3026&gt;'Annual Report'!$AZ$41, 'Annual Report'!$BA$40, TEXT($B3026, "mmm yyyy")))</f>
        <v/>
      </c>
      <c r="AA3026" s="13" t="str">
        <f t="shared" si="381"/>
        <v/>
      </c>
      <c r="AC3026" s="13" t="str">
        <f t="shared" si="382"/>
        <v xml:space="preserve"> - </v>
      </c>
      <c r="AE3026" s="13" t="str">
        <f t="shared" si="383"/>
        <v/>
      </c>
    </row>
    <row r="3027" spans="1:31" x14ac:dyDescent="0.25">
      <c r="A3027" s="30"/>
      <c r="B3027" s="74"/>
      <c r="C3027" s="82"/>
      <c r="D3027" s="92"/>
      <c r="E3027" s="75"/>
      <c r="F3027" s="76"/>
      <c r="G3027" s="83"/>
      <c r="H3027" s="77"/>
      <c r="I3027" s="84"/>
      <c r="J3027" s="30"/>
      <c r="K3027" s="25" t="str">
        <f t="shared" si="376"/>
        <v/>
      </c>
      <c r="L3027" s="30"/>
      <c r="O3027" s="13" t="str">
        <f t="shared" si="377"/>
        <v/>
      </c>
      <c r="P3027" s="13">
        <f>SUM($E$11:$E3027)</f>
        <v>30</v>
      </c>
      <c r="T3027" s="22">
        <f t="shared" si="378"/>
        <v>0</v>
      </c>
      <c r="U3027" s="22">
        <f t="shared" si="379"/>
        <v>0</v>
      </c>
      <c r="W3027" s="13" t="str">
        <f t="shared" si="380"/>
        <v/>
      </c>
      <c r="Y3027" s="41" t="str">
        <f>IF($B3027="", "", IF($B3027&gt;'Annual Report'!$AZ$41, 'Annual Report'!$BA$40, TEXT($B3027, "mmm yyyy")))</f>
        <v/>
      </c>
      <c r="AA3027" s="13" t="str">
        <f t="shared" si="381"/>
        <v/>
      </c>
      <c r="AC3027" s="13" t="str">
        <f t="shared" si="382"/>
        <v xml:space="preserve"> - </v>
      </c>
      <c r="AE3027" s="13" t="str">
        <f t="shared" si="383"/>
        <v/>
      </c>
    </row>
    <row r="3028" spans="1:31" x14ac:dyDescent="0.25">
      <c r="A3028" s="30"/>
      <c r="B3028" s="74"/>
      <c r="C3028" s="82"/>
      <c r="D3028" s="92"/>
      <c r="E3028" s="75"/>
      <c r="F3028" s="76"/>
      <c r="G3028" s="83"/>
      <c r="H3028" s="77"/>
      <c r="I3028" s="84"/>
      <c r="J3028" s="30"/>
      <c r="K3028" s="25" t="str">
        <f t="shared" si="376"/>
        <v/>
      </c>
      <c r="L3028" s="30"/>
      <c r="O3028" s="13" t="str">
        <f t="shared" si="377"/>
        <v/>
      </c>
      <c r="P3028" s="13">
        <f>SUM($E$11:$E3028)</f>
        <v>30</v>
      </c>
      <c r="T3028" s="22">
        <f t="shared" si="378"/>
        <v>0</v>
      </c>
      <c r="U3028" s="22">
        <f t="shared" si="379"/>
        <v>0</v>
      </c>
      <c r="W3028" s="13" t="str">
        <f t="shared" si="380"/>
        <v/>
      </c>
      <c r="Y3028" s="41" t="str">
        <f>IF($B3028="", "", IF($B3028&gt;'Annual Report'!$AZ$41, 'Annual Report'!$BA$40, TEXT($B3028, "mmm yyyy")))</f>
        <v/>
      </c>
      <c r="AA3028" s="13" t="str">
        <f t="shared" si="381"/>
        <v/>
      </c>
      <c r="AC3028" s="13" t="str">
        <f t="shared" si="382"/>
        <v xml:space="preserve"> - </v>
      </c>
      <c r="AE3028" s="13" t="str">
        <f t="shared" si="383"/>
        <v/>
      </c>
    </row>
    <row r="3029" spans="1:31" x14ac:dyDescent="0.25">
      <c r="A3029" s="30"/>
      <c r="B3029" s="74"/>
      <c r="C3029" s="82"/>
      <c r="D3029" s="92"/>
      <c r="E3029" s="75"/>
      <c r="F3029" s="76"/>
      <c r="G3029" s="83"/>
      <c r="H3029" s="77"/>
      <c r="I3029" s="84"/>
      <c r="J3029" s="30"/>
      <c r="K3029" s="25" t="str">
        <f t="shared" si="376"/>
        <v/>
      </c>
      <c r="L3029" s="30"/>
      <c r="O3029" s="13" t="str">
        <f t="shared" si="377"/>
        <v/>
      </c>
      <c r="P3029" s="13">
        <f>SUM($E$11:$E3029)</f>
        <v>30</v>
      </c>
      <c r="T3029" s="22">
        <f t="shared" si="378"/>
        <v>0</v>
      </c>
      <c r="U3029" s="22">
        <f t="shared" si="379"/>
        <v>0</v>
      </c>
      <c r="W3029" s="13" t="str">
        <f t="shared" si="380"/>
        <v/>
      </c>
      <c r="Y3029" s="41" t="str">
        <f>IF($B3029="", "", IF($B3029&gt;'Annual Report'!$AZ$41, 'Annual Report'!$BA$40, TEXT($B3029, "mmm yyyy")))</f>
        <v/>
      </c>
      <c r="AA3029" s="13" t="str">
        <f t="shared" si="381"/>
        <v/>
      </c>
      <c r="AC3029" s="13" t="str">
        <f t="shared" si="382"/>
        <v xml:space="preserve"> - </v>
      </c>
      <c r="AE3029" s="13" t="str">
        <f t="shared" si="383"/>
        <v/>
      </c>
    </row>
    <row r="3030" spans="1:31" x14ac:dyDescent="0.25">
      <c r="A3030" s="30"/>
      <c r="B3030" s="74"/>
      <c r="C3030" s="82"/>
      <c r="D3030" s="92"/>
      <c r="E3030" s="75"/>
      <c r="F3030" s="76"/>
      <c r="G3030" s="83"/>
      <c r="H3030" s="77"/>
      <c r="I3030" s="84"/>
      <c r="J3030" s="30"/>
      <c r="K3030" s="25" t="str">
        <f t="shared" si="376"/>
        <v/>
      </c>
      <c r="L3030" s="30"/>
      <c r="O3030" s="13" t="str">
        <f t="shared" si="377"/>
        <v/>
      </c>
      <c r="P3030" s="13">
        <f>SUM($E$11:$E3030)</f>
        <v>30</v>
      </c>
      <c r="T3030" s="22">
        <f t="shared" si="378"/>
        <v>0</v>
      </c>
      <c r="U3030" s="22">
        <f t="shared" si="379"/>
        <v>0</v>
      </c>
      <c r="W3030" s="13" t="str">
        <f t="shared" si="380"/>
        <v/>
      </c>
      <c r="Y3030" s="41" t="str">
        <f>IF($B3030="", "", IF($B3030&gt;'Annual Report'!$AZ$41, 'Annual Report'!$BA$40, TEXT($B3030, "mmm yyyy")))</f>
        <v/>
      </c>
      <c r="AA3030" s="13" t="str">
        <f t="shared" si="381"/>
        <v/>
      </c>
      <c r="AC3030" s="13" t="str">
        <f t="shared" si="382"/>
        <v xml:space="preserve"> - </v>
      </c>
      <c r="AE3030" s="13" t="str">
        <f t="shared" si="383"/>
        <v/>
      </c>
    </row>
    <row r="3031" spans="1:31" x14ac:dyDescent="0.25">
      <c r="A3031" s="30"/>
      <c r="B3031" s="74"/>
      <c r="C3031" s="82"/>
      <c r="D3031" s="92"/>
      <c r="E3031" s="75"/>
      <c r="F3031" s="76"/>
      <c r="G3031" s="83"/>
      <c r="H3031" s="77"/>
      <c r="I3031" s="84"/>
      <c r="J3031" s="30"/>
      <c r="K3031" s="25" t="str">
        <f t="shared" si="376"/>
        <v/>
      </c>
      <c r="L3031" s="30"/>
      <c r="O3031" s="13" t="str">
        <f t="shared" si="377"/>
        <v/>
      </c>
      <c r="P3031" s="13">
        <f>SUM($E$11:$E3031)</f>
        <v>30</v>
      </c>
      <c r="T3031" s="22">
        <f t="shared" si="378"/>
        <v>0</v>
      </c>
      <c r="U3031" s="22">
        <f t="shared" si="379"/>
        <v>0</v>
      </c>
      <c r="W3031" s="13" t="str">
        <f t="shared" si="380"/>
        <v/>
      </c>
      <c r="Y3031" s="41" t="str">
        <f>IF($B3031="", "", IF($B3031&gt;'Annual Report'!$AZ$41, 'Annual Report'!$BA$40, TEXT($B3031, "mmm yyyy")))</f>
        <v/>
      </c>
      <c r="AA3031" s="13" t="str">
        <f t="shared" si="381"/>
        <v/>
      </c>
      <c r="AC3031" s="13" t="str">
        <f t="shared" si="382"/>
        <v xml:space="preserve"> - </v>
      </c>
      <c r="AE3031" s="13" t="str">
        <f t="shared" si="383"/>
        <v/>
      </c>
    </row>
    <row r="3032" spans="1:31" x14ac:dyDescent="0.25">
      <c r="A3032" s="30"/>
      <c r="B3032" s="74"/>
      <c r="C3032" s="82"/>
      <c r="D3032" s="92"/>
      <c r="E3032" s="75"/>
      <c r="F3032" s="76"/>
      <c r="G3032" s="83"/>
      <c r="H3032" s="77"/>
      <c r="I3032" s="84"/>
      <c r="J3032" s="30"/>
      <c r="K3032" s="25" t="str">
        <f t="shared" si="376"/>
        <v/>
      </c>
      <c r="L3032" s="30"/>
      <c r="O3032" s="13" t="str">
        <f t="shared" si="377"/>
        <v/>
      </c>
      <c r="P3032" s="13">
        <f>SUM($E$11:$E3032)</f>
        <v>30</v>
      </c>
      <c r="T3032" s="22">
        <f t="shared" si="378"/>
        <v>0</v>
      </c>
      <c r="U3032" s="22">
        <f t="shared" si="379"/>
        <v>0</v>
      </c>
      <c r="W3032" s="13" t="str">
        <f t="shared" si="380"/>
        <v/>
      </c>
      <c r="Y3032" s="41" t="str">
        <f>IF($B3032="", "", IF($B3032&gt;'Annual Report'!$AZ$41, 'Annual Report'!$BA$40, TEXT($B3032, "mmm yyyy")))</f>
        <v/>
      </c>
      <c r="AA3032" s="13" t="str">
        <f t="shared" si="381"/>
        <v/>
      </c>
      <c r="AC3032" s="13" t="str">
        <f t="shared" si="382"/>
        <v xml:space="preserve"> - </v>
      </c>
      <c r="AE3032" s="13" t="str">
        <f t="shared" si="383"/>
        <v/>
      </c>
    </row>
    <row r="3033" spans="1:31" x14ac:dyDescent="0.25">
      <c r="A3033" s="30"/>
      <c r="B3033" s="74"/>
      <c r="C3033" s="82"/>
      <c r="D3033" s="92"/>
      <c r="E3033" s="75"/>
      <c r="F3033" s="76"/>
      <c r="G3033" s="83"/>
      <c r="H3033" s="77"/>
      <c r="I3033" s="84"/>
      <c r="J3033" s="30"/>
      <c r="K3033" s="25" t="str">
        <f t="shared" si="376"/>
        <v/>
      </c>
      <c r="L3033" s="30"/>
      <c r="O3033" s="13" t="str">
        <f t="shared" si="377"/>
        <v/>
      </c>
      <c r="P3033" s="13">
        <f>SUM($E$11:$E3033)</f>
        <v>30</v>
      </c>
      <c r="T3033" s="22">
        <f t="shared" si="378"/>
        <v>0</v>
      </c>
      <c r="U3033" s="22">
        <f t="shared" si="379"/>
        <v>0</v>
      </c>
      <c r="W3033" s="13" t="str">
        <f t="shared" si="380"/>
        <v/>
      </c>
      <c r="Y3033" s="41" t="str">
        <f>IF($B3033="", "", IF($B3033&gt;'Annual Report'!$AZ$41, 'Annual Report'!$BA$40, TEXT($B3033, "mmm yyyy")))</f>
        <v/>
      </c>
      <c r="AA3033" s="13" t="str">
        <f t="shared" si="381"/>
        <v/>
      </c>
      <c r="AC3033" s="13" t="str">
        <f t="shared" si="382"/>
        <v xml:space="preserve"> - </v>
      </c>
      <c r="AE3033" s="13" t="str">
        <f t="shared" si="383"/>
        <v/>
      </c>
    </row>
    <row r="3034" spans="1:31" x14ac:dyDescent="0.25">
      <c r="A3034" s="30"/>
      <c r="B3034" s="74"/>
      <c r="C3034" s="82"/>
      <c r="D3034" s="92"/>
      <c r="E3034" s="75"/>
      <c r="F3034" s="76"/>
      <c r="G3034" s="83"/>
      <c r="H3034" s="77"/>
      <c r="I3034" s="84"/>
      <c r="J3034" s="30"/>
      <c r="K3034" s="25" t="str">
        <f t="shared" si="376"/>
        <v/>
      </c>
      <c r="L3034" s="30"/>
      <c r="O3034" s="13" t="str">
        <f t="shared" si="377"/>
        <v/>
      </c>
      <c r="P3034" s="13">
        <f>SUM($E$11:$E3034)</f>
        <v>30</v>
      </c>
      <c r="T3034" s="22">
        <f t="shared" si="378"/>
        <v>0</v>
      </c>
      <c r="U3034" s="22">
        <f t="shared" si="379"/>
        <v>0</v>
      </c>
      <c r="W3034" s="13" t="str">
        <f t="shared" si="380"/>
        <v/>
      </c>
      <c r="Y3034" s="41" t="str">
        <f>IF($B3034="", "", IF($B3034&gt;'Annual Report'!$AZ$41, 'Annual Report'!$BA$40, TEXT($B3034, "mmm yyyy")))</f>
        <v/>
      </c>
      <c r="AA3034" s="13" t="str">
        <f t="shared" si="381"/>
        <v/>
      </c>
      <c r="AC3034" s="13" t="str">
        <f t="shared" si="382"/>
        <v xml:space="preserve"> - </v>
      </c>
      <c r="AE3034" s="13" t="str">
        <f t="shared" si="383"/>
        <v/>
      </c>
    </row>
    <row r="3035" spans="1:31" x14ac:dyDescent="0.25">
      <c r="A3035" s="30"/>
      <c r="B3035" s="74"/>
      <c r="C3035" s="82"/>
      <c r="D3035" s="92"/>
      <c r="E3035" s="75"/>
      <c r="F3035" s="76"/>
      <c r="G3035" s="83"/>
      <c r="H3035" s="77"/>
      <c r="I3035" s="84"/>
      <c r="J3035" s="30"/>
      <c r="K3035" s="25" t="str">
        <f t="shared" si="376"/>
        <v/>
      </c>
      <c r="L3035" s="30"/>
      <c r="O3035" s="13" t="str">
        <f t="shared" si="377"/>
        <v/>
      </c>
      <c r="P3035" s="13">
        <f>SUM($E$11:$E3035)</f>
        <v>30</v>
      </c>
      <c r="T3035" s="22">
        <f t="shared" si="378"/>
        <v>0</v>
      </c>
      <c r="U3035" s="22">
        <f t="shared" si="379"/>
        <v>0</v>
      </c>
      <c r="W3035" s="13" t="str">
        <f t="shared" si="380"/>
        <v/>
      </c>
      <c r="Y3035" s="41" t="str">
        <f>IF($B3035="", "", IF($B3035&gt;'Annual Report'!$AZ$41, 'Annual Report'!$BA$40, TEXT($B3035, "mmm yyyy")))</f>
        <v/>
      </c>
      <c r="AA3035" s="13" t="str">
        <f t="shared" si="381"/>
        <v/>
      </c>
      <c r="AC3035" s="13" t="str">
        <f t="shared" si="382"/>
        <v xml:space="preserve"> - </v>
      </c>
      <c r="AE3035" s="13" t="str">
        <f t="shared" si="383"/>
        <v/>
      </c>
    </row>
    <row r="3036" spans="1:31" x14ac:dyDescent="0.25">
      <c r="A3036" s="30"/>
      <c r="B3036" s="74"/>
      <c r="C3036" s="82"/>
      <c r="D3036" s="92"/>
      <c r="E3036" s="75"/>
      <c r="F3036" s="76"/>
      <c r="G3036" s="83"/>
      <c r="H3036" s="77"/>
      <c r="I3036" s="84"/>
      <c r="J3036" s="30"/>
      <c r="K3036" s="25" t="str">
        <f t="shared" si="376"/>
        <v/>
      </c>
      <c r="L3036" s="30"/>
      <c r="O3036" s="13" t="str">
        <f t="shared" si="377"/>
        <v/>
      </c>
      <c r="P3036" s="13">
        <f>SUM($E$11:$E3036)</f>
        <v>30</v>
      </c>
      <c r="T3036" s="22">
        <f t="shared" si="378"/>
        <v>0</v>
      </c>
      <c r="U3036" s="22">
        <f t="shared" si="379"/>
        <v>0</v>
      </c>
      <c r="W3036" s="13" t="str">
        <f t="shared" si="380"/>
        <v/>
      </c>
      <c r="Y3036" s="41" t="str">
        <f>IF($B3036="", "", IF($B3036&gt;'Annual Report'!$AZ$41, 'Annual Report'!$BA$40, TEXT($B3036, "mmm yyyy")))</f>
        <v/>
      </c>
      <c r="AA3036" s="13" t="str">
        <f t="shared" si="381"/>
        <v/>
      </c>
      <c r="AC3036" s="13" t="str">
        <f t="shared" si="382"/>
        <v xml:space="preserve"> - </v>
      </c>
      <c r="AE3036" s="13" t="str">
        <f t="shared" si="383"/>
        <v/>
      </c>
    </row>
    <row r="3037" spans="1:31" x14ac:dyDescent="0.25">
      <c r="A3037" s="30"/>
      <c r="B3037" s="74"/>
      <c r="C3037" s="82"/>
      <c r="D3037" s="92"/>
      <c r="E3037" s="75"/>
      <c r="F3037" s="76"/>
      <c r="G3037" s="83"/>
      <c r="H3037" s="77"/>
      <c r="I3037" s="84"/>
      <c r="J3037" s="30"/>
      <c r="K3037" s="25" t="str">
        <f t="shared" si="376"/>
        <v/>
      </c>
      <c r="L3037" s="30"/>
      <c r="O3037" s="13" t="str">
        <f t="shared" si="377"/>
        <v/>
      </c>
      <c r="P3037" s="13">
        <f>SUM($E$11:$E3037)</f>
        <v>30</v>
      </c>
      <c r="T3037" s="22">
        <f t="shared" si="378"/>
        <v>0</v>
      </c>
      <c r="U3037" s="22">
        <f t="shared" si="379"/>
        <v>0</v>
      </c>
      <c r="W3037" s="13" t="str">
        <f t="shared" si="380"/>
        <v/>
      </c>
      <c r="Y3037" s="41" t="str">
        <f>IF($B3037="", "", IF($B3037&gt;'Annual Report'!$AZ$41, 'Annual Report'!$BA$40, TEXT($B3037, "mmm yyyy")))</f>
        <v/>
      </c>
      <c r="AA3037" s="13" t="str">
        <f t="shared" si="381"/>
        <v/>
      </c>
      <c r="AC3037" s="13" t="str">
        <f t="shared" si="382"/>
        <v xml:space="preserve"> - </v>
      </c>
      <c r="AE3037" s="13" t="str">
        <f t="shared" si="383"/>
        <v/>
      </c>
    </row>
    <row r="3038" spans="1:31" x14ac:dyDescent="0.25">
      <c r="A3038" s="30"/>
      <c r="B3038" s="74"/>
      <c r="C3038" s="82"/>
      <c r="D3038" s="92"/>
      <c r="E3038" s="75"/>
      <c r="F3038" s="76"/>
      <c r="G3038" s="83"/>
      <c r="H3038" s="77"/>
      <c r="I3038" s="84"/>
      <c r="J3038" s="30"/>
      <c r="K3038" s="25" t="str">
        <f t="shared" si="376"/>
        <v/>
      </c>
      <c r="L3038" s="30"/>
      <c r="O3038" s="13" t="str">
        <f t="shared" si="377"/>
        <v/>
      </c>
      <c r="P3038" s="13">
        <f>SUM($E$11:$E3038)</f>
        <v>30</v>
      </c>
      <c r="T3038" s="22">
        <f t="shared" si="378"/>
        <v>0</v>
      </c>
      <c r="U3038" s="22">
        <f t="shared" si="379"/>
        <v>0</v>
      </c>
      <c r="W3038" s="13" t="str">
        <f t="shared" si="380"/>
        <v/>
      </c>
      <c r="Y3038" s="41" t="str">
        <f>IF($B3038="", "", IF($B3038&gt;'Annual Report'!$AZ$41, 'Annual Report'!$BA$40, TEXT($B3038, "mmm yyyy")))</f>
        <v/>
      </c>
      <c r="AA3038" s="13" t="str">
        <f t="shared" si="381"/>
        <v/>
      </c>
      <c r="AC3038" s="13" t="str">
        <f t="shared" si="382"/>
        <v xml:space="preserve"> - </v>
      </c>
      <c r="AE3038" s="13" t="str">
        <f t="shared" si="383"/>
        <v/>
      </c>
    </row>
    <row r="3039" spans="1:31" x14ac:dyDescent="0.25">
      <c r="A3039" s="30"/>
      <c r="B3039" s="74"/>
      <c r="C3039" s="82"/>
      <c r="D3039" s="92"/>
      <c r="E3039" s="75"/>
      <c r="F3039" s="76"/>
      <c r="G3039" s="83"/>
      <c r="H3039" s="77"/>
      <c r="I3039" s="84"/>
      <c r="J3039" s="30"/>
      <c r="K3039" s="25" t="str">
        <f t="shared" si="376"/>
        <v/>
      </c>
      <c r="L3039" s="30"/>
      <c r="O3039" s="13" t="str">
        <f t="shared" si="377"/>
        <v/>
      </c>
      <c r="P3039" s="13">
        <f>SUM($E$11:$E3039)</f>
        <v>30</v>
      </c>
      <c r="T3039" s="22">
        <f t="shared" si="378"/>
        <v>0</v>
      </c>
      <c r="U3039" s="22">
        <f t="shared" si="379"/>
        <v>0</v>
      </c>
      <c r="W3039" s="13" t="str">
        <f t="shared" si="380"/>
        <v/>
      </c>
      <c r="Y3039" s="41" t="str">
        <f>IF($B3039="", "", IF($B3039&gt;'Annual Report'!$AZ$41, 'Annual Report'!$BA$40, TEXT($B3039, "mmm yyyy")))</f>
        <v/>
      </c>
      <c r="AA3039" s="13" t="str">
        <f t="shared" si="381"/>
        <v/>
      </c>
      <c r="AC3039" s="13" t="str">
        <f t="shared" si="382"/>
        <v xml:space="preserve"> - </v>
      </c>
      <c r="AE3039" s="13" t="str">
        <f t="shared" si="383"/>
        <v/>
      </c>
    </row>
    <row r="3040" spans="1:31" x14ac:dyDescent="0.25">
      <c r="A3040" s="30"/>
      <c r="B3040" s="74"/>
      <c r="C3040" s="82"/>
      <c r="D3040" s="92"/>
      <c r="E3040" s="75"/>
      <c r="F3040" s="76"/>
      <c r="G3040" s="83"/>
      <c r="H3040" s="77"/>
      <c r="I3040" s="84"/>
      <c r="J3040" s="30"/>
      <c r="K3040" s="25" t="str">
        <f t="shared" si="376"/>
        <v/>
      </c>
      <c r="L3040" s="30"/>
      <c r="O3040" s="13" t="str">
        <f t="shared" si="377"/>
        <v/>
      </c>
      <c r="P3040" s="13">
        <f>SUM($E$11:$E3040)</f>
        <v>30</v>
      </c>
      <c r="T3040" s="22">
        <f t="shared" si="378"/>
        <v>0</v>
      </c>
      <c r="U3040" s="22">
        <f t="shared" si="379"/>
        <v>0</v>
      </c>
      <c r="W3040" s="13" t="str">
        <f t="shared" si="380"/>
        <v/>
      </c>
      <c r="Y3040" s="41" t="str">
        <f>IF($B3040="", "", IF($B3040&gt;'Annual Report'!$AZ$41, 'Annual Report'!$BA$40, TEXT($B3040, "mmm yyyy")))</f>
        <v/>
      </c>
      <c r="AA3040" s="13" t="str">
        <f t="shared" si="381"/>
        <v/>
      </c>
      <c r="AC3040" s="13" t="str">
        <f t="shared" si="382"/>
        <v xml:space="preserve"> - </v>
      </c>
      <c r="AE3040" s="13" t="str">
        <f t="shared" si="383"/>
        <v/>
      </c>
    </row>
    <row r="3041" spans="1:31" x14ac:dyDescent="0.25">
      <c r="A3041" s="30"/>
      <c r="B3041" s="74"/>
      <c r="C3041" s="82"/>
      <c r="D3041" s="92"/>
      <c r="E3041" s="75"/>
      <c r="F3041" s="76"/>
      <c r="G3041" s="83"/>
      <c r="H3041" s="77"/>
      <c r="I3041" s="84"/>
      <c r="J3041" s="30"/>
      <c r="K3041" s="25" t="str">
        <f t="shared" si="376"/>
        <v/>
      </c>
      <c r="L3041" s="30"/>
      <c r="O3041" s="13" t="str">
        <f t="shared" si="377"/>
        <v/>
      </c>
      <c r="P3041" s="13">
        <f>SUM($E$11:$E3041)</f>
        <v>30</v>
      </c>
      <c r="T3041" s="22">
        <f t="shared" si="378"/>
        <v>0</v>
      </c>
      <c r="U3041" s="22">
        <f t="shared" si="379"/>
        <v>0</v>
      </c>
      <c r="W3041" s="13" t="str">
        <f t="shared" si="380"/>
        <v/>
      </c>
      <c r="Y3041" s="41" t="str">
        <f>IF($B3041="", "", IF($B3041&gt;'Annual Report'!$AZ$41, 'Annual Report'!$BA$40, TEXT($B3041, "mmm yyyy")))</f>
        <v/>
      </c>
      <c r="AA3041" s="13" t="str">
        <f t="shared" si="381"/>
        <v/>
      </c>
      <c r="AC3041" s="13" t="str">
        <f t="shared" si="382"/>
        <v xml:space="preserve"> - </v>
      </c>
      <c r="AE3041" s="13" t="str">
        <f t="shared" si="383"/>
        <v/>
      </c>
    </row>
    <row r="3042" spans="1:31" x14ac:dyDescent="0.25">
      <c r="A3042" s="30"/>
      <c r="B3042" s="74"/>
      <c r="C3042" s="82"/>
      <c r="D3042" s="92"/>
      <c r="E3042" s="75"/>
      <c r="F3042" s="76"/>
      <c r="G3042" s="83"/>
      <c r="H3042" s="77"/>
      <c r="I3042" s="84"/>
      <c r="J3042" s="30"/>
      <c r="K3042" s="25" t="str">
        <f t="shared" si="376"/>
        <v/>
      </c>
      <c r="L3042" s="30"/>
      <c r="O3042" s="13" t="str">
        <f t="shared" si="377"/>
        <v/>
      </c>
      <c r="P3042" s="13">
        <f>SUM($E$11:$E3042)</f>
        <v>30</v>
      </c>
      <c r="T3042" s="22">
        <f t="shared" si="378"/>
        <v>0</v>
      </c>
      <c r="U3042" s="22">
        <f t="shared" si="379"/>
        <v>0</v>
      </c>
      <c r="W3042" s="13" t="str">
        <f t="shared" si="380"/>
        <v/>
      </c>
      <c r="Y3042" s="41" t="str">
        <f>IF($B3042="", "", IF($B3042&gt;'Annual Report'!$AZ$41, 'Annual Report'!$BA$40, TEXT($B3042, "mmm yyyy")))</f>
        <v/>
      </c>
      <c r="AA3042" s="13" t="str">
        <f t="shared" si="381"/>
        <v/>
      </c>
      <c r="AC3042" s="13" t="str">
        <f t="shared" si="382"/>
        <v xml:space="preserve"> - </v>
      </c>
      <c r="AE3042" s="13" t="str">
        <f t="shared" si="383"/>
        <v/>
      </c>
    </row>
    <row r="3043" spans="1:31" x14ac:dyDescent="0.25">
      <c r="A3043" s="30"/>
      <c r="B3043" s="74"/>
      <c r="C3043" s="82"/>
      <c r="D3043" s="92"/>
      <c r="E3043" s="75"/>
      <c r="F3043" s="76"/>
      <c r="G3043" s="83"/>
      <c r="H3043" s="77"/>
      <c r="I3043" s="84"/>
      <c r="J3043" s="30"/>
      <c r="K3043" s="25" t="str">
        <f t="shared" si="376"/>
        <v/>
      </c>
      <c r="L3043" s="30"/>
      <c r="O3043" s="13" t="str">
        <f t="shared" si="377"/>
        <v/>
      </c>
      <c r="P3043" s="13">
        <f>SUM($E$11:$E3043)</f>
        <v>30</v>
      </c>
      <c r="T3043" s="22">
        <f t="shared" si="378"/>
        <v>0</v>
      </c>
      <c r="U3043" s="22">
        <f t="shared" si="379"/>
        <v>0</v>
      </c>
      <c r="W3043" s="13" t="str">
        <f t="shared" si="380"/>
        <v/>
      </c>
      <c r="Y3043" s="41" t="str">
        <f>IF($B3043="", "", IF($B3043&gt;'Annual Report'!$AZ$41, 'Annual Report'!$BA$40, TEXT($B3043, "mmm yyyy")))</f>
        <v/>
      </c>
      <c r="AA3043" s="13" t="str">
        <f t="shared" si="381"/>
        <v/>
      </c>
      <c r="AC3043" s="13" t="str">
        <f t="shared" si="382"/>
        <v xml:space="preserve"> - </v>
      </c>
      <c r="AE3043" s="13" t="str">
        <f t="shared" si="383"/>
        <v/>
      </c>
    </row>
    <row r="3044" spans="1:31" x14ac:dyDescent="0.25">
      <c r="A3044" s="30"/>
      <c r="B3044" s="74"/>
      <c r="C3044" s="82"/>
      <c r="D3044" s="92"/>
      <c r="E3044" s="75"/>
      <c r="F3044" s="76"/>
      <c r="G3044" s="83"/>
      <c r="H3044" s="77"/>
      <c r="I3044" s="84"/>
      <c r="J3044" s="30"/>
      <c r="K3044" s="25" t="str">
        <f t="shared" si="376"/>
        <v/>
      </c>
      <c r="L3044" s="30"/>
      <c r="O3044" s="13" t="str">
        <f t="shared" si="377"/>
        <v/>
      </c>
      <c r="P3044" s="13">
        <f>SUM($E$11:$E3044)</f>
        <v>30</v>
      </c>
      <c r="T3044" s="22">
        <f t="shared" si="378"/>
        <v>0</v>
      </c>
      <c r="U3044" s="22">
        <f t="shared" si="379"/>
        <v>0</v>
      </c>
      <c r="W3044" s="13" t="str">
        <f t="shared" si="380"/>
        <v/>
      </c>
      <c r="Y3044" s="41" t="str">
        <f>IF($B3044="", "", IF($B3044&gt;'Annual Report'!$AZ$41, 'Annual Report'!$BA$40, TEXT($B3044, "mmm yyyy")))</f>
        <v/>
      </c>
      <c r="AA3044" s="13" t="str">
        <f t="shared" si="381"/>
        <v/>
      </c>
      <c r="AC3044" s="13" t="str">
        <f t="shared" si="382"/>
        <v xml:space="preserve"> - </v>
      </c>
      <c r="AE3044" s="13" t="str">
        <f t="shared" si="383"/>
        <v/>
      </c>
    </row>
    <row r="3045" spans="1:31" x14ac:dyDescent="0.25">
      <c r="A3045" s="30"/>
      <c r="B3045" s="74"/>
      <c r="C3045" s="82"/>
      <c r="D3045" s="92"/>
      <c r="E3045" s="75"/>
      <c r="F3045" s="76"/>
      <c r="G3045" s="83"/>
      <c r="H3045" s="77"/>
      <c r="I3045" s="84"/>
      <c r="J3045" s="30"/>
      <c r="K3045" s="25" t="str">
        <f t="shared" si="376"/>
        <v/>
      </c>
      <c r="L3045" s="30"/>
      <c r="O3045" s="13" t="str">
        <f t="shared" si="377"/>
        <v/>
      </c>
      <c r="P3045" s="13">
        <f>SUM($E$11:$E3045)</f>
        <v>30</v>
      </c>
      <c r="T3045" s="22">
        <f t="shared" si="378"/>
        <v>0</v>
      </c>
      <c r="U3045" s="22">
        <f t="shared" si="379"/>
        <v>0</v>
      </c>
      <c r="W3045" s="13" t="str">
        <f t="shared" si="380"/>
        <v/>
      </c>
      <c r="Y3045" s="41" t="str">
        <f>IF($B3045="", "", IF($B3045&gt;'Annual Report'!$AZ$41, 'Annual Report'!$BA$40, TEXT($B3045, "mmm yyyy")))</f>
        <v/>
      </c>
      <c r="AA3045" s="13" t="str">
        <f t="shared" si="381"/>
        <v/>
      </c>
      <c r="AC3045" s="13" t="str">
        <f t="shared" si="382"/>
        <v xml:space="preserve"> - </v>
      </c>
      <c r="AE3045" s="13" t="str">
        <f t="shared" si="383"/>
        <v/>
      </c>
    </row>
    <row r="3046" spans="1:31" x14ac:dyDescent="0.25">
      <c r="A3046" s="30"/>
      <c r="B3046" s="74"/>
      <c r="C3046" s="82"/>
      <c r="D3046" s="92"/>
      <c r="E3046" s="75"/>
      <c r="F3046" s="76"/>
      <c r="G3046" s="83"/>
      <c r="H3046" s="77"/>
      <c r="I3046" s="84"/>
      <c r="J3046" s="30"/>
      <c r="K3046" s="25" t="str">
        <f t="shared" si="376"/>
        <v/>
      </c>
      <c r="L3046" s="30"/>
      <c r="O3046" s="13" t="str">
        <f t="shared" si="377"/>
        <v/>
      </c>
      <c r="P3046" s="13">
        <f>SUM($E$11:$E3046)</f>
        <v>30</v>
      </c>
      <c r="T3046" s="22">
        <f t="shared" si="378"/>
        <v>0</v>
      </c>
      <c r="U3046" s="22">
        <f t="shared" si="379"/>
        <v>0</v>
      </c>
      <c r="W3046" s="13" t="str">
        <f t="shared" si="380"/>
        <v/>
      </c>
      <c r="Y3046" s="41" t="str">
        <f>IF($B3046="", "", IF($B3046&gt;'Annual Report'!$AZ$41, 'Annual Report'!$BA$40, TEXT($B3046, "mmm yyyy")))</f>
        <v/>
      </c>
      <c r="AA3046" s="13" t="str">
        <f t="shared" si="381"/>
        <v/>
      </c>
      <c r="AC3046" s="13" t="str">
        <f t="shared" si="382"/>
        <v xml:space="preserve"> - </v>
      </c>
      <c r="AE3046" s="13" t="str">
        <f t="shared" si="383"/>
        <v/>
      </c>
    </row>
    <row r="3047" spans="1:31" x14ac:dyDescent="0.25">
      <c r="A3047" s="30"/>
      <c r="B3047" s="74"/>
      <c r="C3047" s="82"/>
      <c r="D3047" s="92"/>
      <c r="E3047" s="75"/>
      <c r="F3047" s="76"/>
      <c r="G3047" s="83"/>
      <c r="H3047" s="77"/>
      <c r="I3047" s="84"/>
      <c r="J3047" s="30"/>
      <c r="K3047" s="25" t="str">
        <f t="shared" si="376"/>
        <v/>
      </c>
      <c r="L3047" s="30"/>
      <c r="O3047" s="13" t="str">
        <f t="shared" si="377"/>
        <v/>
      </c>
      <c r="P3047" s="13">
        <f>SUM($E$11:$E3047)</f>
        <v>30</v>
      </c>
      <c r="T3047" s="22">
        <f t="shared" si="378"/>
        <v>0</v>
      </c>
      <c r="U3047" s="22">
        <f t="shared" si="379"/>
        <v>0</v>
      </c>
      <c r="W3047" s="13" t="str">
        <f t="shared" si="380"/>
        <v/>
      </c>
      <c r="Y3047" s="41" t="str">
        <f>IF($B3047="", "", IF($B3047&gt;'Annual Report'!$AZ$41, 'Annual Report'!$BA$40, TEXT($B3047, "mmm yyyy")))</f>
        <v/>
      </c>
      <c r="AA3047" s="13" t="str">
        <f t="shared" si="381"/>
        <v/>
      </c>
      <c r="AC3047" s="13" t="str">
        <f t="shared" si="382"/>
        <v xml:space="preserve"> - </v>
      </c>
      <c r="AE3047" s="13" t="str">
        <f t="shared" si="383"/>
        <v/>
      </c>
    </row>
    <row r="3048" spans="1:31" x14ac:dyDescent="0.25">
      <c r="A3048" s="30"/>
      <c r="B3048" s="74"/>
      <c r="C3048" s="82"/>
      <c r="D3048" s="92"/>
      <c r="E3048" s="75"/>
      <c r="F3048" s="76"/>
      <c r="G3048" s="83"/>
      <c r="H3048" s="77"/>
      <c r="I3048" s="84"/>
      <c r="J3048" s="30"/>
      <c r="K3048" s="25" t="str">
        <f t="shared" si="376"/>
        <v/>
      </c>
      <c r="L3048" s="30"/>
      <c r="O3048" s="13" t="str">
        <f t="shared" si="377"/>
        <v/>
      </c>
      <c r="P3048" s="13">
        <f>SUM($E$11:$E3048)</f>
        <v>30</v>
      </c>
      <c r="T3048" s="22">
        <f t="shared" si="378"/>
        <v>0</v>
      </c>
      <c r="U3048" s="22">
        <f t="shared" si="379"/>
        <v>0</v>
      </c>
      <c r="W3048" s="13" t="str">
        <f t="shared" si="380"/>
        <v/>
      </c>
      <c r="Y3048" s="41" t="str">
        <f>IF($B3048="", "", IF($B3048&gt;'Annual Report'!$AZ$41, 'Annual Report'!$BA$40, TEXT($B3048, "mmm yyyy")))</f>
        <v/>
      </c>
      <c r="AA3048" s="13" t="str">
        <f t="shared" si="381"/>
        <v/>
      </c>
      <c r="AC3048" s="13" t="str">
        <f t="shared" si="382"/>
        <v xml:space="preserve"> - </v>
      </c>
      <c r="AE3048" s="13" t="str">
        <f t="shared" si="383"/>
        <v/>
      </c>
    </row>
    <row r="3049" spans="1:31" x14ac:dyDescent="0.25">
      <c r="A3049" s="30"/>
      <c r="B3049" s="74"/>
      <c r="C3049" s="82"/>
      <c r="D3049" s="92"/>
      <c r="E3049" s="75"/>
      <c r="F3049" s="76"/>
      <c r="G3049" s="83"/>
      <c r="H3049" s="77"/>
      <c r="I3049" s="84"/>
      <c r="J3049" s="30"/>
      <c r="K3049" s="25" t="str">
        <f t="shared" si="376"/>
        <v/>
      </c>
      <c r="L3049" s="30"/>
      <c r="O3049" s="13" t="str">
        <f t="shared" si="377"/>
        <v/>
      </c>
      <c r="P3049" s="13">
        <f>SUM($E$11:$E3049)</f>
        <v>30</v>
      </c>
      <c r="T3049" s="22">
        <f t="shared" si="378"/>
        <v>0</v>
      </c>
      <c r="U3049" s="22">
        <f t="shared" si="379"/>
        <v>0</v>
      </c>
      <c r="W3049" s="13" t="str">
        <f t="shared" si="380"/>
        <v/>
      </c>
      <c r="Y3049" s="41" t="str">
        <f>IF($B3049="", "", IF($B3049&gt;'Annual Report'!$AZ$41, 'Annual Report'!$BA$40, TEXT($B3049, "mmm yyyy")))</f>
        <v/>
      </c>
      <c r="AA3049" s="13" t="str">
        <f t="shared" si="381"/>
        <v/>
      </c>
      <c r="AC3049" s="13" t="str">
        <f t="shared" si="382"/>
        <v xml:space="preserve"> - </v>
      </c>
      <c r="AE3049" s="13" t="str">
        <f t="shared" si="383"/>
        <v/>
      </c>
    </row>
    <row r="3050" spans="1:31" x14ac:dyDescent="0.25">
      <c r="A3050" s="30"/>
      <c r="B3050" s="74"/>
      <c r="C3050" s="82"/>
      <c r="D3050" s="92"/>
      <c r="E3050" s="75"/>
      <c r="F3050" s="76"/>
      <c r="G3050" s="83"/>
      <c r="H3050" s="77"/>
      <c r="I3050" s="84"/>
      <c r="J3050" s="30"/>
      <c r="K3050" s="25" t="str">
        <f t="shared" si="376"/>
        <v/>
      </c>
      <c r="L3050" s="30"/>
      <c r="O3050" s="13" t="str">
        <f t="shared" si="377"/>
        <v/>
      </c>
      <c r="P3050" s="13">
        <f>SUM($E$11:$E3050)</f>
        <v>30</v>
      </c>
      <c r="T3050" s="22">
        <f t="shared" si="378"/>
        <v>0</v>
      </c>
      <c r="U3050" s="22">
        <f t="shared" si="379"/>
        <v>0</v>
      </c>
      <c r="W3050" s="13" t="str">
        <f t="shared" si="380"/>
        <v/>
      </c>
      <c r="Y3050" s="41" t="str">
        <f>IF($B3050="", "", IF($B3050&gt;'Annual Report'!$AZ$41, 'Annual Report'!$BA$40, TEXT($B3050, "mmm yyyy")))</f>
        <v/>
      </c>
      <c r="AA3050" s="13" t="str">
        <f t="shared" si="381"/>
        <v/>
      </c>
      <c r="AC3050" s="13" t="str">
        <f t="shared" si="382"/>
        <v xml:space="preserve"> - </v>
      </c>
      <c r="AE3050" s="13" t="str">
        <f t="shared" si="383"/>
        <v/>
      </c>
    </row>
    <row r="3051" spans="1:31" x14ac:dyDescent="0.25">
      <c r="A3051" s="30"/>
      <c r="B3051" s="74"/>
      <c r="C3051" s="82"/>
      <c r="D3051" s="92"/>
      <c r="E3051" s="75"/>
      <c r="F3051" s="76"/>
      <c r="G3051" s="83"/>
      <c r="H3051" s="77"/>
      <c r="I3051" s="84"/>
      <c r="J3051" s="30"/>
      <c r="K3051" s="25" t="str">
        <f t="shared" si="376"/>
        <v/>
      </c>
      <c r="L3051" s="30"/>
      <c r="O3051" s="13" t="str">
        <f t="shared" si="377"/>
        <v/>
      </c>
      <c r="P3051" s="13">
        <f>SUM($E$11:$E3051)</f>
        <v>30</v>
      </c>
      <c r="T3051" s="22">
        <f t="shared" si="378"/>
        <v>0</v>
      </c>
      <c r="U3051" s="22">
        <f t="shared" si="379"/>
        <v>0</v>
      </c>
      <c r="W3051" s="13" t="str">
        <f t="shared" si="380"/>
        <v/>
      </c>
      <c r="Y3051" s="41" t="str">
        <f>IF($B3051="", "", IF($B3051&gt;'Annual Report'!$AZ$41, 'Annual Report'!$BA$40, TEXT($B3051, "mmm yyyy")))</f>
        <v/>
      </c>
      <c r="AA3051" s="13" t="str">
        <f t="shared" si="381"/>
        <v/>
      </c>
      <c r="AC3051" s="13" t="str">
        <f t="shared" si="382"/>
        <v xml:space="preserve"> - </v>
      </c>
      <c r="AE3051" s="13" t="str">
        <f t="shared" si="383"/>
        <v/>
      </c>
    </row>
    <row r="3052" spans="1:31" x14ac:dyDescent="0.25">
      <c r="A3052" s="30"/>
      <c r="B3052" s="74"/>
      <c r="C3052" s="82"/>
      <c r="D3052" s="92"/>
      <c r="E3052" s="75"/>
      <c r="F3052" s="76"/>
      <c r="G3052" s="83"/>
      <c r="H3052" s="77"/>
      <c r="I3052" s="84"/>
      <c r="J3052" s="30"/>
      <c r="K3052" s="25" t="str">
        <f t="shared" si="376"/>
        <v/>
      </c>
      <c r="L3052" s="30"/>
      <c r="O3052" s="13" t="str">
        <f t="shared" si="377"/>
        <v/>
      </c>
      <c r="P3052" s="13">
        <f>SUM($E$11:$E3052)</f>
        <v>30</v>
      </c>
      <c r="T3052" s="22">
        <f t="shared" si="378"/>
        <v>0</v>
      </c>
      <c r="U3052" s="22">
        <f t="shared" si="379"/>
        <v>0</v>
      </c>
      <c r="W3052" s="13" t="str">
        <f t="shared" si="380"/>
        <v/>
      </c>
      <c r="Y3052" s="41" t="str">
        <f>IF($B3052="", "", IF($B3052&gt;'Annual Report'!$AZ$41, 'Annual Report'!$BA$40, TEXT($B3052, "mmm yyyy")))</f>
        <v/>
      </c>
      <c r="AA3052" s="13" t="str">
        <f t="shared" si="381"/>
        <v/>
      </c>
      <c r="AC3052" s="13" t="str">
        <f t="shared" si="382"/>
        <v xml:space="preserve"> - </v>
      </c>
      <c r="AE3052" s="13" t="str">
        <f t="shared" si="383"/>
        <v/>
      </c>
    </row>
    <row r="3053" spans="1:31" x14ac:dyDescent="0.25">
      <c r="A3053" s="30"/>
      <c r="B3053" s="74"/>
      <c r="C3053" s="82"/>
      <c r="D3053" s="92"/>
      <c r="E3053" s="75"/>
      <c r="F3053" s="76"/>
      <c r="G3053" s="83"/>
      <c r="H3053" s="77"/>
      <c r="I3053" s="84"/>
      <c r="J3053" s="30"/>
      <c r="K3053" s="25" t="str">
        <f t="shared" si="376"/>
        <v/>
      </c>
      <c r="L3053" s="30"/>
      <c r="O3053" s="13" t="str">
        <f t="shared" si="377"/>
        <v/>
      </c>
      <c r="P3053" s="13">
        <f>SUM($E$11:$E3053)</f>
        <v>30</v>
      </c>
      <c r="T3053" s="22">
        <f t="shared" si="378"/>
        <v>0</v>
      </c>
      <c r="U3053" s="22">
        <f t="shared" si="379"/>
        <v>0</v>
      </c>
      <c r="W3053" s="13" t="str">
        <f t="shared" si="380"/>
        <v/>
      </c>
      <c r="Y3053" s="41" t="str">
        <f>IF($B3053="", "", IF($B3053&gt;'Annual Report'!$AZ$41, 'Annual Report'!$BA$40, TEXT($B3053, "mmm yyyy")))</f>
        <v/>
      </c>
      <c r="AA3053" s="13" t="str">
        <f t="shared" si="381"/>
        <v/>
      </c>
      <c r="AC3053" s="13" t="str">
        <f t="shared" si="382"/>
        <v xml:space="preserve"> - </v>
      </c>
      <c r="AE3053" s="13" t="str">
        <f t="shared" si="383"/>
        <v/>
      </c>
    </row>
    <row r="3054" spans="1:31" x14ac:dyDescent="0.25">
      <c r="A3054" s="30"/>
      <c r="B3054" s="74"/>
      <c r="C3054" s="82"/>
      <c r="D3054" s="92"/>
      <c r="E3054" s="75"/>
      <c r="F3054" s="76"/>
      <c r="G3054" s="83"/>
      <c r="H3054" s="77"/>
      <c r="I3054" s="84"/>
      <c r="J3054" s="30"/>
      <c r="K3054" s="25" t="str">
        <f t="shared" si="376"/>
        <v/>
      </c>
      <c r="L3054" s="30"/>
      <c r="O3054" s="13" t="str">
        <f t="shared" si="377"/>
        <v/>
      </c>
      <c r="P3054" s="13">
        <f>SUM($E$11:$E3054)</f>
        <v>30</v>
      </c>
      <c r="T3054" s="22">
        <f t="shared" si="378"/>
        <v>0</v>
      </c>
      <c r="U3054" s="22">
        <f t="shared" si="379"/>
        <v>0</v>
      </c>
      <c r="W3054" s="13" t="str">
        <f t="shared" si="380"/>
        <v/>
      </c>
      <c r="Y3054" s="41" t="str">
        <f>IF($B3054="", "", IF($B3054&gt;'Annual Report'!$AZ$41, 'Annual Report'!$BA$40, TEXT($B3054, "mmm yyyy")))</f>
        <v/>
      </c>
      <c r="AA3054" s="13" t="str">
        <f t="shared" si="381"/>
        <v/>
      </c>
      <c r="AC3054" s="13" t="str">
        <f t="shared" si="382"/>
        <v xml:space="preserve"> - </v>
      </c>
      <c r="AE3054" s="13" t="str">
        <f t="shared" si="383"/>
        <v/>
      </c>
    </row>
    <row r="3055" spans="1:31" x14ac:dyDescent="0.25">
      <c r="A3055" s="30"/>
      <c r="B3055" s="74"/>
      <c r="C3055" s="82"/>
      <c r="D3055" s="92"/>
      <c r="E3055" s="75"/>
      <c r="F3055" s="76"/>
      <c r="G3055" s="83"/>
      <c r="H3055" s="77"/>
      <c r="I3055" s="84"/>
      <c r="J3055" s="30"/>
      <c r="K3055" s="25" t="str">
        <f t="shared" si="376"/>
        <v/>
      </c>
      <c r="L3055" s="30"/>
      <c r="O3055" s="13" t="str">
        <f t="shared" si="377"/>
        <v/>
      </c>
      <c r="P3055" s="13">
        <f>SUM($E$11:$E3055)</f>
        <v>30</v>
      </c>
      <c r="T3055" s="22">
        <f t="shared" si="378"/>
        <v>0</v>
      </c>
      <c r="U3055" s="22">
        <f t="shared" si="379"/>
        <v>0</v>
      </c>
      <c r="W3055" s="13" t="str">
        <f t="shared" si="380"/>
        <v/>
      </c>
      <c r="Y3055" s="41" t="str">
        <f>IF($B3055="", "", IF($B3055&gt;'Annual Report'!$AZ$41, 'Annual Report'!$BA$40, TEXT($B3055, "mmm yyyy")))</f>
        <v/>
      </c>
      <c r="AA3055" s="13" t="str">
        <f t="shared" si="381"/>
        <v/>
      </c>
      <c r="AC3055" s="13" t="str">
        <f t="shared" si="382"/>
        <v xml:space="preserve"> - </v>
      </c>
      <c r="AE3055" s="13" t="str">
        <f t="shared" si="383"/>
        <v/>
      </c>
    </row>
    <row r="3056" spans="1:31" x14ac:dyDescent="0.25">
      <c r="A3056" s="30"/>
      <c r="B3056" s="74"/>
      <c r="C3056" s="82"/>
      <c r="D3056" s="92"/>
      <c r="E3056" s="75"/>
      <c r="F3056" s="76"/>
      <c r="G3056" s="83"/>
      <c r="H3056" s="77"/>
      <c r="I3056" s="84"/>
      <c r="J3056" s="30"/>
      <c r="K3056" s="25" t="str">
        <f t="shared" si="376"/>
        <v/>
      </c>
      <c r="L3056" s="30"/>
      <c r="O3056" s="13" t="str">
        <f t="shared" si="377"/>
        <v/>
      </c>
      <c r="P3056" s="13">
        <f>SUM($E$11:$E3056)</f>
        <v>30</v>
      </c>
      <c r="T3056" s="22">
        <f t="shared" si="378"/>
        <v>0</v>
      </c>
      <c r="U3056" s="22">
        <f t="shared" si="379"/>
        <v>0</v>
      </c>
      <c r="W3056" s="13" t="str">
        <f t="shared" si="380"/>
        <v/>
      </c>
      <c r="Y3056" s="41" t="str">
        <f>IF($B3056="", "", IF($B3056&gt;'Annual Report'!$AZ$41, 'Annual Report'!$BA$40, TEXT($B3056, "mmm yyyy")))</f>
        <v/>
      </c>
      <c r="AA3056" s="13" t="str">
        <f t="shared" si="381"/>
        <v/>
      </c>
      <c r="AC3056" s="13" t="str">
        <f t="shared" si="382"/>
        <v xml:space="preserve"> - </v>
      </c>
      <c r="AE3056" s="13" t="str">
        <f t="shared" si="383"/>
        <v/>
      </c>
    </row>
    <row r="3057" spans="1:31" x14ac:dyDescent="0.25">
      <c r="A3057" s="30"/>
      <c r="B3057" s="74"/>
      <c r="C3057" s="82"/>
      <c r="D3057" s="92"/>
      <c r="E3057" s="75"/>
      <c r="F3057" s="76"/>
      <c r="G3057" s="83"/>
      <c r="H3057" s="77"/>
      <c r="I3057" s="84"/>
      <c r="J3057" s="30"/>
      <c r="K3057" s="25" t="str">
        <f t="shared" si="376"/>
        <v/>
      </c>
      <c r="L3057" s="30"/>
      <c r="O3057" s="13" t="str">
        <f t="shared" si="377"/>
        <v/>
      </c>
      <c r="P3057" s="13">
        <f>SUM($E$11:$E3057)</f>
        <v>30</v>
      </c>
      <c r="T3057" s="22">
        <f t="shared" si="378"/>
        <v>0</v>
      </c>
      <c r="U3057" s="22">
        <f t="shared" si="379"/>
        <v>0</v>
      </c>
      <c r="W3057" s="13" t="str">
        <f t="shared" si="380"/>
        <v/>
      </c>
      <c r="Y3057" s="41" t="str">
        <f>IF($B3057="", "", IF($B3057&gt;'Annual Report'!$AZ$41, 'Annual Report'!$BA$40, TEXT($B3057, "mmm yyyy")))</f>
        <v/>
      </c>
      <c r="AA3057" s="13" t="str">
        <f t="shared" si="381"/>
        <v/>
      </c>
      <c r="AC3057" s="13" t="str">
        <f t="shared" si="382"/>
        <v xml:space="preserve"> - </v>
      </c>
      <c r="AE3057" s="13" t="str">
        <f t="shared" si="383"/>
        <v/>
      </c>
    </row>
    <row r="3058" spans="1:31" x14ac:dyDescent="0.25">
      <c r="A3058" s="30"/>
      <c r="B3058" s="74"/>
      <c r="C3058" s="82"/>
      <c r="D3058" s="92"/>
      <c r="E3058" s="75"/>
      <c r="F3058" s="76"/>
      <c r="G3058" s="83"/>
      <c r="H3058" s="77"/>
      <c r="I3058" s="84"/>
      <c r="J3058" s="30"/>
      <c r="K3058" s="25" t="str">
        <f t="shared" si="376"/>
        <v/>
      </c>
      <c r="L3058" s="30"/>
      <c r="O3058" s="13" t="str">
        <f t="shared" si="377"/>
        <v/>
      </c>
      <c r="P3058" s="13">
        <f>SUM($E$11:$E3058)</f>
        <v>30</v>
      </c>
      <c r="T3058" s="22">
        <f t="shared" si="378"/>
        <v>0</v>
      </c>
      <c r="U3058" s="22">
        <f t="shared" si="379"/>
        <v>0</v>
      </c>
      <c r="W3058" s="13" t="str">
        <f t="shared" si="380"/>
        <v/>
      </c>
      <c r="Y3058" s="41" t="str">
        <f>IF($B3058="", "", IF($B3058&gt;'Annual Report'!$AZ$41, 'Annual Report'!$BA$40, TEXT($B3058, "mmm yyyy")))</f>
        <v/>
      </c>
      <c r="AA3058" s="13" t="str">
        <f t="shared" si="381"/>
        <v/>
      </c>
      <c r="AC3058" s="13" t="str">
        <f t="shared" si="382"/>
        <v xml:space="preserve"> - </v>
      </c>
      <c r="AE3058" s="13" t="str">
        <f t="shared" si="383"/>
        <v/>
      </c>
    </row>
    <row r="3059" spans="1:31" x14ac:dyDescent="0.25">
      <c r="A3059" s="30"/>
      <c r="B3059" s="74"/>
      <c r="C3059" s="82"/>
      <c r="D3059" s="92"/>
      <c r="E3059" s="75"/>
      <c r="F3059" s="76"/>
      <c r="G3059" s="83"/>
      <c r="H3059" s="77"/>
      <c r="I3059" s="84"/>
      <c r="J3059" s="30"/>
      <c r="K3059" s="25" t="str">
        <f t="shared" si="376"/>
        <v/>
      </c>
      <c r="L3059" s="30"/>
      <c r="O3059" s="13" t="str">
        <f t="shared" si="377"/>
        <v/>
      </c>
      <c r="P3059" s="13">
        <f>SUM($E$11:$E3059)</f>
        <v>30</v>
      </c>
      <c r="T3059" s="22">
        <f t="shared" si="378"/>
        <v>0</v>
      </c>
      <c r="U3059" s="22">
        <f t="shared" si="379"/>
        <v>0</v>
      </c>
      <c r="W3059" s="13" t="str">
        <f t="shared" si="380"/>
        <v/>
      </c>
      <c r="Y3059" s="41" t="str">
        <f>IF($B3059="", "", IF($B3059&gt;'Annual Report'!$AZ$41, 'Annual Report'!$BA$40, TEXT($B3059, "mmm yyyy")))</f>
        <v/>
      </c>
      <c r="AA3059" s="13" t="str">
        <f t="shared" si="381"/>
        <v/>
      </c>
      <c r="AC3059" s="13" t="str">
        <f t="shared" si="382"/>
        <v xml:space="preserve"> - </v>
      </c>
      <c r="AE3059" s="13" t="str">
        <f t="shared" si="383"/>
        <v/>
      </c>
    </row>
    <row r="3060" spans="1:31" x14ac:dyDescent="0.25">
      <c r="A3060" s="30"/>
      <c r="B3060" s="74"/>
      <c r="C3060" s="82"/>
      <c r="D3060" s="92"/>
      <c r="E3060" s="75"/>
      <c r="F3060" s="76"/>
      <c r="G3060" s="83"/>
      <c r="H3060" s="77"/>
      <c r="I3060" s="84"/>
      <c r="J3060" s="30"/>
      <c r="K3060" s="25" t="str">
        <f t="shared" si="376"/>
        <v/>
      </c>
      <c r="L3060" s="30"/>
      <c r="O3060" s="13" t="str">
        <f t="shared" si="377"/>
        <v/>
      </c>
      <c r="P3060" s="13">
        <f>SUM($E$11:$E3060)</f>
        <v>30</v>
      </c>
      <c r="T3060" s="22">
        <f t="shared" si="378"/>
        <v>0</v>
      </c>
      <c r="U3060" s="22">
        <f t="shared" si="379"/>
        <v>0</v>
      </c>
      <c r="W3060" s="13" t="str">
        <f t="shared" si="380"/>
        <v/>
      </c>
      <c r="Y3060" s="41" t="str">
        <f>IF($B3060="", "", IF($B3060&gt;'Annual Report'!$AZ$41, 'Annual Report'!$BA$40, TEXT($B3060, "mmm yyyy")))</f>
        <v/>
      </c>
      <c r="AA3060" s="13" t="str">
        <f t="shared" si="381"/>
        <v/>
      </c>
      <c r="AC3060" s="13" t="str">
        <f t="shared" si="382"/>
        <v xml:space="preserve"> - </v>
      </c>
      <c r="AE3060" s="13" t="str">
        <f t="shared" si="383"/>
        <v/>
      </c>
    </row>
    <row r="3061" spans="1:31" x14ac:dyDescent="0.25">
      <c r="A3061" s="30"/>
      <c r="B3061" s="74"/>
      <c r="C3061" s="82"/>
      <c r="D3061" s="92"/>
      <c r="E3061" s="75"/>
      <c r="F3061" s="76"/>
      <c r="G3061" s="83"/>
      <c r="H3061" s="77"/>
      <c r="I3061" s="84"/>
      <c r="J3061" s="30"/>
      <c r="K3061" s="25" t="str">
        <f t="shared" si="376"/>
        <v/>
      </c>
      <c r="L3061" s="30"/>
      <c r="O3061" s="13" t="str">
        <f t="shared" si="377"/>
        <v/>
      </c>
      <c r="P3061" s="13">
        <f>SUM($E$11:$E3061)</f>
        <v>30</v>
      </c>
      <c r="T3061" s="22">
        <f t="shared" si="378"/>
        <v>0</v>
      </c>
      <c r="U3061" s="22">
        <f t="shared" si="379"/>
        <v>0</v>
      </c>
      <c r="W3061" s="13" t="str">
        <f t="shared" si="380"/>
        <v/>
      </c>
      <c r="Y3061" s="41" t="str">
        <f>IF($B3061="", "", IF($B3061&gt;'Annual Report'!$AZ$41, 'Annual Report'!$BA$40, TEXT($B3061, "mmm yyyy")))</f>
        <v/>
      </c>
      <c r="AA3061" s="13" t="str">
        <f t="shared" si="381"/>
        <v/>
      </c>
      <c r="AC3061" s="13" t="str">
        <f t="shared" si="382"/>
        <v xml:space="preserve"> - </v>
      </c>
      <c r="AE3061" s="13" t="str">
        <f t="shared" si="383"/>
        <v/>
      </c>
    </row>
    <row r="3062" spans="1:31" x14ac:dyDescent="0.25">
      <c r="A3062" s="30"/>
      <c r="B3062" s="74"/>
      <c r="C3062" s="82"/>
      <c r="D3062" s="92"/>
      <c r="E3062" s="75"/>
      <c r="F3062" s="76"/>
      <c r="G3062" s="83"/>
      <c r="H3062" s="77"/>
      <c r="I3062" s="84"/>
      <c r="J3062" s="30"/>
      <c r="K3062" s="25" t="str">
        <f t="shared" si="376"/>
        <v/>
      </c>
      <c r="L3062" s="30"/>
      <c r="O3062" s="13" t="str">
        <f t="shared" si="377"/>
        <v/>
      </c>
      <c r="P3062" s="13">
        <f>SUM($E$11:$E3062)</f>
        <v>30</v>
      </c>
      <c r="T3062" s="22">
        <f t="shared" si="378"/>
        <v>0</v>
      </c>
      <c r="U3062" s="22">
        <f t="shared" si="379"/>
        <v>0</v>
      </c>
      <c r="W3062" s="13" t="str">
        <f t="shared" si="380"/>
        <v/>
      </c>
      <c r="Y3062" s="41" t="str">
        <f>IF($B3062="", "", IF($B3062&gt;'Annual Report'!$AZ$41, 'Annual Report'!$BA$40, TEXT($B3062, "mmm yyyy")))</f>
        <v/>
      </c>
      <c r="AA3062" s="13" t="str">
        <f t="shared" si="381"/>
        <v/>
      </c>
      <c r="AC3062" s="13" t="str">
        <f t="shared" si="382"/>
        <v xml:space="preserve"> - </v>
      </c>
      <c r="AE3062" s="13" t="str">
        <f t="shared" si="383"/>
        <v/>
      </c>
    </row>
    <row r="3063" spans="1:31" x14ac:dyDescent="0.25">
      <c r="A3063" s="30"/>
      <c r="B3063" s="74"/>
      <c r="C3063" s="82"/>
      <c r="D3063" s="92"/>
      <c r="E3063" s="75"/>
      <c r="F3063" s="76"/>
      <c r="G3063" s="83"/>
      <c r="H3063" s="77"/>
      <c r="I3063" s="84"/>
      <c r="J3063" s="30"/>
      <c r="K3063" s="25" t="str">
        <f t="shared" si="376"/>
        <v/>
      </c>
      <c r="L3063" s="30"/>
      <c r="O3063" s="13" t="str">
        <f t="shared" si="377"/>
        <v/>
      </c>
      <c r="P3063" s="13">
        <f>SUM($E$11:$E3063)</f>
        <v>30</v>
      </c>
      <c r="T3063" s="22">
        <f t="shared" si="378"/>
        <v>0</v>
      </c>
      <c r="U3063" s="22">
        <f t="shared" si="379"/>
        <v>0</v>
      </c>
      <c r="W3063" s="13" t="str">
        <f t="shared" si="380"/>
        <v/>
      </c>
      <c r="Y3063" s="41" t="str">
        <f>IF($B3063="", "", IF($B3063&gt;'Annual Report'!$AZ$41, 'Annual Report'!$BA$40, TEXT($B3063, "mmm yyyy")))</f>
        <v/>
      </c>
      <c r="AA3063" s="13" t="str">
        <f t="shared" si="381"/>
        <v/>
      </c>
      <c r="AC3063" s="13" t="str">
        <f t="shared" si="382"/>
        <v xml:space="preserve"> - </v>
      </c>
      <c r="AE3063" s="13" t="str">
        <f t="shared" si="383"/>
        <v/>
      </c>
    </row>
    <row r="3064" spans="1:31" x14ac:dyDescent="0.25">
      <c r="A3064" s="30"/>
      <c r="B3064" s="74"/>
      <c r="C3064" s="82"/>
      <c r="D3064" s="92"/>
      <c r="E3064" s="75"/>
      <c r="F3064" s="76"/>
      <c r="G3064" s="83"/>
      <c r="H3064" s="77"/>
      <c r="I3064" s="84"/>
      <c r="J3064" s="30"/>
      <c r="K3064" s="25" t="str">
        <f t="shared" si="376"/>
        <v/>
      </c>
      <c r="L3064" s="30"/>
      <c r="O3064" s="13" t="str">
        <f t="shared" si="377"/>
        <v/>
      </c>
      <c r="P3064" s="13">
        <f>SUM($E$11:$E3064)</f>
        <v>30</v>
      </c>
      <c r="T3064" s="22">
        <f t="shared" si="378"/>
        <v>0</v>
      </c>
      <c r="U3064" s="22">
        <f t="shared" si="379"/>
        <v>0</v>
      </c>
      <c r="W3064" s="13" t="str">
        <f t="shared" si="380"/>
        <v/>
      </c>
      <c r="Y3064" s="41" t="str">
        <f>IF($B3064="", "", IF($B3064&gt;'Annual Report'!$AZ$41, 'Annual Report'!$BA$40, TEXT($B3064, "mmm yyyy")))</f>
        <v/>
      </c>
      <c r="AA3064" s="13" t="str">
        <f t="shared" si="381"/>
        <v/>
      </c>
      <c r="AC3064" s="13" t="str">
        <f t="shared" si="382"/>
        <v xml:space="preserve"> - </v>
      </c>
      <c r="AE3064" s="13" t="str">
        <f t="shared" si="383"/>
        <v/>
      </c>
    </row>
    <row r="3065" spans="1:31" x14ac:dyDescent="0.25">
      <c r="A3065" s="30"/>
      <c r="B3065" s="74"/>
      <c r="C3065" s="82"/>
      <c r="D3065" s="92"/>
      <c r="E3065" s="75"/>
      <c r="F3065" s="76"/>
      <c r="G3065" s="83"/>
      <c r="H3065" s="77"/>
      <c r="I3065" s="84"/>
      <c r="J3065" s="30"/>
      <c r="K3065" s="25" t="str">
        <f t="shared" si="376"/>
        <v/>
      </c>
      <c r="L3065" s="30"/>
      <c r="O3065" s="13" t="str">
        <f t="shared" si="377"/>
        <v/>
      </c>
      <c r="P3065" s="13">
        <f>SUM($E$11:$E3065)</f>
        <v>30</v>
      </c>
      <c r="T3065" s="22">
        <f t="shared" si="378"/>
        <v>0</v>
      </c>
      <c r="U3065" s="22">
        <f t="shared" si="379"/>
        <v>0</v>
      </c>
      <c r="W3065" s="13" t="str">
        <f t="shared" si="380"/>
        <v/>
      </c>
      <c r="Y3065" s="41" t="str">
        <f>IF($B3065="", "", IF($B3065&gt;'Annual Report'!$AZ$41, 'Annual Report'!$BA$40, TEXT($B3065, "mmm yyyy")))</f>
        <v/>
      </c>
      <c r="AA3065" s="13" t="str">
        <f t="shared" si="381"/>
        <v/>
      </c>
      <c r="AC3065" s="13" t="str">
        <f t="shared" si="382"/>
        <v xml:space="preserve"> - </v>
      </c>
      <c r="AE3065" s="13" t="str">
        <f t="shared" si="383"/>
        <v/>
      </c>
    </row>
    <row r="3066" spans="1:31" x14ac:dyDescent="0.25">
      <c r="A3066" s="30"/>
      <c r="B3066" s="74"/>
      <c r="C3066" s="82"/>
      <c r="D3066" s="92"/>
      <c r="E3066" s="75"/>
      <c r="F3066" s="76"/>
      <c r="G3066" s="83"/>
      <c r="H3066" s="77"/>
      <c r="I3066" s="84"/>
      <c r="J3066" s="30"/>
      <c r="K3066" s="25" t="str">
        <f t="shared" si="376"/>
        <v/>
      </c>
      <c r="L3066" s="30"/>
      <c r="O3066" s="13" t="str">
        <f t="shared" si="377"/>
        <v/>
      </c>
      <c r="P3066" s="13">
        <f>SUM($E$11:$E3066)</f>
        <v>30</v>
      </c>
      <c r="T3066" s="22">
        <f t="shared" si="378"/>
        <v>0</v>
      </c>
      <c r="U3066" s="22">
        <f t="shared" si="379"/>
        <v>0</v>
      </c>
      <c r="W3066" s="13" t="str">
        <f t="shared" si="380"/>
        <v/>
      </c>
      <c r="Y3066" s="41" t="str">
        <f>IF($B3066="", "", IF($B3066&gt;'Annual Report'!$AZ$41, 'Annual Report'!$BA$40, TEXT($B3066, "mmm yyyy")))</f>
        <v/>
      </c>
      <c r="AA3066" s="13" t="str">
        <f t="shared" si="381"/>
        <v/>
      </c>
      <c r="AC3066" s="13" t="str">
        <f t="shared" si="382"/>
        <v xml:space="preserve"> - </v>
      </c>
      <c r="AE3066" s="13" t="str">
        <f t="shared" si="383"/>
        <v/>
      </c>
    </row>
    <row r="3067" spans="1:31" x14ac:dyDescent="0.25">
      <c r="A3067" s="30"/>
      <c r="B3067" s="74"/>
      <c r="C3067" s="82"/>
      <c r="D3067" s="92"/>
      <c r="E3067" s="75"/>
      <c r="F3067" s="76"/>
      <c r="G3067" s="83"/>
      <c r="H3067" s="77"/>
      <c r="I3067" s="84"/>
      <c r="J3067" s="30"/>
      <c r="K3067" s="25" t="str">
        <f t="shared" si="376"/>
        <v/>
      </c>
      <c r="L3067" s="30"/>
      <c r="O3067" s="13" t="str">
        <f t="shared" si="377"/>
        <v/>
      </c>
      <c r="P3067" s="13">
        <f>SUM($E$11:$E3067)</f>
        <v>30</v>
      </c>
      <c r="T3067" s="22">
        <f t="shared" si="378"/>
        <v>0</v>
      </c>
      <c r="U3067" s="22">
        <f t="shared" si="379"/>
        <v>0</v>
      </c>
      <c r="W3067" s="13" t="str">
        <f t="shared" si="380"/>
        <v/>
      </c>
      <c r="Y3067" s="41" t="str">
        <f>IF($B3067="", "", IF($B3067&gt;'Annual Report'!$AZ$41, 'Annual Report'!$BA$40, TEXT($B3067, "mmm yyyy")))</f>
        <v/>
      </c>
      <c r="AA3067" s="13" t="str">
        <f t="shared" si="381"/>
        <v/>
      </c>
      <c r="AC3067" s="13" t="str">
        <f t="shared" si="382"/>
        <v xml:space="preserve"> - </v>
      </c>
      <c r="AE3067" s="13" t="str">
        <f t="shared" si="383"/>
        <v/>
      </c>
    </row>
    <row r="3068" spans="1:31" x14ac:dyDescent="0.25">
      <c r="A3068" s="30"/>
      <c r="B3068" s="74"/>
      <c r="C3068" s="82"/>
      <c r="D3068" s="92"/>
      <c r="E3068" s="75"/>
      <c r="F3068" s="76"/>
      <c r="G3068" s="83"/>
      <c r="H3068" s="77"/>
      <c r="I3068" s="84"/>
      <c r="J3068" s="30"/>
      <c r="K3068" s="25" t="str">
        <f t="shared" si="376"/>
        <v/>
      </c>
      <c r="L3068" s="30"/>
      <c r="O3068" s="13" t="str">
        <f t="shared" si="377"/>
        <v/>
      </c>
      <c r="P3068" s="13">
        <f>SUM($E$11:$E3068)</f>
        <v>30</v>
      </c>
      <c r="T3068" s="22">
        <f t="shared" si="378"/>
        <v>0</v>
      </c>
      <c r="U3068" s="22">
        <f t="shared" si="379"/>
        <v>0</v>
      </c>
      <c r="W3068" s="13" t="str">
        <f t="shared" si="380"/>
        <v/>
      </c>
      <c r="Y3068" s="41" t="str">
        <f>IF($B3068="", "", IF($B3068&gt;'Annual Report'!$AZ$41, 'Annual Report'!$BA$40, TEXT($B3068, "mmm yyyy")))</f>
        <v/>
      </c>
      <c r="AA3068" s="13" t="str">
        <f t="shared" si="381"/>
        <v/>
      </c>
      <c r="AC3068" s="13" t="str">
        <f t="shared" si="382"/>
        <v xml:space="preserve"> - </v>
      </c>
      <c r="AE3068" s="13" t="str">
        <f t="shared" si="383"/>
        <v/>
      </c>
    </row>
    <row r="3069" spans="1:31" x14ac:dyDescent="0.25">
      <c r="A3069" s="30"/>
      <c r="B3069" s="74"/>
      <c r="C3069" s="82"/>
      <c r="D3069" s="92"/>
      <c r="E3069" s="75"/>
      <c r="F3069" s="76"/>
      <c r="G3069" s="83"/>
      <c r="H3069" s="77"/>
      <c r="I3069" s="84"/>
      <c r="J3069" s="30"/>
      <c r="K3069" s="25" t="str">
        <f t="shared" si="376"/>
        <v/>
      </c>
      <c r="L3069" s="30"/>
      <c r="O3069" s="13" t="str">
        <f t="shared" si="377"/>
        <v/>
      </c>
      <c r="P3069" s="13">
        <f>SUM($E$11:$E3069)</f>
        <v>30</v>
      </c>
      <c r="T3069" s="22">
        <f t="shared" si="378"/>
        <v>0</v>
      </c>
      <c r="U3069" s="22">
        <f t="shared" si="379"/>
        <v>0</v>
      </c>
      <c r="W3069" s="13" t="str">
        <f t="shared" si="380"/>
        <v/>
      </c>
      <c r="Y3069" s="41" t="str">
        <f>IF($B3069="", "", IF($B3069&gt;'Annual Report'!$AZ$41, 'Annual Report'!$BA$40, TEXT($B3069, "mmm yyyy")))</f>
        <v/>
      </c>
      <c r="AA3069" s="13" t="str">
        <f t="shared" si="381"/>
        <v/>
      </c>
      <c r="AC3069" s="13" t="str">
        <f t="shared" si="382"/>
        <v xml:space="preserve"> - </v>
      </c>
      <c r="AE3069" s="13" t="str">
        <f t="shared" si="383"/>
        <v/>
      </c>
    </row>
    <row r="3070" spans="1:31" x14ac:dyDescent="0.25">
      <c r="A3070" s="30"/>
      <c r="B3070" s="74"/>
      <c r="C3070" s="82"/>
      <c r="D3070" s="92"/>
      <c r="E3070" s="75"/>
      <c r="F3070" s="76"/>
      <c r="G3070" s="83"/>
      <c r="H3070" s="77"/>
      <c r="I3070" s="84"/>
      <c r="J3070" s="30"/>
      <c r="K3070" s="25" t="str">
        <f t="shared" si="376"/>
        <v/>
      </c>
      <c r="L3070" s="30"/>
      <c r="O3070" s="13" t="str">
        <f t="shared" si="377"/>
        <v/>
      </c>
      <c r="P3070" s="13">
        <f>SUM($E$11:$E3070)</f>
        <v>30</v>
      </c>
      <c r="T3070" s="22">
        <f t="shared" si="378"/>
        <v>0</v>
      </c>
      <c r="U3070" s="22">
        <f t="shared" si="379"/>
        <v>0</v>
      </c>
      <c r="W3070" s="13" t="str">
        <f t="shared" si="380"/>
        <v/>
      </c>
      <c r="Y3070" s="41" t="str">
        <f>IF($B3070="", "", IF($B3070&gt;'Annual Report'!$AZ$41, 'Annual Report'!$BA$40, TEXT($B3070, "mmm yyyy")))</f>
        <v/>
      </c>
      <c r="AA3070" s="13" t="str">
        <f t="shared" si="381"/>
        <v/>
      </c>
      <c r="AC3070" s="13" t="str">
        <f t="shared" si="382"/>
        <v xml:space="preserve"> - </v>
      </c>
      <c r="AE3070" s="13" t="str">
        <f t="shared" si="383"/>
        <v/>
      </c>
    </row>
    <row r="3071" spans="1:31" x14ac:dyDescent="0.25">
      <c r="A3071" s="30"/>
      <c r="B3071" s="74"/>
      <c r="C3071" s="82"/>
      <c r="D3071" s="92"/>
      <c r="E3071" s="75"/>
      <c r="F3071" s="76"/>
      <c r="G3071" s="83"/>
      <c r="H3071" s="77"/>
      <c r="I3071" s="84"/>
      <c r="J3071" s="30"/>
      <c r="K3071" s="25" t="str">
        <f t="shared" si="376"/>
        <v/>
      </c>
      <c r="L3071" s="30"/>
      <c r="O3071" s="13" t="str">
        <f t="shared" si="377"/>
        <v/>
      </c>
      <c r="P3071" s="13">
        <f>SUM($E$11:$E3071)</f>
        <v>30</v>
      </c>
      <c r="T3071" s="22">
        <f t="shared" si="378"/>
        <v>0</v>
      </c>
      <c r="U3071" s="22">
        <f t="shared" si="379"/>
        <v>0</v>
      </c>
      <c r="W3071" s="13" t="str">
        <f t="shared" si="380"/>
        <v/>
      </c>
      <c r="Y3071" s="41" t="str">
        <f>IF($B3071="", "", IF($B3071&gt;'Annual Report'!$AZ$41, 'Annual Report'!$BA$40, TEXT($B3071, "mmm yyyy")))</f>
        <v/>
      </c>
      <c r="AA3071" s="13" t="str">
        <f t="shared" si="381"/>
        <v/>
      </c>
      <c r="AC3071" s="13" t="str">
        <f t="shared" si="382"/>
        <v xml:space="preserve"> - </v>
      </c>
      <c r="AE3071" s="13" t="str">
        <f t="shared" si="383"/>
        <v/>
      </c>
    </row>
    <row r="3072" spans="1:31" x14ac:dyDescent="0.25">
      <c r="A3072" s="30"/>
      <c r="B3072" s="74"/>
      <c r="C3072" s="82"/>
      <c r="D3072" s="92"/>
      <c r="E3072" s="75"/>
      <c r="F3072" s="76"/>
      <c r="G3072" s="83"/>
      <c r="H3072" s="77"/>
      <c r="I3072" s="84"/>
      <c r="J3072" s="30"/>
      <c r="K3072" s="25" t="str">
        <f t="shared" si="376"/>
        <v/>
      </c>
      <c r="L3072" s="30"/>
      <c r="O3072" s="13" t="str">
        <f t="shared" si="377"/>
        <v/>
      </c>
      <c r="P3072" s="13">
        <f>SUM($E$11:$E3072)</f>
        <v>30</v>
      </c>
      <c r="T3072" s="22">
        <f t="shared" si="378"/>
        <v>0</v>
      </c>
      <c r="U3072" s="22">
        <f t="shared" si="379"/>
        <v>0</v>
      </c>
      <c r="W3072" s="13" t="str">
        <f t="shared" si="380"/>
        <v/>
      </c>
      <c r="Y3072" s="41" t="str">
        <f>IF($B3072="", "", IF($B3072&gt;'Annual Report'!$AZ$41, 'Annual Report'!$BA$40, TEXT($B3072, "mmm yyyy")))</f>
        <v/>
      </c>
      <c r="AA3072" s="13" t="str">
        <f t="shared" si="381"/>
        <v/>
      </c>
      <c r="AC3072" s="13" t="str">
        <f t="shared" si="382"/>
        <v xml:space="preserve"> - </v>
      </c>
      <c r="AE3072" s="13" t="str">
        <f t="shared" si="383"/>
        <v/>
      </c>
    </row>
    <row r="3073" spans="1:31" x14ac:dyDescent="0.25">
      <c r="A3073" s="30"/>
      <c r="B3073" s="74"/>
      <c r="C3073" s="82"/>
      <c r="D3073" s="92"/>
      <c r="E3073" s="75"/>
      <c r="F3073" s="76"/>
      <c r="G3073" s="83"/>
      <c r="H3073" s="77"/>
      <c r="I3073" s="84"/>
      <c r="J3073" s="30"/>
      <c r="K3073" s="25" t="str">
        <f t="shared" si="376"/>
        <v/>
      </c>
      <c r="L3073" s="30"/>
      <c r="O3073" s="13" t="str">
        <f t="shared" si="377"/>
        <v/>
      </c>
      <c r="P3073" s="13">
        <f>SUM($E$11:$E3073)</f>
        <v>30</v>
      </c>
      <c r="T3073" s="22">
        <f t="shared" si="378"/>
        <v>0</v>
      </c>
      <c r="U3073" s="22">
        <f t="shared" si="379"/>
        <v>0</v>
      </c>
      <c r="W3073" s="13" t="str">
        <f t="shared" si="380"/>
        <v/>
      </c>
      <c r="Y3073" s="41" t="str">
        <f>IF($B3073="", "", IF($B3073&gt;'Annual Report'!$AZ$41, 'Annual Report'!$BA$40, TEXT($B3073, "mmm yyyy")))</f>
        <v/>
      </c>
      <c r="AA3073" s="13" t="str">
        <f t="shared" si="381"/>
        <v/>
      </c>
      <c r="AC3073" s="13" t="str">
        <f t="shared" si="382"/>
        <v xml:space="preserve"> - </v>
      </c>
      <c r="AE3073" s="13" t="str">
        <f t="shared" si="383"/>
        <v/>
      </c>
    </row>
    <row r="3074" spans="1:31" x14ac:dyDescent="0.25">
      <c r="A3074" s="30"/>
      <c r="B3074" s="74"/>
      <c r="C3074" s="82"/>
      <c r="D3074" s="92"/>
      <c r="E3074" s="75"/>
      <c r="F3074" s="76"/>
      <c r="G3074" s="83"/>
      <c r="H3074" s="77"/>
      <c r="I3074" s="84"/>
      <c r="J3074" s="30"/>
      <c r="K3074" s="25" t="str">
        <f t="shared" si="376"/>
        <v/>
      </c>
      <c r="L3074" s="30"/>
      <c r="O3074" s="13" t="str">
        <f t="shared" si="377"/>
        <v/>
      </c>
      <c r="P3074" s="13">
        <f>SUM($E$11:$E3074)</f>
        <v>30</v>
      </c>
      <c r="T3074" s="22">
        <f t="shared" si="378"/>
        <v>0</v>
      </c>
      <c r="U3074" s="22">
        <f t="shared" si="379"/>
        <v>0</v>
      </c>
      <c r="W3074" s="13" t="str">
        <f t="shared" si="380"/>
        <v/>
      </c>
      <c r="Y3074" s="41" t="str">
        <f>IF($B3074="", "", IF($B3074&gt;'Annual Report'!$AZ$41, 'Annual Report'!$BA$40, TEXT($B3074, "mmm yyyy")))</f>
        <v/>
      </c>
      <c r="AA3074" s="13" t="str">
        <f t="shared" si="381"/>
        <v/>
      </c>
      <c r="AC3074" s="13" t="str">
        <f t="shared" si="382"/>
        <v xml:space="preserve"> - </v>
      </c>
      <c r="AE3074" s="13" t="str">
        <f t="shared" si="383"/>
        <v/>
      </c>
    </row>
    <row r="3075" spans="1:31" x14ac:dyDescent="0.25">
      <c r="A3075" s="30"/>
      <c r="B3075" s="74"/>
      <c r="C3075" s="82"/>
      <c r="D3075" s="92"/>
      <c r="E3075" s="75"/>
      <c r="F3075" s="76"/>
      <c r="G3075" s="83"/>
      <c r="H3075" s="77"/>
      <c r="I3075" s="84"/>
      <c r="J3075" s="30"/>
      <c r="K3075" s="25" t="str">
        <f t="shared" si="376"/>
        <v/>
      </c>
      <c r="L3075" s="30"/>
      <c r="O3075" s="13" t="str">
        <f t="shared" si="377"/>
        <v/>
      </c>
      <c r="P3075" s="13">
        <f>SUM($E$11:$E3075)</f>
        <v>30</v>
      </c>
      <c r="T3075" s="22">
        <f t="shared" si="378"/>
        <v>0</v>
      </c>
      <c r="U3075" s="22">
        <f t="shared" si="379"/>
        <v>0</v>
      </c>
      <c r="W3075" s="13" t="str">
        <f t="shared" si="380"/>
        <v/>
      </c>
      <c r="Y3075" s="41" t="str">
        <f>IF($B3075="", "", IF($B3075&gt;'Annual Report'!$AZ$41, 'Annual Report'!$BA$40, TEXT($B3075, "mmm yyyy")))</f>
        <v/>
      </c>
      <c r="AA3075" s="13" t="str">
        <f t="shared" si="381"/>
        <v/>
      </c>
      <c r="AC3075" s="13" t="str">
        <f t="shared" si="382"/>
        <v xml:space="preserve"> - </v>
      </c>
      <c r="AE3075" s="13" t="str">
        <f t="shared" si="383"/>
        <v/>
      </c>
    </row>
    <row r="3076" spans="1:31" x14ac:dyDescent="0.25">
      <c r="A3076" s="30"/>
      <c r="B3076" s="74"/>
      <c r="C3076" s="82"/>
      <c r="D3076" s="92"/>
      <c r="E3076" s="75"/>
      <c r="F3076" s="76"/>
      <c r="G3076" s="83"/>
      <c r="H3076" s="77"/>
      <c r="I3076" s="84"/>
      <c r="J3076" s="30"/>
      <c r="K3076" s="25" t="str">
        <f t="shared" si="376"/>
        <v/>
      </c>
      <c r="L3076" s="30"/>
      <c r="O3076" s="13" t="str">
        <f t="shared" si="377"/>
        <v/>
      </c>
      <c r="P3076" s="13">
        <f>SUM($E$11:$E3076)</f>
        <v>30</v>
      </c>
      <c r="T3076" s="22">
        <f t="shared" si="378"/>
        <v>0</v>
      </c>
      <c r="U3076" s="22">
        <f t="shared" si="379"/>
        <v>0</v>
      </c>
      <c r="W3076" s="13" t="str">
        <f t="shared" si="380"/>
        <v/>
      </c>
      <c r="Y3076" s="41" t="str">
        <f>IF($B3076="", "", IF($B3076&gt;'Annual Report'!$AZ$41, 'Annual Report'!$BA$40, TEXT($B3076, "mmm yyyy")))</f>
        <v/>
      </c>
      <c r="AA3076" s="13" t="str">
        <f t="shared" si="381"/>
        <v/>
      </c>
      <c r="AC3076" s="13" t="str">
        <f t="shared" si="382"/>
        <v xml:space="preserve"> - </v>
      </c>
      <c r="AE3076" s="13" t="str">
        <f t="shared" si="383"/>
        <v/>
      </c>
    </row>
    <row r="3077" spans="1:31" x14ac:dyDescent="0.25">
      <c r="A3077" s="30"/>
      <c r="B3077" s="74"/>
      <c r="C3077" s="82"/>
      <c r="D3077" s="92"/>
      <c r="E3077" s="75"/>
      <c r="F3077" s="76"/>
      <c r="G3077" s="83"/>
      <c r="H3077" s="77"/>
      <c r="I3077" s="84"/>
      <c r="J3077" s="30"/>
      <c r="K3077" s="25" t="str">
        <f t="shared" si="376"/>
        <v/>
      </c>
      <c r="L3077" s="30"/>
      <c r="O3077" s="13" t="str">
        <f t="shared" si="377"/>
        <v/>
      </c>
      <c r="P3077" s="13">
        <f>SUM($E$11:$E3077)</f>
        <v>30</v>
      </c>
      <c r="T3077" s="22">
        <f t="shared" si="378"/>
        <v>0</v>
      </c>
      <c r="U3077" s="22">
        <f t="shared" si="379"/>
        <v>0</v>
      </c>
      <c r="W3077" s="13" t="str">
        <f t="shared" si="380"/>
        <v/>
      </c>
      <c r="Y3077" s="41" t="str">
        <f>IF($B3077="", "", IF($B3077&gt;'Annual Report'!$AZ$41, 'Annual Report'!$BA$40, TEXT($B3077, "mmm yyyy")))</f>
        <v/>
      </c>
      <c r="AA3077" s="13" t="str">
        <f t="shared" si="381"/>
        <v/>
      </c>
      <c r="AC3077" s="13" t="str">
        <f t="shared" si="382"/>
        <v xml:space="preserve"> - </v>
      </c>
      <c r="AE3077" s="13" t="str">
        <f t="shared" si="383"/>
        <v/>
      </c>
    </row>
    <row r="3078" spans="1:31" x14ac:dyDescent="0.25">
      <c r="A3078" s="30"/>
      <c r="B3078" s="74"/>
      <c r="C3078" s="82"/>
      <c r="D3078" s="92"/>
      <c r="E3078" s="75"/>
      <c r="F3078" s="76"/>
      <c r="G3078" s="83"/>
      <c r="H3078" s="77"/>
      <c r="I3078" s="84"/>
      <c r="J3078" s="30"/>
      <c r="K3078" s="25" t="str">
        <f t="shared" si="376"/>
        <v/>
      </c>
      <c r="L3078" s="30"/>
      <c r="O3078" s="13" t="str">
        <f t="shared" si="377"/>
        <v/>
      </c>
      <c r="P3078" s="13">
        <f>SUM($E$11:$E3078)</f>
        <v>30</v>
      </c>
      <c r="T3078" s="22">
        <f t="shared" si="378"/>
        <v>0</v>
      </c>
      <c r="U3078" s="22">
        <f t="shared" si="379"/>
        <v>0</v>
      </c>
      <c r="W3078" s="13" t="str">
        <f t="shared" si="380"/>
        <v/>
      </c>
      <c r="Y3078" s="41" t="str">
        <f>IF($B3078="", "", IF($B3078&gt;'Annual Report'!$AZ$41, 'Annual Report'!$BA$40, TEXT($B3078, "mmm yyyy")))</f>
        <v/>
      </c>
      <c r="AA3078" s="13" t="str">
        <f t="shared" si="381"/>
        <v/>
      </c>
      <c r="AC3078" s="13" t="str">
        <f t="shared" si="382"/>
        <v xml:space="preserve"> - </v>
      </c>
      <c r="AE3078" s="13" t="str">
        <f t="shared" si="383"/>
        <v/>
      </c>
    </row>
    <row r="3079" spans="1:31" x14ac:dyDescent="0.25">
      <c r="A3079" s="30"/>
      <c r="B3079" s="74"/>
      <c r="C3079" s="82"/>
      <c r="D3079" s="92"/>
      <c r="E3079" s="75"/>
      <c r="F3079" s="76"/>
      <c r="G3079" s="83"/>
      <c r="H3079" s="77"/>
      <c r="I3079" s="84"/>
      <c r="J3079" s="30"/>
      <c r="K3079" s="25" t="str">
        <f t="shared" si="376"/>
        <v/>
      </c>
      <c r="L3079" s="30"/>
      <c r="O3079" s="13" t="str">
        <f t="shared" si="377"/>
        <v/>
      </c>
      <c r="P3079" s="13">
        <f>SUM($E$11:$E3079)</f>
        <v>30</v>
      </c>
      <c r="T3079" s="22">
        <f t="shared" si="378"/>
        <v>0</v>
      </c>
      <c r="U3079" s="22">
        <f t="shared" si="379"/>
        <v>0</v>
      </c>
      <c r="W3079" s="13" t="str">
        <f t="shared" si="380"/>
        <v/>
      </c>
      <c r="Y3079" s="41" t="str">
        <f>IF($B3079="", "", IF($B3079&gt;'Annual Report'!$AZ$41, 'Annual Report'!$BA$40, TEXT($B3079, "mmm yyyy")))</f>
        <v/>
      </c>
      <c r="AA3079" s="13" t="str">
        <f t="shared" si="381"/>
        <v/>
      </c>
      <c r="AC3079" s="13" t="str">
        <f t="shared" si="382"/>
        <v xml:space="preserve"> - </v>
      </c>
      <c r="AE3079" s="13" t="str">
        <f t="shared" si="383"/>
        <v/>
      </c>
    </row>
    <row r="3080" spans="1:31" x14ac:dyDescent="0.25">
      <c r="A3080" s="30"/>
      <c r="B3080" s="74"/>
      <c r="C3080" s="82"/>
      <c r="D3080" s="92"/>
      <c r="E3080" s="75"/>
      <c r="F3080" s="76"/>
      <c r="G3080" s="83"/>
      <c r="H3080" s="77"/>
      <c r="I3080" s="84"/>
      <c r="J3080" s="30"/>
      <c r="K3080" s="25" t="str">
        <f t="shared" si="376"/>
        <v/>
      </c>
      <c r="L3080" s="30"/>
      <c r="O3080" s="13" t="str">
        <f t="shared" si="377"/>
        <v/>
      </c>
      <c r="P3080" s="13">
        <f>SUM($E$11:$E3080)</f>
        <v>30</v>
      </c>
      <c r="T3080" s="22">
        <f t="shared" si="378"/>
        <v>0</v>
      </c>
      <c r="U3080" s="22">
        <f t="shared" si="379"/>
        <v>0</v>
      </c>
      <c r="W3080" s="13" t="str">
        <f t="shared" si="380"/>
        <v/>
      </c>
      <c r="Y3080" s="41" t="str">
        <f>IF($B3080="", "", IF($B3080&gt;'Annual Report'!$AZ$41, 'Annual Report'!$BA$40, TEXT($B3080, "mmm yyyy")))</f>
        <v/>
      </c>
      <c r="AA3080" s="13" t="str">
        <f t="shared" si="381"/>
        <v/>
      </c>
      <c r="AC3080" s="13" t="str">
        <f t="shared" si="382"/>
        <v xml:space="preserve"> - </v>
      </c>
      <c r="AE3080" s="13" t="str">
        <f t="shared" si="383"/>
        <v/>
      </c>
    </row>
    <row r="3081" spans="1:31" x14ac:dyDescent="0.25">
      <c r="A3081" s="30"/>
      <c r="B3081" s="74"/>
      <c r="C3081" s="82"/>
      <c r="D3081" s="92"/>
      <c r="E3081" s="75"/>
      <c r="F3081" s="76"/>
      <c r="G3081" s="83"/>
      <c r="H3081" s="77"/>
      <c r="I3081" s="84"/>
      <c r="J3081" s="30"/>
      <c r="K3081" s="25" t="str">
        <f t="shared" si="376"/>
        <v/>
      </c>
      <c r="L3081" s="30"/>
      <c r="O3081" s="13" t="str">
        <f t="shared" si="377"/>
        <v/>
      </c>
      <c r="P3081" s="13">
        <f>SUM($E$11:$E3081)</f>
        <v>30</v>
      </c>
      <c r="T3081" s="22">
        <f t="shared" si="378"/>
        <v>0</v>
      </c>
      <c r="U3081" s="22">
        <f t="shared" si="379"/>
        <v>0</v>
      </c>
      <c r="W3081" s="13" t="str">
        <f t="shared" si="380"/>
        <v/>
      </c>
      <c r="Y3081" s="41" t="str">
        <f>IF($B3081="", "", IF($B3081&gt;'Annual Report'!$AZ$41, 'Annual Report'!$BA$40, TEXT($B3081, "mmm yyyy")))</f>
        <v/>
      </c>
      <c r="AA3081" s="13" t="str">
        <f t="shared" si="381"/>
        <v/>
      </c>
      <c r="AC3081" s="13" t="str">
        <f t="shared" si="382"/>
        <v xml:space="preserve"> - </v>
      </c>
      <c r="AE3081" s="13" t="str">
        <f t="shared" si="383"/>
        <v/>
      </c>
    </row>
    <row r="3082" spans="1:31" x14ac:dyDescent="0.25">
      <c r="A3082" s="30"/>
      <c r="B3082" s="74"/>
      <c r="C3082" s="82"/>
      <c r="D3082" s="92"/>
      <c r="E3082" s="75"/>
      <c r="F3082" s="76"/>
      <c r="G3082" s="83"/>
      <c r="H3082" s="77"/>
      <c r="I3082" s="84"/>
      <c r="J3082" s="30"/>
      <c r="K3082" s="25" t="str">
        <f t="shared" si="376"/>
        <v/>
      </c>
      <c r="L3082" s="30"/>
      <c r="O3082" s="13" t="str">
        <f t="shared" si="377"/>
        <v/>
      </c>
      <c r="P3082" s="13">
        <f>SUM($E$11:$E3082)</f>
        <v>30</v>
      </c>
      <c r="T3082" s="22">
        <f t="shared" si="378"/>
        <v>0</v>
      </c>
      <c r="U3082" s="22">
        <f t="shared" si="379"/>
        <v>0</v>
      </c>
      <c r="W3082" s="13" t="str">
        <f t="shared" si="380"/>
        <v/>
      </c>
      <c r="Y3082" s="41" t="str">
        <f>IF($B3082="", "", IF($B3082&gt;'Annual Report'!$AZ$41, 'Annual Report'!$BA$40, TEXT($B3082, "mmm yyyy")))</f>
        <v/>
      </c>
      <c r="AA3082" s="13" t="str">
        <f t="shared" si="381"/>
        <v/>
      </c>
      <c r="AC3082" s="13" t="str">
        <f t="shared" si="382"/>
        <v xml:space="preserve"> - </v>
      </c>
      <c r="AE3082" s="13" t="str">
        <f t="shared" si="383"/>
        <v/>
      </c>
    </row>
    <row r="3083" spans="1:31" x14ac:dyDescent="0.25">
      <c r="A3083" s="30"/>
      <c r="B3083" s="74"/>
      <c r="C3083" s="82"/>
      <c r="D3083" s="92"/>
      <c r="E3083" s="75"/>
      <c r="F3083" s="76"/>
      <c r="G3083" s="83"/>
      <c r="H3083" s="77"/>
      <c r="I3083" s="84"/>
      <c r="J3083" s="30"/>
      <c r="K3083" s="25" t="str">
        <f t="shared" si="376"/>
        <v/>
      </c>
      <c r="L3083" s="30"/>
      <c r="O3083" s="13" t="str">
        <f t="shared" si="377"/>
        <v/>
      </c>
      <c r="P3083" s="13">
        <f>SUM($E$11:$E3083)</f>
        <v>30</v>
      </c>
      <c r="T3083" s="22">
        <f t="shared" si="378"/>
        <v>0</v>
      </c>
      <c r="U3083" s="22">
        <f t="shared" si="379"/>
        <v>0</v>
      </c>
      <c r="W3083" s="13" t="str">
        <f t="shared" si="380"/>
        <v/>
      </c>
      <c r="Y3083" s="41" t="str">
        <f>IF($B3083="", "", IF($B3083&gt;'Annual Report'!$AZ$41, 'Annual Report'!$BA$40, TEXT($B3083, "mmm yyyy")))</f>
        <v/>
      </c>
      <c r="AA3083" s="13" t="str">
        <f t="shared" si="381"/>
        <v/>
      </c>
      <c r="AC3083" s="13" t="str">
        <f t="shared" si="382"/>
        <v xml:space="preserve"> - </v>
      </c>
      <c r="AE3083" s="13" t="str">
        <f t="shared" si="383"/>
        <v/>
      </c>
    </row>
    <row r="3084" spans="1:31" x14ac:dyDescent="0.25">
      <c r="A3084" s="30"/>
      <c r="B3084" s="74"/>
      <c r="C3084" s="82"/>
      <c r="D3084" s="92"/>
      <c r="E3084" s="75"/>
      <c r="F3084" s="76"/>
      <c r="G3084" s="83"/>
      <c r="H3084" s="77"/>
      <c r="I3084" s="84"/>
      <c r="J3084" s="30"/>
      <c r="K3084" s="25" t="str">
        <f t="shared" ref="K3084:K3147" si="384">IF($B3084="", "", $G3084+$H3084-$F3084-$U3084-$T3084)</f>
        <v/>
      </c>
      <c r="L3084" s="30"/>
      <c r="O3084" s="13" t="str">
        <f t="shared" ref="O3084:O3147" si="385">IF($B3084="", "", IF(OR($B3084&lt;$R$3, $B3084&gt;$R$4), "X", ""))</f>
        <v/>
      </c>
      <c r="P3084" s="13">
        <f>SUM($E$11:$E3084)</f>
        <v>30</v>
      </c>
      <c r="T3084" s="22">
        <f t="shared" ref="T3084:T3147" si="386">ROUND($D3084*$P$4*24, 2)</f>
        <v>0</v>
      </c>
      <c r="U3084" s="22">
        <f t="shared" ref="U3084:U3147" si="387">ROUND(IF(AND($P3084&gt;$O$6, $P3083&lt;$O$6), (($P3084-$O$6)*$P$7)+(($O$6-$P3083)*$P$6), IF($P3083&gt;$O$6, $E3084*$P$7, $E3084*$P$6)), 2)</f>
        <v>0</v>
      </c>
      <c r="W3084" s="13" t="str">
        <f t="shared" ref="W3084:W3147" si="388">IF($I3084="", "", IF(COUNTIF($R$11:$R$20, $I3084)&gt;0, "", "X"))</f>
        <v/>
      </c>
      <c r="Y3084" s="41" t="str">
        <f>IF($B3084="", "", IF($B3084&gt;'Annual Report'!$AZ$41, 'Annual Report'!$BA$40, TEXT($B3084, "mmm yyyy")))</f>
        <v/>
      </c>
      <c r="AA3084" s="13" t="str">
        <f t="shared" ref="AA3084:AA3147" si="389">IF(AND(NOT($F3084=""), $I3084=""), "X", "")</f>
        <v/>
      </c>
      <c r="AC3084" s="13" t="str">
        <f t="shared" ref="AC3084:AC3147" si="390">_xlfn.CONCAT(Y3084, " - ", $I3084)</f>
        <v xml:space="preserve"> - </v>
      </c>
      <c r="AE3084" s="13" t="str">
        <f t="shared" ref="AE3084:AE3147" si="391">IF($AA3084="", "", $Y3084)</f>
        <v/>
      </c>
    </row>
    <row r="3085" spans="1:31" x14ac:dyDescent="0.25">
      <c r="A3085" s="30"/>
      <c r="B3085" s="74"/>
      <c r="C3085" s="82"/>
      <c r="D3085" s="92"/>
      <c r="E3085" s="75"/>
      <c r="F3085" s="76"/>
      <c r="G3085" s="83"/>
      <c r="H3085" s="77"/>
      <c r="I3085" s="84"/>
      <c r="J3085" s="30"/>
      <c r="K3085" s="25" t="str">
        <f t="shared" si="384"/>
        <v/>
      </c>
      <c r="L3085" s="30"/>
      <c r="O3085" s="13" t="str">
        <f t="shared" si="385"/>
        <v/>
      </c>
      <c r="P3085" s="13">
        <f>SUM($E$11:$E3085)</f>
        <v>30</v>
      </c>
      <c r="T3085" s="22">
        <f t="shared" si="386"/>
        <v>0</v>
      </c>
      <c r="U3085" s="22">
        <f t="shared" si="387"/>
        <v>0</v>
      </c>
      <c r="W3085" s="13" t="str">
        <f t="shared" si="388"/>
        <v/>
      </c>
      <c r="Y3085" s="41" t="str">
        <f>IF($B3085="", "", IF($B3085&gt;'Annual Report'!$AZ$41, 'Annual Report'!$BA$40, TEXT($B3085, "mmm yyyy")))</f>
        <v/>
      </c>
      <c r="AA3085" s="13" t="str">
        <f t="shared" si="389"/>
        <v/>
      </c>
      <c r="AC3085" s="13" t="str">
        <f t="shared" si="390"/>
        <v xml:space="preserve"> - </v>
      </c>
      <c r="AE3085" s="13" t="str">
        <f t="shared" si="391"/>
        <v/>
      </c>
    </row>
    <row r="3086" spans="1:31" x14ac:dyDescent="0.25">
      <c r="A3086" s="30"/>
      <c r="B3086" s="74"/>
      <c r="C3086" s="82"/>
      <c r="D3086" s="92"/>
      <c r="E3086" s="75"/>
      <c r="F3086" s="76"/>
      <c r="G3086" s="83"/>
      <c r="H3086" s="77"/>
      <c r="I3086" s="84"/>
      <c r="J3086" s="30"/>
      <c r="K3086" s="25" t="str">
        <f t="shared" si="384"/>
        <v/>
      </c>
      <c r="L3086" s="30"/>
      <c r="O3086" s="13" t="str">
        <f t="shared" si="385"/>
        <v/>
      </c>
      <c r="P3086" s="13">
        <f>SUM($E$11:$E3086)</f>
        <v>30</v>
      </c>
      <c r="T3086" s="22">
        <f t="shared" si="386"/>
        <v>0</v>
      </c>
      <c r="U3086" s="22">
        <f t="shared" si="387"/>
        <v>0</v>
      </c>
      <c r="W3086" s="13" t="str">
        <f t="shared" si="388"/>
        <v/>
      </c>
      <c r="Y3086" s="41" t="str">
        <f>IF($B3086="", "", IF($B3086&gt;'Annual Report'!$AZ$41, 'Annual Report'!$BA$40, TEXT($B3086, "mmm yyyy")))</f>
        <v/>
      </c>
      <c r="AA3086" s="13" t="str">
        <f t="shared" si="389"/>
        <v/>
      </c>
      <c r="AC3086" s="13" t="str">
        <f t="shared" si="390"/>
        <v xml:space="preserve"> - </v>
      </c>
      <c r="AE3086" s="13" t="str">
        <f t="shared" si="391"/>
        <v/>
      </c>
    </row>
    <row r="3087" spans="1:31" x14ac:dyDescent="0.25">
      <c r="A3087" s="30"/>
      <c r="B3087" s="74"/>
      <c r="C3087" s="82"/>
      <c r="D3087" s="92"/>
      <c r="E3087" s="75"/>
      <c r="F3087" s="76"/>
      <c r="G3087" s="83"/>
      <c r="H3087" s="77"/>
      <c r="I3087" s="84"/>
      <c r="J3087" s="30"/>
      <c r="K3087" s="25" t="str">
        <f t="shared" si="384"/>
        <v/>
      </c>
      <c r="L3087" s="30"/>
      <c r="O3087" s="13" t="str">
        <f t="shared" si="385"/>
        <v/>
      </c>
      <c r="P3087" s="13">
        <f>SUM($E$11:$E3087)</f>
        <v>30</v>
      </c>
      <c r="T3087" s="22">
        <f t="shared" si="386"/>
        <v>0</v>
      </c>
      <c r="U3087" s="22">
        <f t="shared" si="387"/>
        <v>0</v>
      </c>
      <c r="W3087" s="13" t="str">
        <f t="shared" si="388"/>
        <v/>
      </c>
      <c r="Y3087" s="41" t="str">
        <f>IF($B3087="", "", IF($B3087&gt;'Annual Report'!$AZ$41, 'Annual Report'!$BA$40, TEXT($B3087, "mmm yyyy")))</f>
        <v/>
      </c>
      <c r="AA3087" s="13" t="str">
        <f t="shared" si="389"/>
        <v/>
      </c>
      <c r="AC3087" s="13" t="str">
        <f t="shared" si="390"/>
        <v xml:space="preserve"> - </v>
      </c>
      <c r="AE3087" s="13" t="str">
        <f t="shared" si="391"/>
        <v/>
      </c>
    </row>
    <row r="3088" spans="1:31" x14ac:dyDescent="0.25">
      <c r="A3088" s="30"/>
      <c r="B3088" s="74"/>
      <c r="C3088" s="82"/>
      <c r="D3088" s="92"/>
      <c r="E3088" s="75"/>
      <c r="F3088" s="76"/>
      <c r="G3088" s="83"/>
      <c r="H3088" s="77"/>
      <c r="I3088" s="84"/>
      <c r="J3088" s="30"/>
      <c r="K3088" s="25" t="str">
        <f t="shared" si="384"/>
        <v/>
      </c>
      <c r="L3088" s="30"/>
      <c r="O3088" s="13" t="str">
        <f t="shared" si="385"/>
        <v/>
      </c>
      <c r="P3088" s="13">
        <f>SUM($E$11:$E3088)</f>
        <v>30</v>
      </c>
      <c r="T3088" s="22">
        <f t="shared" si="386"/>
        <v>0</v>
      </c>
      <c r="U3088" s="22">
        <f t="shared" si="387"/>
        <v>0</v>
      </c>
      <c r="W3088" s="13" t="str">
        <f t="shared" si="388"/>
        <v/>
      </c>
      <c r="Y3088" s="41" t="str">
        <f>IF($B3088="", "", IF($B3088&gt;'Annual Report'!$AZ$41, 'Annual Report'!$BA$40, TEXT($B3088, "mmm yyyy")))</f>
        <v/>
      </c>
      <c r="AA3088" s="13" t="str">
        <f t="shared" si="389"/>
        <v/>
      </c>
      <c r="AC3088" s="13" t="str">
        <f t="shared" si="390"/>
        <v xml:space="preserve"> - </v>
      </c>
      <c r="AE3088" s="13" t="str">
        <f t="shared" si="391"/>
        <v/>
      </c>
    </row>
    <row r="3089" spans="1:31" x14ac:dyDescent="0.25">
      <c r="A3089" s="30"/>
      <c r="B3089" s="74"/>
      <c r="C3089" s="82"/>
      <c r="D3089" s="92"/>
      <c r="E3089" s="75"/>
      <c r="F3089" s="76"/>
      <c r="G3089" s="83"/>
      <c r="H3089" s="77"/>
      <c r="I3089" s="84"/>
      <c r="J3089" s="30"/>
      <c r="K3089" s="25" t="str">
        <f t="shared" si="384"/>
        <v/>
      </c>
      <c r="L3089" s="30"/>
      <c r="O3089" s="13" t="str">
        <f t="shared" si="385"/>
        <v/>
      </c>
      <c r="P3089" s="13">
        <f>SUM($E$11:$E3089)</f>
        <v>30</v>
      </c>
      <c r="T3089" s="22">
        <f t="shared" si="386"/>
        <v>0</v>
      </c>
      <c r="U3089" s="22">
        <f t="shared" si="387"/>
        <v>0</v>
      </c>
      <c r="W3089" s="13" t="str">
        <f t="shared" si="388"/>
        <v/>
      </c>
      <c r="Y3089" s="41" t="str">
        <f>IF($B3089="", "", IF($B3089&gt;'Annual Report'!$AZ$41, 'Annual Report'!$BA$40, TEXT($B3089, "mmm yyyy")))</f>
        <v/>
      </c>
      <c r="AA3089" s="13" t="str">
        <f t="shared" si="389"/>
        <v/>
      </c>
      <c r="AC3089" s="13" t="str">
        <f t="shared" si="390"/>
        <v xml:space="preserve"> - </v>
      </c>
      <c r="AE3089" s="13" t="str">
        <f t="shared" si="391"/>
        <v/>
      </c>
    </row>
    <row r="3090" spans="1:31" x14ac:dyDescent="0.25">
      <c r="A3090" s="30"/>
      <c r="B3090" s="74"/>
      <c r="C3090" s="82"/>
      <c r="D3090" s="92"/>
      <c r="E3090" s="75"/>
      <c r="F3090" s="76"/>
      <c r="G3090" s="83"/>
      <c r="H3090" s="77"/>
      <c r="I3090" s="84"/>
      <c r="J3090" s="30"/>
      <c r="K3090" s="25" t="str">
        <f t="shared" si="384"/>
        <v/>
      </c>
      <c r="L3090" s="30"/>
      <c r="O3090" s="13" t="str">
        <f t="shared" si="385"/>
        <v/>
      </c>
      <c r="P3090" s="13">
        <f>SUM($E$11:$E3090)</f>
        <v>30</v>
      </c>
      <c r="T3090" s="22">
        <f t="shared" si="386"/>
        <v>0</v>
      </c>
      <c r="U3090" s="22">
        <f t="shared" si="387"/>
        <v>0</v>
      </c>
      <c r="W3090" s="13" t="str">
        <f t="shared" si="388"/>
        <v/>
      </c>
      <c r="Y3090" s="41" t="str">
        <f>IF($B3090="", "", IF($B3090&gt;'Annual Report'!$AZ$41, 'Annual Report'!$BA$40, TEXT($B3090, "mmm yyyy")))</f>
        <v/>
      </c>
      <c r="AA3090" s="13" t="str">
        <f t="shared" si="389"/>
        <v/>
      </c>
      <c r="AC3090" s="13" t="str">
        <f t="shared" si="390"/>
        <v xml:space="preserve"> - </v>
      </c>
      <c r="AE3090" s="13" t="str">
        <f t="shared" si="391"/>
        <v/>
      </c>
    </row>
    <row r="3091" spans="1:31" x14ac:dyDescent="0.25">
      <c r="A3091" s="30"/>
      <c r="B3091" s="74"/>
      <c r="C3091" s="82"/>
      <c r="D3091" s="92"/>
      <c r="E3091" s="75"/>
      <c r="F3091" s="76"/>
      <c r="G3091" s="83"/>
      <c r="H3091" s="77"/>
      <c r="I3091" s="84"/>
      <c r="J3091" s="30"/>
      <c r="K3091" s="25" t="str">
        <f t="shared" si="384"/>
        <v/>
      </c>
      <c r="L3091" s="30"/>
      <c r="O3091" s="13" t="str">
        <f t="shared" si="385"/>
        <v/>
      </c>
      <c r="P3091" s="13">
        <f>SUM($E$11:$E3091)</f>
        <v>30</v>
      </c>
      <c r="T3091" s="22">
        <f t="shared" si="386"/>
        <v>0</v>
      </c>
      <c r="U3091" s="22">
        <f t="shared" si="387"/>
        <v>0</v>
      </c>
      <c r="W3091" s="13" t="str">
        <f t="shared" si="388"/>
        <v/>
      </c>
      <c r="Y3091" s="41" t="str">
        <f>IF($B3091="", "", IF($B3091&gt;'Annual Report'!$AZ$41, 'Annual Report'!$BA$40, TEXT($B3091, "mmm yyyy")))</f>
        <v/>
      </c>
      <c r="AA3091" s="13" t="str">
        <f t="shared" si="389"/>
        <v/>
      </c>
      <c r="AC3091" s="13" t="str">
        <f t="shared" si="390"/>
        <v xml:space="preserve"> - </v>
      </c>
      <c r="AE3091" s="13" t="str">
        <f t="shared" si="391"/>
        <v/>
      </c>
    </row>
    <row r="3092" spans="1:31" x14ac:dyDescent="0.25">
      <c r="A3092" s="30"/>
      <c r="B3092" s="74"/>
      <c r="C3092" s="82"/>
      <c r="D3092" s="92"/>
      <c r="E3092" s="75"/>
      <c r="F3092" s="76"/>
      <c r="G3092" s="83"/>
      <c r="H3092" s="77"/>
      <c r="I3092" s="84"/>
      <c r="J3092" s="30"/>
      <c r="K3092" s="25" t="str">
        <f t="shared" si="384"/>
        <v/>
      </c>
      <c r="L3092" s="30"/>
      <c r="O3092" s="13" t="str">
        <f t="shared" si="385"/>
        <v/>
      </c>
      <c r="P3092" s="13">
        <f>SUM($E$11:$E3092)</f>
        <v>30</v>
      </c>
      <c r="T3092" s="22">
        <f t="shared" si="386"/>
        <v>0</v>
      </c>
      <c r="U3092" s="22">
        <f t="shared" si="387"/>
        <v>0</v>
      </c>
      <c r="W3092" s="13" t="str">
        <f t="shared" si="388"/>
        <v/>
      </c>
      <c r="Y3092" s="41" t="str">
        <f>IF($B3092="", "", IF($B3092&gt;'Annual Report'!$AZ$41, 'Annual Report'!$BA$40, TEXT($B3092, "mmm yyyy")))</f>
        <v/>
      </c>
      <c r="AA3092" s="13" t="str">
        <f t="shared" si="389"/>
        <v/>
      </c>
      <c r="AC3092" s="13" t="str">
        <f t="shared" si="390"/>
        <v xml:space="preserve"> - </v>
      </c>
      <c r="AE3092" s="13" t="str">
        <f t="shared" si="391"/>
        <v/>
      </c>
    </row>
    <row r="3093" spans="1:31" x14ac:dyDescent="0.25">
      <c r="A3093" s="30"/>
      <c r="B3093" s="74"/>
      <c r="C3093" s="82"/>
      <c r="D3093" s="92"/>
      <c r="E3093" s="75"/>
      <c r="F3093" s="76"/>
      <c r="G3093" s="83"/>
      <c r="H3093" s="77"/>
      <c r="I3093" s="84"/>
      <c r="J3093" s="30"/>
      <c r="K3093" s="25" t="str">
        <f t="shared" si="384"/>
        <v/>
      </c>
      <c r="L3093" s="30"/>
      <c r="O3093" s="13" t="str">
        <f t="shared" si="385"/>
        <v/>
      </c>
      <c r="P3093" s="13">
        <f>SUM($E$11:$E3093)</f>
        <v>30</v>
      </c>
      <c r="T3093" s="22">
        <f t="shared" si="386"/>
        <v>0</v>
      </c>
      <c r="U3093" s="22">
        <f t="shared" si="387"/>
        <v>0</v>
      </c>
      <c r="W3093" s="13" t="str">
        <f t="shared" si="388"/>
        <v/>
      </c>
      <c r="Y3093" s="41" t="str">
        <f>IF($B3093="", "", IF($B3093&gt;'Annual Report'!$AZ$41, 'Annual Report'!$BA$40, TEXT($B3093, "mmm yyyy")))</f>
        <v/>
      </c>
      <c r="AA3093" s="13" t="str">
        <f t="shared" si="389"/>
        <v/>
      </c>
      <c r="AC3093" s="13" t="str">
        <f t="shared" si="390"/>
        <v xml:space="preserve"> - </v>
      </c>
      <c r="AE3093" s="13" t="str">
        <f t="shared" si="391"/>
        <v/>
      </c>
    </row>
    <row r="3094" spans="1:31" x14ac:dyDescent="0.25">
      <c r="A3094" s="30"/>
      <c r="B3094" s="74"/>
      <c r="C3094" s="82"/>
      <c r="D3094" s="92"/>
      <c r="E3094" s="75"/>
      <c r="F3094" s="76"/>
      <c r="G3094" s="83"/>
      <c r="H3094" s="77"/>
      <c r="I3094" s="84"/>
      <c r="J3094" s="30"/>
      <c r="K3094" s="25" t="str">
        <f t="shared" si="384"/>
        <v/>
      </c>
      <c r="L3094" s="30"/>
      <c r="O3094" s="13" t="str">
        <f t="shared" si="385"/>
        <v/>
      </c>
      <c r="P3094" s="13">
        <f>SUM($E$11:$E3094)</f>
        <v>30</v>
      </c>
      <c r="T3094" s="22">
        <f t="shared" si="386"/>
        <v>0</v>
      </c>
      <c r="U3094" s="22">
        <f t="shared" si="387"/>
        <v>0</v>
      </c>
      <c r="W3094" s="13" t="str">
        <f t="shared" si="388"/>
        <v/>
      </c>
      <c r="Y3094" s="41" t="str">
        <f>IF($B3094="", "", IF($B3094&gt;'Annual Report'!$AZ$41, 'Annual Report'!$BA$40, TEXT($B3094, "mmm yyyy")))</f>
        <v/>
      </c>
      <c r="AA3094" s="13" t="str">
        <f t="shared" si="389"/>
        <v/>
      </c>
      <c r="AC3094" s="13" t="str">
        <f t="shared" si="390"/>
        <v xml:space="preserve"> - </v>
      </c>
      <c r="AE3094" s="13" t="str">
        <f t="shared" si="391"/>
        <v/>
      </c>
    </row>
    <row r="3095" spans="1:31" x14ac:dyDescent="0.25">
      <c r="A3095" s="30"/>
      <c r="B3095" s="74"/>
      <c r="C3095" s="82"/>
      <c r="D3095" s="92"/>
      <c r="E3095" s="75"/>
      <c r="F3095" s="76"/>
      <c r="G3095" s="83"/>
      <c r="H3095" s="77"/>
      <c r="I3095" s="84"/>
      <c r="J3095" s="30"/>
      <c r="K3095" s="25" t="str">
        <f t="shared" si="384"/>
        <v/>
      </c>
      <c r="L3095" s="30"/>
      <c r="O3095" s="13" t="str">
        <f t="shared" si="385"/>
        <v/>
      </c>
      <c r="P3095" s="13">
        <f>SUM($E$11:$E3095)</f>
        <v>30</v>
      </c>
      <c r="T3095" s="22">
        <f t="shared" si="386"/>
        <v>0</v>
      </c>
      <c r="U3095" s="22">
        <f t="shared" si="387"/>
        <v>0</v>
      </c>
      <c r="W3095" s="13" t="str">
        <f t="shared" si="388"/>
        <v/>
      </c>
      <c r="Y3095" s="41" t="str">
        <f>IF($B3095="", "", IF($B3095&gt;'Annual Report'!$AZ$41, 'Annual Report'!$BA$40, TEXT($B3095, "mmm yyyy")))</f>
        <v/>
      </c>
      <c r="AA3095" s="13" t="str">
        <f t="shared" si="389"/>
        <v/>
      </c>
      <c r="AC3095" s="13" t="str">
        <f t="shared" si="390"/>
        <v xml:space="preserve"> - </v>
      </c>
      <c r="AE3095" s="13" t="str">
        <f t="shared" si="391"/>
        <v/>
      </c>
    </row>
    <row r="3096" spans="1:31" x14ac:dyDescent="0.25">
      <c r="A3096" s="30"/>
      <c r="B3096" s="74"/>
      <c r="C3096" s="82"/>
      <c r="D3096" s="92"/>
      <c r="E3096" s="75"/>
      <c r="F3096" s="76"/>
      <c r="G3096" s="83"/>
      <c r="H3096" s="77"/>
      <c r="I3096" s="84"/>
      <c r="J3096" s="30"/>
      <c r="K3096" s="25" t="str">
        <f t="shared" si="384"/>
        <v/>
      </c>
      <c r="L3096" s="30"/>
      <c r="O3096" s="13" t="str">
        <f t="shared" si="385"/>
        <v/>
      </c>
      <c r="P3096" s="13">
        <f>SUM($E$11:$E3096)</f>
        <v>30</v>
      </c>
      <c r="T3096" s="22">
        <f t="shared" si="386"/>
        <v>0</v>
      </c>
      <c r="U3096" s="22">
        <f t="shared" si="387"/>
        <v>0</v>
      </c>
      <c r="W3096" s="13" t="str">
        <f t="shared" si="388"/>
        <v/>
      </c>
      <c r="Y3096" s="41" t="str">
        <f>IF($B3096="", "", IF($B3096&gt;'Annual Report'!$AZ$41, 'Annual Report'!$BA$40, TEXT($B3096, "mmm yyyy")))</f>
        <v/>
      </c>
      <c r="AA3096" s="13" t="str">
        <f t="shared" si="389"/>
        <v/>
      </c>
      <c r="AC3096" s="13" t="str">
        <f t="shared" si="390"/>
        <v xml:space="preserve"> - </v>
      </c>
      <c r="AE3096" s="13" t="str">
        <f t="shared" si="391"/>
        <v/>
      </c>
    </row>
    <row r="3097" spans="1:31" x14ac:dyDescent="0.25">
      <c r="A3097" s="30"/>
      <c r="B3097" s="74"/>
      <c r="C3097" s="82"/>
      <c r="D3097" s="92"/>
      <c r="E3097" s="75"/>
      <c r="F3097" s="76"/>
      <c r="G3097" s="83"/>
      <c r="H3097" s="77"/>
      <c r="I3097" s="84"/>
      <c r="J3097" s="30"/>
      <c r="K3097" s="25" t="str">
        <f t="shared" si="384"/>
        <v/>
      </c>
      <c r="L3097" s="30"/>
      <c r="O3097" s="13" t="str">
        <f t="shared" si="385"/>
        <v/>
      </c>
      <c r="P3097" s="13">
        <f>SUM($E$11:$E3097)</f>
        <v>30</v>
      </c>
      <c r="T3097" s="22">
        <f t="shared" si="386"/>
        <v>0</v>
      </c>
      <c r="U3097" s="22">
        <f t="shared" si="387"/>
        <v>0</v>
      </c>
      <c r="W3097" s="13" t="str">
        <f t="shared" si="388"/>
        <v/>
      </c>
      <c r="Y3097" s="41" t="str">
        <f>IF($B3097="", "", IF($B3097&gt;'Annual Report'!$AZ$41, 'Annual Report'!$BA$40, TEXT($B3097, "mmm yyyy")))</f>
        <v/>
      </c>
      <c r="AA3097" s="13" t="str">
        <f t="shared" si="389"/>
        <v/>
      </c>
      <c r="AC3097" s="13" t="str">
        <f t="shared" si="390"/>
        <v xml:space="preserve"> - </v>
      </c>
      <c r="AE3097" s="13" t="str">
        <f t="shared" si="391"/>
        <v/>
      </c>
    </row>
    <row r="3098" spans="1:31" x14ac:dyDescent="0.25">
      <c r="A3098" s="30"/>
      <c r="B3098" s="74"/>
      <c r="C3098" s="82"/>
      <c r="D3098" s="92"/>
      <c r="E3098" s="75"/>
      <c r="F3098" s="76"/>
      <c r="G3098" s="83"/>
      <c r="H3098" s="77"/>
      <c r="I3098" s="84"/>
      <c r="J3098" s="30"/>
      <c r="K3098" s="25" t="str">
        <f t="shared" si="384"/>
        <v/>
      </c>
      <c r="L3098" s="30"/>
      <c r="O3098" s="13" t="str">
        <f t="shared" si="385"/>
        <v/>
      </c>
      <c r="P3098" s="13">
        <f>SUM($E$11:$E3098)</f>
        <v>30</v>
      </c>
      <c r="T3098" s="22">
        <f t="shared" si="386"/>
        <v>0</v>
      </c>
      <c r="U3098" s="22">
        <f t="shared" si="387"/>
        <v>0</v>
      </c>
      <c r="W3098" s="13" t="str">
        <f t="shared" si="388"/>
        <v/>
      </c>
      <c r="Y3098" s="41" t="str">
        <f>IF($B3098="", "", IF($B3098&gt;'Annual Report'!$AZ$41, 'Annual Report'!$BA$40, TEXT($B3098, "mmm yyyy")))</f>
        <v/>
      </c>
      <c r="AA3098" s="13" t="str">
        <f t="shared" si="389"/>
        <v/>
      </c>
      <c r="AC3098" s="13" t="str">
        <f t="shared" si="390"/>
        <v xml:space="preserve"> - </v>
      </c>
      <c r="AE3098" s="13" t="str">
        <f t="shared" si="391"/>
        <v/>
      </c>
    </row>
    <row r="3099" spans="1:31" x14ac:dyDescent="0.25">
      <c r="A3099" s="30"/>
      <c r="B3099" s="74"/>
      <c r="C3099" s="82"/>
      <c r="D3099" s="92"/>
      <c r="E3099" s="75"/>
      <c r="F3099" s="76"/>
      <c r="G3099" s="83"/>
      <c r="H3099" s="77"/>
      <c r="I3099" s="84"/>
      <c r="J3099" s="30"/>
      <c r="K3099" s="25" t="str">
        <f t="shared" si="384"/>
        <v/>
      </c>
      <c r="L3099" s="30"/>
      <c r="O3099" s="13" t="str">
        <f t="shared" si="385"/>
        <v/>
      </c>
      <c r="P3099" s="13">
        <f>SUM($E$11:$E3099)</f>
        <v>30</v>
      </c>
      <c r="T3099" s="22">
        <f t="shared" si="386"/>
        <v>0</v>
      </c>
      <c r="U3099" s="22">
        <f t="shared" si="387"/>
        <v>0</v>
      </c>
      <c r="W3099" s="13" t="str">
        <f t="shared" si="388"/>
        <v/>
      </c>
      <c r="Y3099" s="41" t="str">
        <f>IF($B3099="", "", IF($B3099&gt;'Annual Report'!$AZ$41, 'Annual Report'!$BA$40, TEXT($B3099, "mmm yyyy")))</f>
        <v/>
      </c>
      <c r="AA3099" s="13" t="str">
        <f t="shared" si="389"/>
        <v/>
      </c>
      <c r="AC3099" s="13" t="str">
        <f t="shared" si="390"/>
        <v xml:space="preserve"> - </v>
      </c>
      <c r="AE3099" s="13" t="str">
        <f t="shared" si="391"/>
        <v/>
      </c>
    </row>
    <row r="3100" spans="1:31" x14ac:dyDescent="0.25">
      <c r="A3100" s="30"/>
      <c r="B3100" s="74"/>
      <c r="C3100" s="82"/>
      <c r="D3100" s="92"/>
      <c r="E3100" s="75"/>
      <c r="F3100" s="76"/>
      <c r="G3100" s="83"/>
      <c r="H3100" s="77"/>
      <c r="I3100" s="84"/>
      <c r="J3100" s="30"/>
      <c r="K3100" s="25" t="str">
        <f t="shared" si="384"/>
        <v/>
      </c>
      <c r="L3100" s="30"/>
      <c r="O3100" s="13" t="str">
        <f t="shared" si="385"/>
        <v/>
      </c>
      <c r="P3100" s="13">
        <f>SUM($E$11:$E3100)</f>
        <v>30</v>
      </c>
      <c r="T3100" s="22">
        <f t="shared" si="386"/>
        <v>0</v>
      </c>
      <c r="U3100" s="22">
        <f t="shared" si="387"/>
        <v>0</v>
      </c>
      <c r="W3100" s="13" t="str">
        <f t="shared" si="388"/>
        <v/>
      </c>
      <c r="Y3100" s="41" t="str">
        <f>IF($B3100="", "", IF($B3100&gt;'Annual Report'!$AZ$41, 'Annual Report'!$BA$40, TEXT($B3100, "mmm yyyy")))</f>
        <v/>
      </c>
      <c r="AA3100" s="13" t="str">
        <f t="shared" si="389"/>
        <v/>
      </c>
      <c r="AC3100" s="13" t="str">
        <f t="shared" si="390"/>
        <v xml:space="preserve"> - </v>
      </c>
      <c r="AE3100" s="13" t="str">
        <f t="shared" si="391"/>
        <v/>
      </c>
    </row>
    <row r="3101" spans="1:31" x14ac:dyDescent="0.25">
      <c r="A3101" s="30"/>
      <c r="B3101" s="74"/>
      <c r="C3101" s="82"/>
      <c r="D3101" s="92"/>
      <c r="E3101" s="75"/>
      <c r="F3101" s="76"/>
      <c r="G3101" s="83"/>
      <c r="H3101" s="77"/>
      <c r="I3101" s="84"/>
      <c r="J3101" s="30"/>
      <c r="K3101" s="25" t="str">
        <f t="shared" si="384"/>
        <v/>
      </c>
      <c r="L3101" s="30"/>
      <c r="O3101" s="13" t="str">
        <f t="shared" si="385"/>
        <v/>
      </c>
      <c r="P3101" s="13">
        <f>SUM($E$11:$E3101)</f>
        <v>30</v>
      </c>
      <c r="T3101" s="22">
        <f t="shared" si="386"/>
        <v>0</v>
      </c>
      <c r="U3101" s="22">
        <f t="shared" si="387"/>
        <v>0</v>
      </c>
      <c r="W3101" s="13" t="str">
        <f t="shared" si="388"/>
        <v/>
      </c>
      <c r="Y3101" s="41" t="str">
        <f>IF($B3101="", "", IF($B3101&gt;'Annual Report'!$AZ$41, 'Annual Report'!$BA$40, TEXT($B3101, "mmm yyyy")))</f>
        <v/>
      </c>
      <c r="AA3101" s="13" t="str">
        <f t="shared" si="389"/>
        <v/>
      </c>
      <c r="AC3101" s="13" t="str">
        <f t="shared" si="390"/>
        <v xml:space="preserve"> - </v>
      </c>
      <c r="AE3101" s="13" t="str">
        <f t="shared" si="391"/>
        <v/>
      </c>
    </row>
    <row r="3102" spans="1:31" x14ac:dyDescent="0.25">
      <c r="A3102" s="30"/>
      <c r="B3102" s="74"/>
      <c r="C3102" s="82"/>
      <c r="D3102" s="92"/>
      <c r="E3102" s="75"/>
      <c r="F3102" s="76"/>
      <c r="G3102" s="83"/>
      <c r="H3102" s="77"/>
      <c r="I3102" s="84"/>
      <c r="J3102" s="30"/>
      <c r="K3102" s="25" t="str">
        <f t="shared" si="384"/>
        <v/>
      </c>
      <c r="L3102" s="30"/>
      <c r="O3102" s="13" t="str">
        <f t="shared" si="385"/>
        <v/>
      </c>
      <c r="P3102" s="13">
        <f>SUM($E$11:$E3102)</f>
        <v>30</v>
      </c>
      <c r="T3102" s="22">
        <f t="shared" si="386"/>
        <v>0</v>
      </c>
      <c r="U3102" s="22">
        <f t="shared" si="387"/>
        <v>0</v>
      </c>
      <c r="W3102" s="13" t="str">
        <f t="shared" si="388"/>
        <v/>
      </c>
      <c r="Y3102" s="41" t="str">
        <f>IF($B3102="", "", IF($B3102&gt;'Annual Report'!$AZ$41, 'Annual Report'!$BA$40, TEXT($B3102, "mmm yyyy")))</f>
        <v/>
      </c>
      <c r="AA3102" s="13" t="str">
        <f t="shared" si="389"/>
        <v/>
      </c>
      <c r="AC3102" s="13" t="str">
        <f t="shared" si="390"/>
        <v xml:space="preserve"> - </v>
      </c>
      <c r="AE3102" s="13" t="str">
        <f t="shared" si="391"/>
        <v/>
      </c>
    </row>
    <row r="3103" spans="1:31" x14ac:dyDescent="0.25">
      <c r="A3103" s="30"/>
      <c r="B3103" s="74"/>
      <c r="C3103" s="82"/>
      <c r="D3103" s="92"/>
      <c r="E3103" s="75"/>
      <c r="F3103" s="76"/>
      <c r="G3103" s="83"/>
      <c r="H3103" s="77"/>
      <c r="I3103" s="84"/>
      <c r="J3103" s="30"/>
      <c r="K3103" s="25" t="str">
        <f t="shared" si="384"/>
        <v/>
      </c>
      <c r="L3103" s="30"/>
      <c r="O3103" s="13" t="str">
        <f t="shared" si="385"/>
        <v/>
      </c>
      <c r="P3103" s="13">
        <f>SUM($E$11:$E3103)</f>
        <v>30</v>
      </c>
      <c r="T3103" s="22">
        <f t="shared" si="386"/>
        <v>0</v>
      </c>
      <c r="U3103" s="22">
        <f t="shared" si="387"/>
        <v>0</v>
      </c>
      <c r="W3103" s="13" t="str">
        <f t="shared" si="388"/>
        <v/>
      </c>
      <c r="Y3103" s="41" t="str">
        <f>IF($B3103="", "", IF($B3103&gt;'Annual Report'!$AZ$41, 'Annual Report'!$BA$40, TEXT($B3103, "mmm yyyy")))</f>
        <v/>
      </c>
      <c r="AA3103" s="13" t="str">
        <f t="shared" si="389"/>
        <v/>
      </c>
      <c r="AC3103" s="13" t="str">
        <f t="shared" si="390"/>
        <v xml:space="preserve"> - </v>
      </c>
      <c r="AE3103" s="13" t="str">
        <f t="shared" si="391"/>
        <v/>
      </c>
    </row>
    <row r="3104" spans="1:31" x14ac:dyDescent="0.25">
      <c r="A3104" s="30"/>
      <c r="B3104" s="74"/>
      <c r="C3104" s="82"/>
      <c r="D3104" s="92"/>
      <c r="E3104" s="75"/>
      <c r="F3104" s="76"/>
      <c r="G3104" s="83"/>
      <c r="H3104" s="77"/>
      <c r="I3104" s="84"/>
      <c r="J3104" s="30"/>
      <c r="K3104" s="25" t="str">
        <f t="shared" si="384"/>
        <v/>
      </c>
      <c r="L3104" s="30"/>
      <c r="O3104" s="13" t="str">
        <f t="shared" si="385"/>
        <v/>
      </c>
      <c r="P3104" s="13">
        <f>SUM($E$11:$E3104)</f>
        <v>30</v>
      </c>
      <c r="T3104" s="22">
        <f t="shared" si="386"/>
        <v>0</v>
      </c>
      <c r="U3104" s="22">
        <f t="shared" si="387"/>
        <v>0</v>
      </c>
      <c r="W3104" s="13" t="str">
        <f t="shared" si="388"/>
        <v/>
      </c>
      <c r="Y3104" s="41" t="str">
        <f>IF($B3104="", "", IF($B3104&gt;'Annual Report'!$AZ$41, 'Annual Report'!$BA$40, TEXT($B3104, "mmm yyyy")))</f>
        <v/>
      </c>
      <c r="AA3104" s="13" t="str">
        <f t="shared" si="389"/>
        <v/>
      </c>
      <c r="AC3104" s="13" t="str">
        <f t="shared" si="390"/>
        <v xml:space="preserve"> - </v>
      </c>
      <c r="AE3104" s="13" t="str">
        <f t="shared" si="391"/>
        <v/>
      </c>
    </row>
    <row r="3105" spans="1:31" x14ac:dyDescent="0.25">
      <c r="A3105" s="30"/>
      <c r="B3105" s="74"/>
      <c r="C3105" s="82"/>
      <c r="D3105" s="92"/>
      <c r="E3105" s="75"/>
      <c r="F3105" s="76"/>
      <c r="G3105" s="83"/>
      <c r="H3105" s="77"/>
      <c r="I3105" s="84"/>
      <c r="J3105" s="30"/>
      <c r="K3105" s="25" t="str">
        <f t="shared" si="384"/>
        <v/>
      </c>
      <c r="L3105" s="30"/>
      <c r="O3105" s="13" t="str">
        <f t="shared" si="385"/>
        <v/>
      </c>
      <c r="P3105" s="13">
        <f>SUM($E$11:$E3105)</f>
        <v>30</v>
      </c>
      <c r="T3105" s="22">
        <f t="shared" si="386"/>
        <v>0</v>
      </c>
      <c r="U3105" s="22">
        <f t="shared" si="387"/>
        <v>0</v>
      </c>
      <c r="W3105" s="13" t="str">
        <f t="shared" si="388"/>
        <v/>
      </c>
      <c r="Y3105" s="41" t="str">
        <f>IF($B3105="", "", IF($B3105&gt;'Annual Report'!$AZ$41, 'Annual Report'!$BA$40, TEXT($B3105, "mmm yyyy")))</f>
        <v/>
      </c>
      <c r="AA3105" s="13" t="str">
        <f t="shared" si="389"/>
        <v/>
      </c>
      <c r="AC3105" s="13" t="str">
        <f t="shared" si="390"/>
        <v xml:space="preserve"> - </v>
      </c>
      <c r="AE3105" s="13" t="str">
        <f t="shared" si="391"/>
        <v/>
      </c>
    </row>
    <row r="3106" spans="1:31" x14ac:dyDescent="0.25">
      <c r="A3106" s="30"/>
      <c r="B3106" s="74"/>
      <c r="C3106" s="82"/>
      <c r="D3106" s="92"/>
      <c r="E3106" s="75"/>
      <c r="F3106" s="76"/>
      <c r="G3106" s="83"/>
      <c r="H3106" s="77"/>
      <c r="I3106" s="84"/>
      <c r="J3106" s="30"/>
      <c r="K3106" s="25" t="str">
        <f t="shared" si="384"/>
        <v/>
      </c>
      <c r="L3106" s="30"/>
      <c r="O3106" s="13" t="str">
        <f t="shared" si="385"/>
        <v/>
      </c>
      <c r="P3106" s="13">
        <f>SUM($E$11:$E3106)</f>
        <v>30</v>
      </c>
      <c r="T3106" s="22">
        <f t="shared" si="386"/>
        <v>0</v>
      </c>
      <c r="U3106" s="22">
        <f t="shared" si="387"/>
        <v>0</v>
      </c>
      <c r="W3106" s="13" t="str">
        <f t="shared" si="388"/>
        <v/>
      </c>
      <c r="Y3106" s="41" t="str">
        <f>IF($B3106="", "", IF($B3106&gt;'Annual Report'!$AZ$41, 'Annual Report'!$BA$40, TEXT($B3106, "mmm yyyy")))</f>
        <v/>
      </c>
      <c r="AA3106" s="13" t="str">
        <f t="shared" si="389"/>
        <v/>
      </c>
      <c r="AC3106" s="13" t="str">
        <f t="shared" si="390"/>
        <v xml:space="preserve"> - </v>
      </c>
      <c r="AE3106" s="13" t="str">
        <f t="shared" si="391"/>
        <v/>
      </c>
    </row>
    <row r="3107" spans="1:31" x14ac:dyDescent="0.25">
      <c r="A3107" s="30"/>
      <c r="B3107" s="74"/>
      <c r="C3107" s="82"/>
      <c r="D3107" s="92"/>
      <c r="E3107" s="75"/>
      <c r="F3107" s="76"/>
      <c r="G3107" s="83"/>
      <c r="H3107" s="77"/>
      <c r="I3107" s="84"/>
      <c r="J3107" s="30"/>
      <c r="K3107" s="25" t="str">
        <f t="shared" si="384"/>
        <v/>
      </c>
      <c r="L3107" s="30"/>
      <c r="O3107" s="13" t="str">
        <f t="shared" si="385"/>
        <v/>
      </c>
      <c r="P3107" s="13">
        <f>SUM($E$11:$E3107)</f>
        <v>30</v>
      </c>
      <c r="T3107" s="22">
        <f t="shared" si="386"/>
        <v>0</v>
      </c>
      <c r="U3107" s="22">
        <f t="shared" si="387"/>
        <v>0</v>
      </c>
      <c r="W3107" s="13" t="str">
        <f t="shared" si="388"/>
        <v/>
      </c>
      <c r="Y3107" s="41" t="str">
        <f>IF($B3107="", "", IF($B3107&gt;'Annual Report'!$AZ$41, 'Annual Report'!$BA$40, TEXT($B3107, "mmm yyyy")))</f>
        <v/>
      </c>
      <c r="AA3107" s="13" t="str">
        <f t="shared" si="389"/>
        <v/>
      </c>
      <c r="AC3107" s="13" t="str">
        <f t="shared" si="390"/>
        <v xml:space="preserve"> - </v>
      </c>
      <c r="AE3107" s="13" t="str">
        <f t="shared" si="391"/>
        <v/>
      </c>
    </row>
    <row r="3108" spans="1:31" x14ac:dyDescent="0.25">
      <c r="A3108" s="30"/>
      <c r="B3108" s="74"/>
      <c r="C3108" s="82"/>
      <c r="D3108" s="92"/>
      <c r="E3108" s="75"/>
      <c r="F3108" s="76"/>
      <c r="G3108" s="83"/>
      <c r="H3108" s="77"/>
      <c r="I3108" s="84"/>
      <c r="J3108" s="30"/>
      <c r="K3108" s="25" t="str">
        <f t="shared" si="384"/>
        <v/>
      </c>
      <c r="L3108" s="30"/>
      <c r="O3108" s="13" t="str">
        <f t="shared" si="385"/>
        <v/>
      </c>
      <c r="P3108" s="13">
        <f>SUM($E$11:$E3108)</f>
        <v>30</v>
      </c>
      <c r="T3108" s="22">
        <f t="shared" si="386"/>
        <v>0</v>
      </c>
      <c r="U3108" s="22">
        <f t="shared" si="387"/>
        <v>0</v>
      </c>
      <c r="W3108" s="13" t="str">
        <f t="shared" si="388"/>
        <v/>
      </c>
      <c r="Y3108" s="41" t="str">
        <f>IF($B3108="", "", IF($B3108&gt;'Annual Report'!$AZ$41, 'Annual Report'!$BA$40, TEXT($B3108, "mmm yyyy")))</f>
        <v/>
      </c>
      <c r="AA3108" s="13" t="str">
        <f t="shared" si="389"/>
        <v/>
      </c>
      <c r="AC3108" s="13" t="str">
        <f t="shared" si="390"/>
        <v xml:space="preserve"> - </v>
      </c>
      <c r="AE3108" s="13" t="str">
        <f t="shared" si="391"/>
        <v/>
      </c>
    </row>
    <row r="3109" spans="1:31" x14ac:dyDescent="0.25">
      <c r="A3109" s="30"/>
      <c r="B3109" s="74"/>
      <c r="C3109" s="82"/>
      <c r="D3109" s="92"/>
      <c r="E3109" s="75"/>
      <c r="F3109" s="76"/>
      <c r="G3109" s="83"/>
      <c r="H3109" s="77"/>
      <c r="I3109" s="84"/>
      <c r="J3109" s="30"/>
      <c r="K3109" s="25" t="str">
        <f t="shared" si="384"/>
        <v/>
      </c>
      <c r="L3109" s="30"/>
      <c r="O3109" s="13" t="str">
        <f t="shared" si="385"/>
        <v/>
      </c>
      <c r="P3109" s="13">
        <f>SUM($E$11:$E3109)</f>
        <v>30</v>
      </c>
      <c r="T3109" s="22">
        <f t="shared" si="386"/>
        <v>0</v>
      </c>
      <c r="U3109" s="22">
        <f t="shared" si="387"/>
        <v>0</v>
      </c>
      <c r="W3109" s="13" t="str">
        <f t="shared" si="388"/>
        <v/>
      </c>
      <c r="Y3109" s="41" t="str">
        <f>IF($B3109="", "", IF($B3109&gt;'Annual Report'!$AZ$41, 'Annual Report'!$BA$40, TEXT($B3109, "mmm yyyy")))</f>
        <v/>
      </c>
      <c r="AA3109" s="13" t="str">
        <f t="shared" si="389"/>
        <v/>
      </c>
      <c r="AC3109" s="13" t="str">
        <f t="shared" si="390"/>
        <v xml:space="preserve"> - </v>
      </c>
      <c r="AE3109" s="13" t="str">
        <f t="shared" si="391"/>
        <v/>
      </c>
    </row>
    <row r="3110" spans="1:31" x14ac:dyDescent="0.25">
      <c r="A3110" s="30"/>
      <c r="B3110" s="74"/>
      <c r="C3110" s="82"/>
      <c r="D3110" s="92"/>
      <c r="E3110" s="75"/>
      <c r="F3110" s="76"/>
      <c r="G3110" s="83"/>
      <c r="H3110" s="77"/>
      <c r="I3110" s="84"/>
      <c r="J3110" s="30"/>
      <c r="K3110" s="25" t="str">
        <f t="shared" si="384"/>
        <v/>
      </c>
      <c r="L3110" s="30"/>
      <c r="O3110" s="13" t="str">
        <f t="shared" si="385"/>
        <v/>
      </c>
      <c r="P3110" s="13">
        <f>SUM($E$11:$E3110)</f>
        <v>30</v>
      </c>
      <c r="T3110" s="22">
        <f t="shared" si="386"/>
        <v>0</v>
      </c>
      <c r="U3110" s="22">
        <f t="shared" si="387"/>
        <v>0</v>
      </c>
      <c r="W3110" s="13" t="str">
        <f t="shared" si="388"/>
        <v/>
      </c>
      <c r="Y3110" s="41" t="str">
        <f>IF($B3110="", "", IF($B3110&gt;'Annual Report'!$AZ$41, 'Annual Report'!$BA$40, TEXT($B3110, "mmm yyyy")))</f>
        <v/>
      </c>
      <c r="AA3110" s="13" t="str">
        <f t="shared" si="389"/>
        <v/>
      </c>
      <c r="AC3110" s="13" t="str">
        <f t="shared" si="390"/>
        <v xml:space="preserve"> - </v>
      </c>
      <c r="AE3110" s="13" t="str">
        <f t="shared" si="391"/>
        <v/>
      </c>
    </row>
    <row r="3111" spans="1:31" x14ac:dyDescent="0.25">
      <c r="A3111" s="30"/>
      <c r="B3111" s="74"/>
      <c r="C3111" s="82"/>
      <c r="D3111" s="92"/>
      <c r="E3111" s="75"/>
      <c r="F3111" s="76"/>
      <c r="G3111" s="83"/>
      <c r="H3111" s="77"/>
      <c r="I3111" s="84"/>
      <c r="J3111" s="30"/>
      <c r="K3111" s="25" t="str">
        <f t="shared" si="384"/>
        <v/>
      </c>
      <c r="L3111" s="30"/>
      <c r="O3111" s="13" t="str">
        <f t="shared" si="385"/>
        <v/>
      </c>
      <c r="P3111" s="13">
        <f>SUM($E$11:$E3111)</f>
        <v>30</v>
      </c>
      <c r="T3111" s="22">
        <f t="shared" si="386"/>
        <v>0</v>
      </c>
      <c r="U3111" s="22">
        <f t="shared" si="387"/>
        <v>0</v>
      </c>
      <c r="W3111" s="13" t="str">
        <f t="shared" si="388"/>
        <v/>
      </c>
      <c r="Y3111" s="41" t="str">
        <f>IF($B3111="", "", IF($B3111&gt;'Annual Report'!$AZ$41, 'Annual Report'!$BA$40, TEXT($B3111, "mmm yyyy")))</f>
        <v/>
      </c>
      <c r="AA3111" s="13" t="str">
        <f t="shared" si="389"/>
        <v/>
      </c>
      <c r="AC3111" s="13" t="str">
        <f t="shared" si="390"/>
        <v xml:space="preserve"> - </v>
      </c>
      <c r="AE3111" s="13" t="str">
        <f t="shared" si="391"/>
        <v/>
      </c>
    </row>
    <row r="3112" spans="1:31" x14ac:dyDescent="0.25">
      <c r="A3112" s="30"/>
      <c r="B3112" s="74"/>
      <c r="C3112" s="82"/>
      <c r="D3112" s="92"/>
      <c r="E3112" s="75"/>
      <c r="F3112" s="76"/>
      <c r="G3112" s="83"/>
      <c r="H3112" s="77"/>
      <c r="I3112" s="84"/>
      <c r="J3112" s="30"/>
      <c r="K3112" s="25" t="str">
        <f t="shared" si="384"/>
        <v/>
      </c>
      <c r="L3112" s="30"/>
      <c r="O3112" s="13" t="str">
        <f t="shared" si="385"/>
        <v/>
      </c>
      <c r="P3112" s="13">
        <f>SUM($E$11:$E3112)</f>
        <v>30</v>
      </c>
      <c r="T3112" s="22">
        <f t="shared" si="386"/>
        <v>0</v>
      </c>
      <c r="U3112" s="22">
        <f t="shared" si="387"/>
        <v>0</v>
      </c>
      <c r="W3112" s="13" t="str">
        <f t="shared" si="388"/>
        <v/>
      </c>
      <c r="Y3112" s="41" t="str">
        <f>IF($B3112="", "", IF($B3112&gt;'Annual Report'!$AZ$41, 'Annual Report'!$BA$40, TEXT($B3112, "mmm yyyy")))</f>
        <v/>
      </c>
      <c r="AA3112" s="13" t="str">
        <f t="shared" si="389"/>
        <v/>
      </c>
      <c r="AC3112" s="13" t="str">
        <f t="shared" si="390"/>
        <v xml:space="preserve"> - </v>
      </c>
      <c r="AE3112" s="13" t="str">
        <f t="shared" si="391"/>
        <v/>
      </c>
    </row>
    <row r="3113" spans="1:31" x14ac:dyDescent="0.25">
      <c r="A3113" s="30"/>
      <c r="B3113" s="74"/>
      <c r="C3113" s="82"/>
      <c r="D3113" s="92"/>
      <c r="E3113" s="75"/>
      <c r="F3113" s="76"/>
      <c r="G3113" s="83"/>
      <c r="H3113" s="77"/>
      <c r="I3113" s="84"/>
      <c r="J3113" s="30"/>
      <c r="K3113" s="25" t="str">
        <f t="shared" si="384"/>
        <v/>
      </c>
      <c r="L3113" s="30"/>
      <c r="O3113" s="13" t="str">
        <f t="shared" si="385"/>
        <v/>
      </c>
      <c r="P3113" s="13">
        <f>SUM($E$11:$E3113)</f>
        <v>30</v>
      </c>
      <c r="T3113" s="22">
        <f t="shared" si="386"/>
        <v>0</v>
      </c>
      <c r="U3113" s="22">
        <f t="shared" si="387"/>
        <v>0</v>
      </c>
      <c r="W3113" s="13" t="str">
        <f t="shared" si="388"/>
        <v/>
      </c>
      <c r="Y3113" s="41" t="str">
        <f>IF($B3113="", "", IF($B3113&gt;'Annual Report'!$AZ$41, 'Annual Report'!$BA$40, TEXT($B3113, "mmm yyyy")))</f>
        <v/>
      </c>
      <c r="AA3113" s="13" t="str">
        <f t="shared" si="389"/>
        <v/>
      </c>
      <c r="AC3113" s="13" t="str">
        <f t="shared" si="390"/>
        <v xml:space="preserve"> - </v>
      </c>
      <c r="AE3113" s="13" t="str">
        <f t="shared" si="391"/>
        <v/>
      </c>
    </row>
    <row r="3114" spans="1:31" x14ac:dyDescent="0.25">
      <c r="A3114" s="30"/>
      <c r="B3114" s="74"/>
      <c r="C3114" s="82"/>
      <c r="D3114" s="92"/>
      <c r="E3114" s="75"/>
      <c r="F3114" s="76"/>
      <c r="G3114" s="83"/>
      <c r="H3114" s="77"/>
      <c r="I3114" s="84"/>
      <c r="J3114" s="30"/>
      <c r="K3114" s="25" t="str">
        <f t="shared" si="384"/>
        <v/>
      </c>
      <c r="L3114" s="30"/>
      <c r="O3114" s="13" t="str">
        <f t="shared" si="385"/>
        <v/>
      </c>
      <c r="P3114" s="13">
        <f>SUM($E$11:$E3114)</f>
        <v>30</v>
      </c>
      <c r="T3114" s="22">
        <f t="shared" si="386"/>
        <v>0</v>
      </c>
      <c r="U3114" s="22">
        <f t="shared" si="387"/>
        <v>0</v>
      </c>
      <c r="W3114" s="13" t="str">
        <f t="shared" si="388"/>
        <v/>
      </c>
      <c r="Y3114" s="41" t="str">
        <f>IF($B3114="", "", IF($B3114&gt;'Annual Report'!$AZ$41, 'Annual Report'!$BA$40, TEXT($B3114, "mmm yyyy")))</f>
        <v/>
      </c>
      <c r="AA3114" s="13" t="str">
        <f t="shared" si="389"/>
        <v/>
      </c>
      <c r="AC3114" s="13" t="str">
        <f t="shared" si="390"/>
        <v xml:space="preserve"> - </v>
      </c>
      <c r="AE3114" s="13" t="str">
        <f t="shared" si="391"/>
        <v/>
      </c>
    </row>
    <row r="3115" spans="1:31" x14ac:dyDescent="0.25">
      <c r="A3115" s="30"/>
      <c r="B3115" s="74"/>
      <c r="C3115" s="82"/>
      <c r="D3115" s="92"/>
      <c r="E3115" s="75"/>
      <c r="F3115" s="76"/>
      <c r="G3115" s="83"/>
      <c r="H3115" s="77"/>
      <c r="I3115" s="84"/>
      <c r="J3115" s="30"/>
      <c r="K3115" s="25" t="str">
        <f t="shared" si="384"/>
        <v/>
      </c>
      <c r="L3115" s="30"/>
      <c r="O3115" s="13" t="str">
        <f t="shared" si="385"/>
        <v/>
      </c>
      <c r="P3115" s="13">
        <f>SUM($E$11:$E3115)</f>
        <v>30</v>
      </c>
      <c r="T3115" s="22">
        <f t="shared" si="386"/>
        <v>0</v>
      </c>
      <c r="U3115" s="22">
        <f t="shared" si="387"/>
        <v>0</v>
      </c>
      <c r="W3115" s="13" t="str">
        <f t="shared" si="388"/>
        <v/>
      </c>
      <c r="Y3115" s="41" t="str">
        <f>IF($B3115="", "", IF($B3115&gt;'Annual Report'!$AZ$41, 'Annual Report'!$BA$40, TEXT($B3115, "mmm yyyy")))</f>
        <v/>
      </c>
      <c r="AA3115" s="13" t="str">
        <f t="shared" si="389"/>
        <v/>
      </c>
      <c r="AC3115" s="13" t="str">
        <f t="shared" si="390"/>
        <v xml:space="preserve"> - </v>
      </c>
      <c r="AE3115" s="13" t="str">
        <f t="shared" si="391"/>
        <v/>
      </c>
    </row>
    <row r="3116" spans="1:31" x14ac:dyDescent="0.25">
      <c r="A3116" s="30"/>
      <c r="B3116" s="74"/>
      <c r="C3116" s="82"/>
      <c r="D3116" s="92"/>
      <c r="E3116" s="75"/>
      <c r="F3116" s="76"/>
      <c r="G3116" s="83"/>
      <c r="H3116" s="77"/>
      <c r="I3116" s="84"/>
      <c r="J3116" s="30"/>
      <c r="K3116" s="25" t="str">
        <f t="shared" si="384"/>
        <v/>
      </c>
      <c r="L3116" s="30"/>
      <c r="O3116" s="13" t="str">
        <f t="shared" si="385"/>
        <v/>
      </c>
      <c r="P3116" s="13">
        <f>SUM($E$11:$E3116)</f>
        <v>30</v>
      </c>
      <c r="T3116" s="22">
        <f t="shared" si="386"/>
        <v>0</v>
      </c>
      <c r="U3116" s="22">
        <f t="shared" si="387"/>
        <v>0</v>
      </c>
      <c r="W3116" s="13" t="str">
        <f t="shared" si="388"/>
        <v/>
      </c>
      <c r="Y3116" s="41" t="str">
        <f>IF($B3116="", "", IF($B3116&gt;'Annual Report'!$AZ$41, 'Annual Report'!$BA$40, TEXT($B3116, "mmm yyyy")))</f>
        <v/>
      </c>
      <c r="AA3116" s="13" t="str">
        <f t="shared" si="389"/>
        <v/>
      </c>
      <c r="AC3116" s="13" t="str">
        <f t="shared" si="390"/>
        <v xml:space="preserve"> - </v>
      </c>
      <c r="AE3116" s="13" t="str">
        <f t="shared" si="391"/>
        <v/>
      </c>
    </row>
    <row r="3117" spans="1:31" x14ac:dyDescent="0.25">
      <c r="A3117" s="30"/>
      <c r="B3117" s="74"/>
      <c r="C3117" s="82"/>
      <c r="D3117" s="92"/>
      <c r="E3117" s="75"/>
      <c r="F3117" s="76"/>
      <c r="G3117" s="83"/>
      <c r="H3117" s="77"/>
      <c r="I3117" s="84"/>
      <c r="J3117" s="30"/>
      <c r="K3117" s="25" t="str">
        <f t="shared" si="384"/>
        <v/>
      </c>
      <c r="L3117" s="30"/>
      <c r="O3117" s="13" t="str">
        <f t="shared" si="385"/>
        <v/>
      </c>
      <c r="P3117" s="13">
        <f>SUM($E$11:$E3117)</f>
        <v>30</v>
      </c>
      <c r="T3117" s="22">
        <f t="shared" si="386"/>
        <v>0</v>
      </c>
      <c r="U3117" s="22">
        <f t="shared" si="387"/>
        <v>0</v>
      </c>
      <c r="W3117" s="13" t="str">
        <f t="shared" si="388"/>
        <v/>
      </c>
      <c r="Y3117" s="41" t="str">
        <f>IF($B3117="", "", IF($B3117&gt;'Annual Report'!$AZ$41, 'Annual Report'!$BA$40, TEXT($B3117, "mmm yyyy")))</f>
        <v/>
      </c>
      <c r="AA3117" s="13" t="str">
        <f t="shared" si="389"/>
        <v/>
      </c>
      <c r="AC3117" s="13" t="str">
        <f t="shared" si="390"/>
        <v xml:space="preserve"> - </v>
      </c>
      <c r="AE3117" s="13" t="str">
        <f t="shared" si="391"/>
        <v/>
      </c>
    </row>
    <row r="3118" spans="1:31" x14ac:dyDescent="0.25">
      <c r="A3118" s="30"/>
      <c r="B3118" s="74"/>
      <c r="C3118" s="82"/>
      <c r="D3118" s="92"/>
      <c r="E3118" s="75"/>
      <c r="F3118" s="76"/>
      <c r="G3118" s="83"/>
      <c r="H3118" s="77"/>
      <c r="I3118" s="84"/>
      <c r="J3118" s="30"/>
      <c r="K3118" s="25" t="str">
        <f t="shared" si="384"/>
        <v/>
      </c>
      <c r="L3118" s="30"/>
      <c r="O3118" s="13" t="str">
        <f t="shared" si="385"/>
        <v/>
      </c>
      <c r="P3118" s="13">
        <f>SUM($E$11:$E3118)</f>
        <v>30</v>
      </c>
      <c r="T3118" s="22">
        <f t="shared" si="386"/>
        <v>0</v>
      </c>
      <c r="U3118" s="22">
        <f t="shared" si="387"/>
        <v>0</v>
      </c>
      <c r="W3118" s="13" t="str">
        <f t="shared" si="388"/>
        <v/>
      </c>
      <c r="Y3118" s="41" t="str">
        <f>IF($B3118="", "", IF($B3118&gt;'Annual Report'!$AZ$41, 'Annual Report'!$BA$40, TEXT($B3118, "mmm yyyy")))</f>
        <v/>
      </c>
      <c r="AA3118" s="13" t="str">
        <f t="shared" si="389"/>
        <v/>
      </c>
      <c r="AC3118" s="13" t="str">
        <f t="shared" si="390"/>
        <v xml:space="preserve"> - </v>
      </c>
      <c r="AE3118" s="13" t="str">
        <f t="shared" si="391"/>
        <v/>
      </c>
    </row>
    <row r="3119" spans="1:31" x14ac:dyDescent="0.25">
      <c r="A3119" s="30"/>
      <c r="B3119" s="74"/>
      <c r="C3119" s="82"/>
      <c r="D3119" s="92"/>
      <c r="E3119" s="75"/>
      <c r="F3119" s="76"/>
      <c r="G3119" s="83"/>
      <c r="H3119" s="77"/>
      <c r="I3119" s="84"/>
      <c r="J3119" s="30"/>
      <c r="K3119" s="25" t="str">
        <f t="shared" si="384"/>
        <v/>
      </c>
      <c r="L3119" s="30"/>
      <c r="O3119" s="13" t="str">
        <f t="shared" si="385"/>
        <v/>
      </c>
      <c r="P3119" s="13">
        <f>SUM($E$11:$E3119)</f>
        <v>30</v>
      </c>
      <c r="T3119" s="22">
        <f t="shared" si="386"/>
        <v>0</v>
      </c>
      <c r="U3119" s="22">
        <f t="shared" si="387"/>
        <v>0</v>
      </c>
      <c r="W3119" s="13" t="str">
        <f t="shared" si="388"/>
        <v/>
      </c>
      <c r="Y3119" s="41" t="str">
        <f>IF($B3119="", "", IF($B3119&gt;'Annual Report'!$AZ$41, 'Annual Report'!$BA$40, TEXT($B3119, "mmm yyyy")))</f>
        <v/>
      </c>
      <c r="AA3119" s="13" t="str">
        <f t="shared" si="389"/>
        <v/>
      </c>
      <c r="AC3119" s="13" t="str">
        <f t="shared" si="390"/>
        <v xml:space="preserve"> - </v>
      </c>
      <c r="AE3119" s="13" t="str">
        <f t="shared" si="391"/>
        <v/>
      </c>
    </row>
    <row r="3120" spans="1:31" x14ac:dyDescent="0.25">
      <c r="A3120" s="30"/>
      <c r="B3120" s="74"/>
      <c r="C3120" s="82"/>
      <c r="D3120" s="92"/>
      <c r="E3120" s="75"/>
      <c r="F3120" s="76"/>
      <c r="G3120" s="83"/>
      <c r="H3120" s="77"/>
      <c r="I3120" s="84"/>
      <c r="J3120" s="30"/>
      <c r="K3120" s="25" t="str">
        <f t="shared" si="384"/>
        <v/>
      </c>
      <c r="L3120" s="30"/>
      <c r="O3120" s="13" t="str">
        <f t="shared" si="385"/>
        <v/>
      </c>
      <c r="P3120" s="13">
        <f>SUM($E$11:$E3120)</f>
        <v>30</v>
      </c>
      <c r="T3120" s="22">
        <f t="shared" si="386"/>
        <v>0</v>
      </c>
      <c r="U3120" s="22">
        <f t="shared" si="387"/>
        <v>0</v>
      </c>
      <c r="W3120" s="13" t="str">
        <f t="shared" si="388"/>
        <v/>
      </c>
      <c r="Y3120" s="41" t="str">
        <f>IF($B3120="", "", IF($B3120&gt;'Annual Report'!$AZ$41, 'Annual Report'!$BA$40, TEXT($B3120, "mmm yyyy")))</f>
        <v/>
      </c>
      <c r="AA3120" s="13" t="str">
        <f t="shared" si="389"/>
        <v/>
      </c>
      <c r="AC3120" s="13" t="str">
        <f t="shared" si="390"/>
        <v xml:space="preserve"> - </v>
      </c>
      <c r="AE3120" s="13" t="str">
        <f t="shared" si="391"/>
        <v/>
      </c>
    </row>
    <row r="3121" spans="1:31" x14ac:dyDescent="0.25">
      <c r="A3121" s="30"/>
      <c r="B3121" s="74"/>
      <c r="C3121" s="82"/>
      <c r="D3121" s="92"/>
      <c r="E3121" s="75"/>
      <c r="F3121" s="76"/>
      <c r="G3121" s="83"/>
      <c r="H3121" s="77"/>
      <c r="I3121" s="84"/>
      <c r="J3121" s="30"/>
      <c r="K3121" s="25" t="str">
        <f t="shared" si="384"/>
        <v/>
      </c>
      <c r="L3121" s="30"/>
      <c r="O3121" s="13" t="str">
        <f t="shared" si="385"/>
        <v/>
      </c>
      <c r="P3121" s="13">
        <f>SUM($E$11:$E3121)</f>
        <v>30</v>
      </c>
      <c r="T3121" s="22">
        <f t="shared" si="386"/>
        <v>0</v>
      </c>
      <c r="U3121" s="22">
        <f t="shared" si="387"/>
        <v>0</v>
      </c>
      <c r="W3121" s="13" t="str">
        <f t="shared" si="388"/>
        <v/>
      </c>
      <c r="Y3121" s="41" t="str">
        <f>IF($B3121="", "", IF($B3121&gt;'Annual Report'!$AZ$41, 'Annual Report'!$BA$40, TEXT($B3121, "mmm yyyy")))</f>
        <v/>
      </c>
      <c r="AA3121" s="13" t="str">
        <f t="shared" si="389"/>
        <v/>
      </c>
      <c r="AC3121" s="13" t="str">
        <f t="shared" si="390"/>
        <v xml:space="preserve"> - </v>
      </c>
      <c r="AE3121" s="13" t="str">
        <f t="shared" si="391"/>
        <v/>
      </c>
    </row>
    <row r="3122" spans="1:31" x14ac:dyDescent="0.25">
      <c r="A3122" s="30"/>
      <c r="B3122" s="74"/>
      <c r="C3122" s="82"/>
      <c r="D3122" s="92"/>
      <c r="E3122" s="75"/>
      <c r="F3122" s="76"/>
      <c r="G3122" s="83"/>
      <c r="H3122" s="77"/>
      <c r="I3122" s="84"/>
      <c r="J3122" s="30"/>
      <c r="K3122" s="25" t="str">
        <f t="shared" si="384"/>
        <v/>
      </c>
      <c r="L3122" s="30"/>
      <c r="O3122" s="13" t="str">
        <f t="shared" si="385"/>
        <v/>
      </c>
      <c r="P3122" s="13">
        <f>SUM($E$11:$E3122)</f>
        <v>30</v>
      </c>
      <c r="T3122" s="22">
        <f t="shared" si="386"/>
        <v>0</v>
      </c>
      <c r="U3122" s="22">
        <f t="shared" si="387"/>
        <v>0</v>
      </c>
      <c r="W3122" s="13" t="str">
        <f t="shared" si="388"/>
        <v/>
      </c>
      <c r="Y3122" s="41" t="str">
        <f>IF($B3122="", "", IF($B3122&gt;'Annual Report'!$AZ$41, 'Annual Report'!$BA$40, TEXT($B3122, "mmm yyyy")))</f>
        <v/>
      </c>
      <c r="AA3122" s="13" t="str">
        <f t="shared" si="389"/>
        <v/>
      </c>
      <c r="AC3122" s="13" t="str">
        <f t="shared" si="390"/>
        <v xml:space="preserve"> - </v>
      </c>
      <c r="AE3122" s="13" t="str">
        <f t="shared" si="391"/>
        <v/>
      </c>
    </row>
    <row r="3123" spans="1:31" x14ac:dyDescent="0.25">
      <c r="A3123" s="30"/>
      <c r="B3123" s="74"/>
      <c r="C3123" s="82"/>
      <c r="D3123" s="92"/>
      <c r="E3123" s="75"/>
      <c r="F3123" s="76"/>
      <c r="G3123" s="83"/>
      <c r="H3123" s="77"/>
      <c r="I3123" s="84"/>
      <c r="J3123" s="30"/>
      <c r="K3123" s="25" t="str">
        <f t="shared" si="384"/>
        <v/>
      </c>
      <c r="L3123" s="30"/>
      <c r="O3123" s="13" t="str">
        <f t="shared" si="385"/>
        <v/>
      </c>
      <c r="P3123" s="13">
        <f>SUM($E$11:$E3123)</f>
        <v>30</v>
      </c>
      <c r="T3123" s="22">
        <f t="shared" si="386"/>
        <v>0</v>
      </c>
      <c r="U3123" s="22">
        <f t="shared" si="387"/>
        <v>0</v>
      </c>
      <c r="W3123" s="13" t="str">
        <f t="shared" si="388"/>
        <v/>
      </c>
      <c r="Y3123" s="41" t="str">
        <f>IF($B3123="", "", IF($B3123&gt;'Annual Report'!$AZ$41, 'Annual Report'!$BA$40, TEXT($B3123, "mmm yyyy")))</f>
        <v/>
      </c>
      <c r="AA3123" s="13" t="str">
        <f t="shared" si="389"/>
        <v/>
      </c>
      <c r="AC3123" s="13" t="str">
        <f t="shared" si="390"/>
        <v xml:space="preserve"> - </v>
      </c>
      <c r="AE3123" s="13" t="str">
        <f t="shared" si="391"/>
        <v/>
      </c>
    </row>
    <row r="3124" spans="1:31" x14ac:dyDescent="0.25">
      <c r="A3124" s="30"/>
      <c r="B3124" s="74"/>
      <c r="C3124" s="82"/>
      <c r="D3124" s="92"/>
      <c r="E3124" s="75"/>
      <c r="F3124" s="76"/>
      <c r="G3124" s="83"/>
      <c r="H3124" s="77"/>
      <c r="I3124" s="84"/>
      <c r="J3124" s="30"/>
      <c r="K3124" s="25" t="str">
        <f t="shared" si="384"/>
        <v/>
      </c>
      <c r="L3124" s="30"/>
      <c r="O3124" s="13" t="str">
        <f t="shared" si="385"/>
        <v/>
      </c>
      <c r="P3124" s="13">
        <f>SUM($E$11:$E3124)</f>
        <v>30</v>
      </c>
      <c r="T3124" s="22">
        <f t="shared" si="386"/>
        <v>0</v>
      </c>
      <c r="U3124" s="22">
        <f t="shared" si="387"/>
        <v>0</v>
      </c>
      <c r="W3124" s="13" t="str">
        <f t="shared" si="388"/>
        <v/>
      </c>
      <c r="Y3124" s="41" t="str">
        <f>IF($B3124="", "", IF($B3124&gt;'Annual Report'!$AZ$41, 'Annual Report'!$BA$40, TEXT($B3124, "mmm yyyy")))</f>
        <v/>
      </c>
      <c r="AA3124" s="13" t="str">
        <f t="shared" si="389"/>
        <v/>
      </c>
      <c r="AC3124" s="13" t="str">
        <f t="shared" si="390"/>
        <v xml:space="preserve"> - </v>
      </c>
      <c r="AE3124" s="13" t="str">
        <f t="shared" si="391"/>
        <v/>
      </c>
    </row>
    <row r="3125" spans="1:31" x14ac:dyDescent="0.25">
      <c r="A3125" s="30"/>
      <c r="B3125" s="74"/>
      <c r="C3125" s="82"/>
      <c r="D3125" s="92"/>
      <c r="E3125" s="75"/>
      <c r="F3125" s="76"/>
      <c r="G3125" s="83"/>
      <c r="H3125" s="77"/>
      <c r="I3125" s="84"/>
      <c r="J3125" s="30"/>
      <c r="K3125" s="25" t="str">
        <f t="shared" si="384"/>
        <v/>
      </c>
      <c r="L3125" s="30"/>
      <c r="O3125" s="13" t="str">
        <f t="shared" si="385"/>
        <v/>
      </c>
      <c r="P3125" s="13">
        <f>SUM($E$11:$E3125)</f>
        <v>30</v>
      </c>
      <c r="T3125" s="22">
        <f t="shared" si="386"/>
        <v>0</v>
      </c>
      <c r="U3125" s="22">
        <f t="shared" si="387"/>
        <v>0</v>
      </c>
      <c r="W3125" s="13" t="str">
        <f t="shared" si="388"/>
        <v/>
      </c>
      <c r="Y3125" s="41" t="str">
        <f>IF($B3125="", "", IF($B3125&gt;'Annual Report'!$AZ$41, 'Annual Report'!$BA$40, TEXT($B3125, "mmm yyyy")))</f>
        <v/>
      </c>
      <c r="AA3125" s="13" t="str">
        <f t="shared" si="389"/>
        <v/>
      </c>
      <c r="AC3125" s="13" t="str">
        <f t="shared" si="390"/>
        <v xml:space="preserve"> - </v>
      </c>
      <c r="AE3125" s="13" t="str">
        <f t="shared" si="391"/>
        <v/>
      </c>
    </row>
    <row r="3126" spans="1:31" x14ac:dyDescent="0.25">
      <c r="A3126" s="30"/>
      <c r="B3126" s="74"/>
      <c r="C3126" s="82"/>
      <c r="D3126" s="92"/>
      <c r="E3126" s="75"/>
      <c r="F3126" s="76"/>
      <c r="G3126" s="83"/>
      <c r="H3126" s="77"/>
      <c r="I3126" s="84"/>
      <c r="J3126" s="30"/>
      <c r="K3126" s="25" t="str">
        <f t="shared" si="384"/>
        <v/>
      </c>
      <c r="L3126" s="30"/>
      <c r="O3126" s="13" t="str">
        <f t="shared" si="385"/>
        <v/>
      </c>
      <c r="P3126" s="13">
        <f>SUM($E$11:$E3126)</f>
        <v>30</v>
      </c>
      <c r="T3126" s="22">
        <f t="shared" si="386"/>
        <v>0</v>
      </c>
      <c r="U3126" s="22">
        <f t="shared" si="387"/>
        <v>0</v>
      </c>
      <c r="W3126" s="13" t="str">
        <f t="shared" si="388"/>
        <v/>
      </c>
      <c r="Y3126" s="41" t="str">
        <f>IF($B3126="", "", IF($B3126&gt;'Annual Report'!$AZ$41, 'Annual Report'!$BA$40, TEXT($B3126, "mmm yyyy")))</f>
        <v/>
      </c>
      <c r="AA3126" s="13" t="str">
        <f t="shared" si="389"/>
        <v/>
      </c>
      <c r="AC3126" s="13" t="str">
        <f t="shared" si="390"/>
        <v xml:space="preserve"> - </v>
      </c>
      <c r="AE3126" s="13" t="str">
        <f t="shared" si="391"/>
        <v/>
      </c>
    </row>
    <row r="3127" spans="1:31" x14ac:dyDescent="0.25">
      <c r="A3127" s="30"/>
      <c r="B3127" s="74"/>
      <c r="C3127" s="82"/>
      <c r="D3127" s="92"/>
      <c r="E3127" s="75"/>
      <c r="F3127" s="76"/>
      <c r="G3127" s="83"/>
      <c r="H3127" s="77"/>
      <c r="I3127" s="84"/>
      <c r="J3127" s="30"/>
      <c r="K3127" s="25" t="str">
        <f t="shared" si="384"/>
        <v/>
      </c>
      <c r="L3127" s="30"/>
      <c r="O3127" s="13" t="str">
        <f t="shared" si="385"/>
        <v/>
      </c>
      <c r="P3127" s="13">
        <f>SUM($E$11:$E3127)</f>
        <v>30</v>
      </c>
      <c r="T3127" s="22">
        <f t="shared" si="386"/>
        <v>0</v>
      </c>
      <c r="U3127" s="22">
        <f t="shared" si="387"/>
        <v>0</v>
      </c>
      <c r="W3127" s="13" t="str">
        <f t="shared" si="388"/>
        <v/>
      </c>
      <c r="Y3127" s="41" t="str">
        <f>IF($B3127="", "", IF($B3127&gt;'Annual Report'!$AZ$41, 'Annual Report'!$BA$40, TEXT($B3127, "mmm yyyy")))</f>
        <v/>
      </c>
      <c r="AA3127" s="13" t="str">
        <f t="shared" si="389"/>
        <v/>
      </c>
      <c r="AC3127" s="13" t="str">
        <f t="shared" si="390"/>
        <v xml:space="preserve"> - </v>
      </c>
      <c r="AE3127" s="13" t="str">
        <f t="shared" si="391"/>
        <v/>
      </c>
    </row>
    <row r="3128" spans="1:31" x14ac:dyDescent="0.25">
      <c r="A3128" s="30"/>
      <c r="B3128" s="74"/>
      <c r="C3128" s="82"/>
      <c r="D3128" s="92"/>
      <c r="E3128" s="75"/>
      <c r="F3128" s="76"/>
      <c r="G3128" s="83"/>
      <c r="H3128" s="77"/>
      <c r="I3128" s="84"/>
      <c r="J3128" s="30"/>
      <c r="K3128" s="25" t="str">
        <f t="shared" si="384"/>
        <v/>
      </c>
      <c r="L3128" s="30"/>
      <c r="O3128" s="13" t="str">
        <f t="shared" si="385"/>
        <v/>
      </c>
      <c r="P3128" s="13">
        <f>SUM($E$11:$E3128)</f>
        <v>30</v>
      </c>
      <c r="T3128" s="22">
        <f t="shared" si="386"/>
        <v>0</v>
      </c>
      <c r="U3128" s="22">
        <f t="shared" si="387"/>
        <v>0</v>
      </c>
      <c r="W3128" s="13" t="str">
        <f t="shared" si="388"/>
        <v/>
      </c>
      <c r="Y3128" s="41" t="str">
        <f>IF($B3128="", "", IF($B3128&gt;'Annual Report'!$AZ$41, 'Annual Report'!$BA$40, TEXT($B3128, "mmm yyyy")))</f>
        <v/>
      </c>
      <c r="AA3128" s="13" t="str">
        <f t="shared" si="389"/>
        <v/>
      </c>
      <c r="AC3128" s="13" t="str">
        <f t="shared" si="390"/>
        <v xml:space="preserve"> - </v>
      </c>
      <c r="AE3128" s="13" t="str">
        <f t="shared" si="391"/>
        <v/>
      </c>
    </row>
    <row r="3129" spans="1:31" x14ac:dyDescent="0.25">
      <c r="A3129" s="30"/>
      <c r="B3129" s="74"/>
      <c r="C3129" s="82"/>
      <c r="D3129" s="92"/>
      <c r="E3129" s="75"/>
      <c r="F3129" s="76"/>
      <c r="G3129" s="83"/>
      <c r="H3129" s="77"/>
      <c r="I3129" s="84"/>
      <c r="J3129" s="30"/>
      <c r="K3129" s="25" t="str">
        <f t="shared" si="384"/>
        <v/>
      </c>
      <c r="L3129" s="30"/>
      <c r="O3129" s="13" t="str">
        <f t="shared" si="385"/>
        <v/>
      </c>
      <c r="P3129" s="13">
        <f>SUM($E$11:$E3129)</f>
        <v>30</v>
      </c>
      <c r="T3129" s="22">
        <f t="shared" si="386"/>
        <v>0</v>
      </c>
      <c r="U3129" s="22">
        <f t="shared" si="387"/>
        <v>0</v>
      </c>
      <c r="W3129" s="13" t="str">
        <f t="shared" si="388"/>
        <v/>
      </c>
      <c r="Y3129" s="41" t="str">
        <f>IF($B3129="", "", IF($B3129&gt;'Annual Report'!$AZ$41, 'Annual Report'!$BA$40, TEXT($B3129, "mmm yyyy")))</f>
        <v/>
      </c>
      <c r="AA3129" s="13" t="str">
        <f t="shared" si="389"/>
        <v/>
      </c>
      <c r="AC3129" s="13" t="str">
        <f t="shared" si="390"/>
        <v xml:space="preserve"> - </v>
      </c>
      <c r="AE3129" s="13" t="str">
        <f t="shared" si="391"/>
        <v/>
      </c>
    </row>
    <row r="3130" spans="1:31" x14ac:dyDescent="0.25">
      <c r="A3130" s="30"/>
      <c r="B3130" s="74"/>
      <c r="C3130" s="82"/>
      <c r="D3130" s="92"/>
      <c r="E3130" s="75"/>
      <c r="F3130" s="76"/>
      <c r="G3130" s="83"/>
      <c r="H3130" s="77"/>
      <c r="I3130" s="84"/>
      <c r="J3130" s="30"/>
      <c r="K3130" s="25" t="str">
        <f t="shared" si="384"/>
        <v/>
      </c>
      <c r="L3130" s="30"/>
      <c r="O3130" s="13" t="str">
        <f t="shared" si="385"/>
        <v/>
      </c>
      <c r="P3130" s="13">
        <f>SUM($E$11:$E3130)</f>
        <v>30</v>
      </c>
      <c r="T3130" s="22">
        <f t="shared" si="386"/>
        <v>0</v>
      </c>
      <c r="U3130" s="22">
        <f t="shared" si="387"/>
        <v>0</v>
      </c>
      <c r="W3130" s="13" t="str">
        <f t="shared" si="388"/>
        <v/>
      </c>
      <c r="Y3130" s="41" t="str">
        <f>IF($B3130="", "", IF($B3130&gt;'Annual Report'!$AZ$41, 'Annual Report'!$BA$40, TEXT($B3130, "mmm yyyy")))</f>
        <v/>
      </c>
      <c r="AA3130" s="13" t="str">
        <f t="shared" si="389"/>
        <v/>
      </c>
      <c r="AC3130" s="13" t="str">
        <f t="shared" si="390"/>
        <v xml:space="preserve"> - </v>
      </c>
      <c r="AE3130" s="13" t="str">
        <f t="shared" si="391"/>
        <v/>
      </c>
    </row>
    <row r="3131" spans="1:31" x14ac:dyDescent="0.25">
      <c r="A3131" s="30"/>
      <c r="B3131" s="74"/>
      <c r="C3131" s="82"/>
      <c r="D3131" s="92"/>
      <c r="E3131" s="75"/>
      <c r="F3131" s="76"/>
      <c r="G3131" s="83"/>
      <c r="H3131" s="77"/>
      <c r="I3131" s="84"/>
      <c r="J3131" s="30"/>
      <c r="K3131" s="25" t="str">
        <f t="shared" si="384"/>
        <v/>
      </c>
      <c r="L3131" s="30"/>
      <c r="O3131" s="13" t="str">
        <f t="shared" si="385"/>
        <v/>
      </c>
      <c r="P3131" s="13">
        <f>SUM($E$11:$E3131)</f>
        <v>30</v>
      </c>
      <c r="T3131" s="22">
        <f t="shared" si="386"/>
        <v>0</v>
      </c>
      <c r="U3131" s="22">
        <f t="shared" si="387"/>
        <v>0</v>
      </c>
      <c r="W3131" s="13" t="str">
        <f t="shared" si="388"/>
        <v/>
      </c>
      <c r="Y3131" s="41" t="str">
        <f>IF($B3131="", "", IF($B3131&gt;'Annual Report'!$AZ$41, 'Annual Report'!$BA$40, TEXT($B3131, "mmm yyyy")))</f>
        <v/>
      </c>
      <c r="AA3131" s="13" t="str">
        <f t="shared" si="389"/>
        <v/>
      </c>
      <c r="AC3131" s="13" t="str">
        <f t="shared" si="390"/>
        <v xml:space="preserve"> - </v>
      </c>
      <c r="AE3131" s="13" t="str">
        <f t="shared" si="391"/>
        <v/>
      </c>
    </row>
    <row r="3132" spans="1:31" x14ac:dyDescent="0.25">
      <c r="A3132" s="30"/>
      <c r="B3132" s="74"/>
      <c r="C3132" s="82"/>
      <c r="D3132" s="92"/>
      <c r="E3132" s="75"/>
      <c r="F3132" s="76"/>
      <c r="G3132" s="83"/>
      <c r="H3132" s="77"/>
      <c r="I3132" s="84"/>
      <c r="J3132" s="30"/>
      <c r="K3132" s="25" t="str">
        <f t="shared" si="384"/>
        <v/>
      </c>
      <c r="L3132" s="30"/>
      <c r="O3132" s="13" t="str">
        <f t="shared" si="385"/>
        <v/>
      </c>
      <c r="P3132" s="13">
        <f>SUM($E$11:$E3132)</f>
        <v>30</v>
      </c>
      <c r="T3132" s="22">
        <f t="shared" si="386"/>
        <v>0</v>
      </c>
      <c r="U3132" s="22">
        <f t="shared" si="387"/>
        <v>0</v>
      </c>
      <c r="W3132" s="13" t="str">
        <f t="shared" si="388"/>
        <v/>
      </c>
      <c r="Y3132" s="41" t="str">
        <f>IF($B3132="", "", IF($B3132&gt;'Annual Report'!$AZ$41, 'Annual Report'!$BA$40, TEXT($B3132, "mmm yyyy")))</f>
        <v/>
      </c>
      <c r="AA3132" s="13" t="str">
        <f t="shared" si="389"/>
        <v/>
      </c>
      <c r="AC3132" s="13" t="str">
        <f t="shared" si="390"/>
        <v xml:space="preserve"> - </v>
      </c>
      <c r="AE3132" s="13" t="str">
        <f t="shared" si="391"/>
        <v/>
      </c>
    </row>
    <row r="3133" spans="1:31" x14ac:dyDescent="0.25">
      <c r="A3133" s="30"/>
      <c r="B3133" s="74"/>
      <c r="C3133" s="82"/>
      <c r="D3133" s="92"/>
      <c r="E3133" s="75"/>
      <c r="F3133" s="76"/>
      <c r="G3133" s="83"/>
      <c r="H3133" s="77"/>
      <c r="I3133" s="84"/>
      <c r="J3133" s="30"/>
      <c r="K3133" s="25" t="str">
        <f t="shared" si="384"/>
        <v/>
      </c>
      <c r="L3133" s="30"/>
      <c r="O3133" s="13" t="str">
        <f t="shared" si="385"/>
        <v/>
      </c>
      <c r="P3133" s="13">
        <f>SUM($E$11:$E3133)</f>
        <v>30</v>
      </c>
      <c r="T3133" s="22">
        <f t="shared" si="386"/>
        <v>0</v>
      </c>
      <c r="U3133" s="22">
        <f t="shared" si="387"/>
        <v>0</v>
      </c>
      <c r="W3133" s="13" t="str">
        <f t="shared" si="388"/>
        <v/>
      </c>
      <c r="Y3133" s="41" t="str">
        <f>IF($B3133="", "", IF($B3133&gt;'Annual Report'!$AZ$41, 'Annual Report'!$BA$40, TEXT($B3133, "mmm yyyy")))</f>
        <v/>
      </c>
      <c r="AA3133" s="13" t="str">
        <f t="shared" si="389"/>
        <v/>
      </c>
      <c r="AC3133" s="13" t="str">
        <f t="shared" si="390"/>
        <v xml:space="preserve"> - </v>
      </c>
      <c r="AE3133" s="13" t="str">
        <f t="shared" si="391"/>
        <v/>
      </c>
    </row>
    <row r="3134" spans="1:31" x14ac:dyDescent="0.25">
      <c r="A3134" s="30"/>
      <c r="B3134" s="74"/>
      <c r="C3134" s="82"/>
      <c r="D3134" s="92"/>
      <c r="E3134" s="75"/>
      <c r="F3134" s="76"/>
      <c r="G3134" s="83"/>
      <c r="H3134" s="77"/>
      <c r="I3134" s="84"/>
      <c r="J3134" s="30"/>
      <c r="K3134" s="25" t="str">
        <f t="shared" si="384"/>
        <v/>
      </c>
      <c r="L3134" s="30"/>
      <c r="O3134" s="13" t="str">
        <f t="shared" si="385"/>
        <v/>
      </c>
      <c r="P3134" s="13">
        <f>SUM($E$11:$E3134)</f>
        <v>30</v>
      </c>
      <c r="T3134" s="22">
        <f t="shared" si="386"/>
        <v>0</v>
      </c>
      <c r="U3134" s="22">
        <f t="shared" si="387"/>
        <v>0</v>
      </c>
      <c r="W3134" s="13" t="str">
        <f t="shared" si="388"/>
        <v/>
      </c>
      <c r="Y3134" s="41" t="str">
        <f>IF($B3134="", "", IF($B3134&gt;'Annual Report'!$AZ$41, 'Annual Report'!$BA$40, TEXT($B3134, "mmm yyyy")))</f>
        <v/>
      </c>
      <c r="AA3134" s="13" t="str">
        <f t="shared" si="389"/>
        <v/>
      </c>
      <c r="AC3134" s="13" t="str">
        <f t="shared" si="390"/>
        <v xml:space="preserve"> - </v>
      </c>
      <c r="AE3134" s="13" t="str">
        <f t="shared" si="391"/>
        <v/>
      </c>
    </row>
    <row r="3135" spans="1:31" x14ac:dyDescent="0.25">
      <c r="A3135" s="30"/>
      <c r="B3135" s="74"/>
      <c r="C3135" s="82"/>
      <c r="D3135" s="92"/>
      <c r="E3135" s="75"/>
      <c r="F3135" s="76"/>
      <c r="G3135" s="83"/>
      <c r="H3135" s="77"/>
      <c r="I3135" s="84"/>
      <c r="J3135" s="30"/>
      <c r="K3135" s="25" t="str">
        <f t="shared" si="384"/>
        <v/>
      </c>
      <c r="L3135" s="30"/>
      <c r="O3135" s="13" t="str">
        <f t="shared" si="385"/>
        <v/>
      </c>
      <c r="P3135" s="13">
        <f>SUM($E$11:$E3135)</f>
        <v>30</v>
      </c>
      <c r="T3135" s="22">
        <f t="shared" si="386"/>
        <v>0</v>
      </c>
      <c r="U3135" s="22">
        <f t="shared" si="387"/>
        <v>0</v>
      </c>
      <c r="W3135" s="13" t="str">
        <f t="shared" si="388"/>
        <v/>
      </c>
      <c r="Y3135" s="41" t="str">
        <f>IF($B3135="", "", IF($B3135&gt;'Annual Report'!$AZ$41, 'Annual Report'!$BA$40, TEXT($B3135, "mmm yyyy")))</f>
        <v/>
      </c>
      <c r="AA3135" s="13" t="str">
        <f t="shared" si="389"/>
        <v/>
      </c>
      <c r="AC3135" s="13" t="str">
        <f t="shared" si="390"/>
        <v xml:space="preserve"> - </v>
      </c>
      <c r="AE3135" s="13" t="str">
        <f t="shared" si="391"/>
        <v/>
      </c>
    </row>
    <row r="3136" spans="1:31" x14ac:dyDescent="0.25">
      <c r="A3136" s="30"/>
      <c r="B3136" s="74"/>
      <c r="C3136" s="82"/>
      <c r="D3136" s="92"/>
      <c r="E3136" s="75"/>
      <c r="F3136" s="76"/>
      <c r="G3136" s="83"/>
      <c r="H3136" s="77"/>
      <c r="I3136" s="84"/>
      <c r="J3136" s="30"/>
      <c r="K3136" s="25" t="str">
        <f t="shared" si="384"/>
        <v/>
      </c>
      <c r="L3136" s="30"/>
      <c r="O3136" s="13" t="str">
        <f t="shared" si="385"/>
        <v/>
      </c>
      <c r="P3136" s="13">
        <f>SUM($E$11:$E3136)</f>
        <v>30</v>
      </c>
      <c r="T3136" s="22">
        <f t="shared" si="386"/>
        <v>0</v>
      </c>
      <c r="U3136" s="22">
        <f t="shared" si="387"/>
        <v>0</v>
      </c>
      <c r="W3136" s="13" t="str">
        <f t="shared" si="388"/>
        <v/>
      </c>
      <c r="Y3136" s="41" t="str">
        <f>IF($B3136="", "", IF($B3136&gt;'Annual Report'!$AZ$41, 'Annual Report'!$BA$40, TEXT($B3136, "mmm yyyy")))</f>
        <v/>
      </c>
      <c r="AA3136" s="13" t="str">
        <f t="shared" si="389"/>
        <v/>
      </c>
      <c r="AC3136" s="13" t="str">
        <f t="shared" si="390"/>
        <v xml:space="preserve"> - </v>
      </c>
      <c r="AE3136" s="13" t="str">
        <f t="shared" si="391"/>
        <v/>
      </c>
    </row>
    <row r="3137" spans="1:31" x14ac:dyDescent="0.25">
      <c r="A3137" s="30"/>
      <c r="B3137" s="74"/>
      <c r="C3137" s="82"/>
      <c r="D3137" s="92"/>
      <c r="E3137" s="75"/>
      <c r="F3137" s="76"/>
      <c r="G3137" s="83"/>
      <c r="H3137" s="77"/>
      <c r="I3137" s="84"/>
      <c r="J3137" s="30"/>
      <c r="K3137" s="25" t="str">
        <f t="shared" si="384"/>
        <v/>
      </c>
      <c r="L3137" s="30"/>
      <c r="O3137" s="13" t="str">
        <f t="shared" si="385"/>
        <v/>
      </c>
      <c r="P3137" s="13">
        <f>SUM($E$11:$E3137)</f>
        <v>30</v>
      </c>
      <c r="T3137" s="22">
        <f t="shared" si="386"/>
        <v>0</v>
      </c>
      <c r="U3137" s="22">
        <f t="shared" si="387"/>
        <v>0</v>
      </c>
      <c r="W3137" s="13" t="str">
        <f t="shared" si="388"/>
        <v/>
      </c>
      <c r="Y3137" s="41" t="str">
        <f>IF($B3137="", "", IF($B3137&gt;'Annual Report'!$AZ$41, 'Annual Report'!$BA$40, TEXT($B3137, "mmm yyyy")))</f>
        <v/>
      </c>
      <c r="AA3137" s="13" t="str">
        <f t="shared" si="389"/>
        <v/>
      </c>
      <c r="AC3137" s="13" t="str">
        <f t="shared" si="390"/>
        <v xml:space="preserve"> - </v>
      </c>
      <c r="AE3137" s="13" t="str">
        <f t="shared" si="391"/>
        <v/>
      </c>
    </row>
    <row r="3138" spans="1:31" x14ac:dyDescent="0.25">
      <c r="A3138" s="30"/>
      <c r="B3138" s="74"/>
      <c r="C3138" s="82"/>
      <c r="D3138" s="92"/>
      <c r="E3138" s="75"/>
      <c r="F3138" s="76"/>
      <c r="G3138" s="83"/>
      <c r="H3138" s="77"/>
      <c r="I3138" s="84"/>
      <c r="J3138" s="30"/>
      <c r="K3138" s="25" t="str">
        <f t="shared" si="384"/>
        <v/>
      </c>
      <c r="L3138" s="30"/>
      <c r="O3138" s="13" t="str">
        <f t="shared" si="385"/>
        <v/>
      </c>
      <c r="P3138" s="13">
        <f>SUM($E$11:$E3138)</f>
        <v>30</v>
      </c>
      <c r="T3138" s="22">
        <f t="shared" si="386"/>
        <v>0</v>
      </c>
      <c r="U3138" s="22">
        <f t="shared" si="387"/>
        <v>0</v>
      </c>
      <c r="W3138" s="13" t="str">
        <f t="shared" si="388"/>
        <v/>
      </c>
      <c r="Y3138" s="41" t="str">
        <f>IF($B3138="", "", IF($B3138&gt;'Annual Report'!$AZ$41, 'Annual Report'!$BA$40, TEXT($B3138, "mmm yyyy")))</f>
        <v/>
      </c>
      <c r="AA3138" s="13" t="str">
        <f t="shared" si="389"/>
        <v/>
      </c>
      <c r="AC3138" s="13" t="str">
        <f t="shared" si="390"/>
        <v xml:space="preserve"> - </v>
      </c>
      <c r="AE3138" s="13" t="str">
        <f t="shared" si="391"/>
        <v/>
      </c>
    </row>
    <row r="3139" spans="1:31" x14ac:dyDescent="0.25">
      <c r="A3139" s="30"/>
      <c r="B3139" s="74"/>
      <c r="C3139" s="82"/>
      <c r="D3139" s="92"/>
      <c r="E3139" s="75"/>
      <c r="F3139" s="76"/>
      <c r="G3139" s="83"/>
      <c r="H3139" s="77"/>
      <c r="I3139" s="84"/>
      <c r="J3139" s="30"/>
      <c r="K3139" s="25" t="str">
        <f t="shared" si="384"/>
        <v/>
      </c>
      <c r="L3139" s="30"/>
      <c r="O3139" s="13" t="str">
        <f t="shared" si="385"/>
        <v/>
      </c>
      <c r="P3139" s="13">
        <f>SUM($E$11:$E3139)</f>
        <v>30</v>
      </c>
      <c r="T3139" s="22">
        <f t="shared" si="386"/>
        <v>0</v>
      </c>
      <c r="U3139" s="22">
        <f t="shared" si="387"/>
        <v>0</v>
      </c>
      <c r="W3139" s="13" t="str">
        <f t="shared" si="388"/>
        <v/>
      </c>
      <c r="Y3139" s="41" t="str">
        <f>IF($B3139="", "", IF($B3139&gt;'Annual Report'!$AZ$41, 'Annual Report'!$BA$40, TEXT($B3139, "mmm yyyy")))</f>
        <v/>
      </c>
      <c r="AA3139" s="13" t="str">
        <f t="shared" si="389"/>
        <v/>
      </c>
      <c r="AC3139" s="13" t="str">
        <f t="shared" si="390"/>
        <v xml:space="preserve"> - </v>
      </c>
      <c r="AE3139" s="13" t="str">
        <f t="shared" si="391"/>
        <v/>
      </c>
    </row>
    <row r="3140" spans="1:31" x14ac:dyDescent="0.25">
      <c r="A3140" s="30"/>
      <c r="B3140" s="74"/>
      <c r="C3140" s="82"/>
      <c r="D3140" s="92"/>
      <c r="E3140" s="75"/>
      <c r="F3140" s="76"/>
      <c r="G3140" s="83"/>
      <c r="H3140" s="77"/>
      <c r="I3140" s="84"/>
      <c r="J3140" s="30"/>
      <c r="K3140" s="25" t="str">
        <f t="shared" si="384"/>
        <v/>
      </c>
      <c r="L3140" s="30"/>
      <c r="O3140" s="13" t="str">
        <f t="shared" si="385"/>
        <v/>
      </c>
      <c r="P3140" s="13">
        <f>SUM($E$11:$E3140)</f>
        <v>30</v>
      </c>
      <c r="T3140" s="22">
        <f t="shared" si="386"/>
        <v>0</v>
      </c>
      <c r="U3140" s="22">
        <f t="shared" si="387"/>
        <v>0</v>
      </c>
      <c r="W3140" s="13" t="str">
        <f t="shared" si="388"/>
        <v/>
      </c>
      <c r="Y3140" s="41" t="str">
        <f>IF($B3140="", "", IF($B3140&gt;'Annual Report'!$AZ$41, 'Annual Report'!$BA$40, TEXT($B3140, "mmm yyyy")))</f>
        <v/>
      </c>
      <c r="AA3140" s="13" t="str">
        <f t="shared" si="389"/>
        <v/>
      </c>
      <c r="AC3140" s="13" t="str">
        <f t="shared" si="390"/>
        <v xml:space="preserve"> - </v>
      </c>
      <c r="AE3140" s="13" t="str">
        <f t="shared" si="391"/>
        <v/>
      </c>
    </row>
    <row r="3141" spans="1:31" x14ac:dyDescent="0.25">
      <c r="A3141" s="30"/>
      <c r="B3141" s="74"/>
      <c r="C3141" s="82"/>
      <c r="D3141" s="92"/>
      <c r="E3141" s="75"/>
      <c r="F3141" s="76"/>
      <c r="G3141" s="83"/>
      <c r="H3141" s="77"/>
      <c r="I3141" s="84"/>
      <c r="J3141" s="30"/>
      <c r="K3141" s="25" t="str">
        <f t="shared" si="384"/>
        <v/>
      </c>
      <c r="L3141" s="30"/>
      <c r="O3141" s="13" t="str">
        <f t="shared" si="385"/>
        <v/>
      </c>
      <c r="P3141" s="13">
        <f>SUM($E$11:$E3141)</f>
        <v>30</v>
      </c>
      <c r="T3141" s="22">
        <f t="shared" si="386"/>
        <v>0</v>
      </c>
      <c r="U3141" s="22">
        <f t="shared" si="387"/>
        <v>0</v>
      </c>
      <c r="W3141" s="13" t="str">
        <f t="shared" si="388"/>
        <v/>
      </c>
      <c r="Y3141" s="41" t="str">
        <f>IF($B3141="", "", IF($B3141&gt;'Annual Report'!$AZ$41, 'Annual Report'!$BA$40, TEXT($B3141, "mmm yyyy")))</f>
        <v/>
      </c>
      <c r="AA3141" s="13" t="str">
        <f t="shared" si="389"/>
        <v/>
      </c>
      <c r="AC3141" s="13" t="str">
        <f t="shared" si="390"/>
        <v xml:space="preserve"> - </v>
      </c>
      <c r="AE3141" s="13" t="str">
        <f t="shared" si="391"/>
        <v/>
      </c>
    </row>
    <row r="3142" spans="1:31" x14ac:dyDescent="0.25">
      <c r="A3142" s="30"/>
      <c r="B3142" s="74"/>
      <c r="C3142" s="82"/>
      <c r="D3142" s="92"/>
      <c r="E3142" s="75"/>
      <c r="F3142" s="76"/>
      <c r="G3142" s="83"/>
      <c r="H3142" s="77"/>
      <c r="I3142" s="84"/>
      <c r="J3142" s="30"/>
      <c r="K3142" s="25" t="str">
        <f t="shared" si="384"/>
        <v/>
      </c>
      <c r="L3142" s="30"/>
      <c r="O3142" s="13" t="str">
        <f t="shared" si="385"/>
        <v/>
      </c>
      <c r="P3142" s="13">
        <f>SUM($E$11:$E3142)</f>
        <v>30</v>
      </c>
      <c r="T3142" s="22">
        <f t="shared" si="386"/>
        <v>0</v>
      </c>
      <c r="U3142" s="22">
        <f t="shared" si="387"/>
        <v>0</v>
      </c>
      <c r="W3142" s="13" t="str">
        <f t="shared" si="388"/>
        <v/>
      </c>
      <c r="Y3142" s="41" t="str">
        <f>IF($B3142="", "", IF($B3142&gt;'Annual Report'!$AZ$41, 'Annual Report'!$BA$40, TEXT($B3142, "mmm yyyy")))</f>
        <v/>
      </c>
      <c r="AA3142" s="13" t="str">
        <f t="shared" si="389"/>
        <v/>
      </c>
      <c r="AC3142" s="13" t="str">
        <f t="shared" si="390"/>
        <v xml:space="preserve"> - </v>
      </c>
      <c r="AE3142" s="13" t="str">
        <f t="shared" si="391"/>
        <v/>
      </c>
    </row>
    <row r="3143" spans="1:31" x14ac:dyDescent="0.25">
      <c r="A3143" s="30"/>
      <c r="B3143" s="74"/>
      <c r="C3143" s="82"/>
      <c r="D3143" s="92"/>
      <c r="E3143" s="75"/>
      <c r="F3143" s="76"/>
      <c r="G3143" s="83"/>
      <c r="H3143" s="77"/>
      <c r="I3143" s="84"/>
      <c r="J3143" s="30"/>
      <c r="K3143" s="25" t="str">
        <f t="shared" si="384"/>
        <v/>
      </c>
      <c r="L3143" s="30"/>
      <c r="O3143" s="13" t="str">
        <f t="shared" si="385"/>
        <v/>
      </c>
      <c r="P3143" s="13">
        <f>SUM($E$11:$E3143)</f>
        <v>30</v>
      </c>
      <c r="T3143" s="22">
        <f t="shared" si="386"/>
        <v>0</v>
      </c>
      <c r="U3143" s="22">
        <f t="shared" si="387"/>
        <v>0</v>
      </c>
      <c r="W3143" s="13" t="str">
        <f t="shared" si="388"/>
        <v/>
      </c>
      <c r="Y3143" s="41" t="str">
        <f>IF($B3143="", "", IF($B3143&gt;'Annual Report'!$AZ$41, 'Annual Report'!$BA$40, TEXT($B3143, "mmm yyyy")))</f>
        <v/>
      </c>
      <c r="AA3143" s="13" t="str">
        <f t="shared" si="389"/>
        <v/>
      </c>
      <c r="AC3143" s="13" t="str">
        <f t="shared" si="390"/>
        <v xml:space="preserve"> - </v>
      </c>
      <c r="AE3143" s="13" t="str">
        <f t="shared" si="391"/>
        <v/>
      </c>
    </row>
    <row r="3144" spans="1:31" x14ac:dyDescent="0.25">
      <c r="A3144" s="30"/>
      <c r="B3144" s="74"/>
      <c r="C3144" s="82"/>
      <c r="D3144" s="92"/>
      <c r="E3144" s="75"/>
      <c r="F3144" s="76"/>
      <c r="G3144" s="83"/>
      <c r="H3144" s="77"/>
      <c r="I3144" s="84"/>
      <c r="J3144" s="30"/>
      <c r="K3144" s="25" t="str">
        <f t="shared" si="384"/>
        <v/>
      </c>
      <c r="L3144" s="30"/>
      <c r="O3144" s="13" t="str">
        <f t="shared" si="385"/>
        <v/>
      </c>
      <c r="P3144" s="13">
        <f>SUM($E$11:$E3144)</f>
        <v>30</v>
      </c>
      <c r="T3144" s="22">
        <f t="shared" si="386"/>
        <v>0</v>
      </c>
      <c r="U3144" s="22">
        <f t="shared" si="387"/>
        <v>0</v>
      </c>
      <c r="W3144" s="13" t="str">
        <f t="shared" si="388"/>
        <v/>
      </c>
      <c r="Y3144" s="41" t="str">
        <f>IF($B3144="", "", IF($B3144&gt;'Annual Report'!$AZ$41, 'Annual Report'!$BA$40, TEXT($B3144, "mmm yyyy")))</f>
        <v/>
      </c>
      <c r="AA3144" s="13" t="str">
        <f t="shared" si="389"/>
        <v/>
      </c>
      <c r="AC3144" s="13" t="str">
        <f t="shared" si="390"/>
        <v xml:space="preserve"> - </v>
      </c>
      <c r="AE3144" s="13" t="str">
        <f t="shared" si="391"/>
        <v/>
      </c>
    </row>
    <row r="3145" spans="1:31" x14ac:dyDescent="0.25">
      <c r="A3145" s="30"/>
      <c r="B3145" s="74"/>
      <c r="C3145" s="82"/>
      <c r="D3145" s="92"/>
      <c r="E3145" s="75"/>
      <c r="F3145" s="76"/>
      <c r="G3145" s="83"/>
      <c r="H3145" s="77"/>
      <c r="I3145" s="84"/>
      <c r="J3145" s="30"/>
      <c r="K3145" s="25" t="str">
        <f t="shared" si="384"/>
        <v/>
      </c>
      <c r="L3145" s="30"/>
      <c r="O3145" s="13" t="str">
        <f t="shared" si="385"/>
        <v/>
      </c>
      <c r="P3145" s="13">
        <f>SUM($E$11:$E3145)</f>
        <v>30</v>
      </c>
      <c r="T3145" s="22">
        <f t="shared" si="386"/>
        <v>0</v>
      </c>
      <c r="U3145" s="22">
        <f t="shared" si="387"/>
        <v>0</v>
      </c>
      <c r="W3145" s="13" t="str">
        <f t="shared" si="388"/>
        <v/>
      </c>
      <c r="Y3145" s="41" t="str">
        <f>IF($B3145="", "", IF($B3145&gt;'Annual Report'!$AZ$41, 'Annual Report'!$BA$40, TEXT($B3145, "mmm yyyy")))</f>
        <v/>
      </c>
      <c r="AA3145" s="13" t="str">
        <f t="shared" si="389"/>
        <v/>
      </c>
      <c r="AC3145" s="13" t="str">
        <f t="shared" si="390"/>
        <v xml:space="preserve"> - </v>
      </c>
      <c r="AE3145" s="13" t="str">
        <f t="shared" si="391"/>
        <v/>
      </c>
    </row>
    <row r="3146" spans="1:31" x14ac:dyDescent="0.25">
      <c r="A3146" s="30"/>
      <c r="B3146" s="74"/>
      <c r="C3146" s="82"/>
      <c r="D3146" s="92"/>
      <c r="E3146" s="75"/>
      <c r="F3146" s="76"/>
      <c r="G3146" s="83"/>
      <c r="H3146" s="77"/>
      <c r="I3146" s="84"/>
      <c r="J3146" s="30"/>
      <c r="K3146" s="25" t="str">
        <f t="shared" si="384"/>
        <v/>
      </c>
      <c r="L3146" s="30"/>
      <c r="O3146" s="13" t="str">
        <f t="shared" si="385"/>
        <v/>
      </c>
      <c r="P3146" s="13">
        <f>SUM($E$11:$E3146)</f>
        <v>30</v>
      </c>
      <c r="T3146" s="22">
        <f t="shared" si="386"/>
        <v>0</v>
      </c>
      <c r="U3146" s="22">
        <f t="shared" si="387"/>
        <v>0</v>
      </c>
      <c r="W3146" s="13" t="str">
        <f t="shared" si="388"/>
        <v/>
      </c>
      <c r="Y3146" s="41" t="str">
        <f>IF($B3146="", "", IF($B3146&gt;'Annual Report'!$AZ$41, 'Annual Report'!$BA$40, TEXT($B3146, "mmm yyyy")))</f>
        <v/>
      </c>
      <c r="AA3146" s="13" t="str">
        <f t="shared" si="389"/>
        <v/>
      </c>
      <c r="AC3146" s="13" t="str">
        <f t="shared" si="390"/>
        <v xml:space="preserve"> - </v>
      </c>
      <c r="AE3146" s="13" t="str">
        <f t="shared" si="391"/>
        <v/>
      </c>
    </row>
    <row r="3147" spans="1:31" x14ac:dyDescent="0.25">
      <c r="A3147" s="30"/>
      <c r="B3147" s="74"/>
      <c r="C3147" s="82"/>
      <c r="D3147" s="92"/>
      <c r="E3147" s="75"/>
      <c r="F3147" s="76"/>
      <c r="G3147" s="83"/>
      <c r="H3147" s="77"/>
      <c r="I3147" s="84"/>
      <c r="J3147" s="30"/>
      <c r="K3147" s="25" t="str">
        <f t="shared" si="384"/>
        <v/>
      </c>
      <c r="L3147" s="30"/>
      <c r="O3147" s="13" t="str">
        <f t="shared" si="385"/>
        <v/>
      </c>
      <c r="P3147" s="13">
        <f>SUM($E$11:$E3147)</f>
        <v>30</v>
      </c>
      <c r="T3147" s="22">
        <f t="shared" si="386"/>
        <v>0</v>
      </c>
      <c r="U3147" s="22">
        <f t="shared" si="387"/>
        <v>0</v>
      </c>
      <c r="W3147" s="13" t="str">
        <f t="shared" si="388"/>
        <v/>
      </c>
      <c r="Y3147" s="41" t="str">
        <f>IF($B3147="", "", IF($B3147&gt;'Annual Report'!$AZ$41, 'Annual Report'!$BA$40, TEXT($B3147, "mmm yyyy")))</f>
        <v/>
      </c>
      <c r="AA3147" s="13" t="str">
        <f t="shared" si="389"/>
        <v/>
      </c>
      <c r="AC3147" s="13" t="str">
        <f t="shared" si="390"/>
        <v xml:space="preserve"> - </v>
      </c>
      <c r="AE3147" s="13" t="str">
        <f t="shared" si="391"/>
        <v/>
      </c>
    </row>
    <row r="3148" spans="1:31" x14ac:dyDescent="0.25">
      <c r="A3148" s="30"/>
      <c r="B3148" s="74"/>
      <c r="C3148" s="82"/>
      <c r="D3148" s="92"/>
      <c r="E3148" s="75"/>
      <c r="F3148" s="76"/>
      <c r="G3148" s="83"/>
      <c r="H3148" s="77"/>
      <c r="I3148" s="84"/>
      <c r="J3148" s="30"/>
      <c r="K3148" s="25" t="str">
        <f t="shared" ref="K3148:K3211" si="392">IF($B3148="", "", $G3148+$H3148-$F3148-$U3148-$T3148)</f>
        <v/>
      </c>
      <c r="L3148" s="30"/>
      <c r="O3148" s="13" t="str">
        <f t="shared" ref="O3148:O3211" si="393">IF($B3148="", "", IF(OR($B3148&lt;$R$3, $B3148&gt;$R$4), "X", ""))</f>
        <v/>
      </c>
      <c r="P3148" s="13">
        <f>SUM($E$11:$E3148)</f>
        <v>30</v>
      </c>
      <c r="T3148" s="22">
        <f t="shared" ref="T3148:T3211" si="394">ROUND($D3148*$P$4*24, 2)</f>
        <v>0</v>
      </c>
      <c r="U3148" s="22">
        <f t="shared" ref="U3148:U3211" si="395">ROUND(IF(AND($P3148&gt;$O$6, $P3147&lt;$O$6), (($P3148-$O$6)*$P$7)+(($O$6-$P3147)*$P$6), IF($P3147&gt;$O$6, $E3148*$P$7, $E3148*$P$6)), 2)</f>
        <v>0</v>
      </c>
      <c r="W3148" s="13" t="str">
        <f t="shared" ref="W3148:W3211" si="396">IF($I3148="", "", IF(COUNTIF($R$11:$R$20, $I3148)&gt;0, "", "X"))</f>
        <v/>
      </c>
      <c r="Y3148" s="41" t="str">
        <f>IF($B3148="", "", IF($B3148&gt;'Annual Report'!$AZ$41, 'Annual Report'!$BA$40, TEXT($B3148, "mmm yyyy")))</f>
        <v/>
      </c>
      <c r="AA3148" s="13" t="str">
        <f t="shared" ref="AA3148:AA3211" si="397">IF(AND(NOT($F3148=""), $I3148=""), "X", "")</f>
        <v/>
      </c>
      <c r="AC3148" s="13" t="str">
        <f t="shared" ref="AC3148:AC3211" si="398">_xlfn.CONCAT(Y3148, " - ", $I3148)</f>
        <v xml:space="preserve"> - </v>
      </c>
      <c r="AE3148" s="13" t="str">
        <f t="shared" ref="AE3148:AE3211" si="399">IF($AA3148="", "", $Y3148)</f>
        <v/>
      </c>
    </row>
    <row r="3149" spans="1:31" x14ac:dyDescent="0.25">
      <c r="A3149" s="30"/>
      <c r="B3149" s="74"/>
      <c r="C3149" s="82"/>
      <c r="D3149" s="92"/>
      <c r="E3149" s="75"/>
      <c r="F3149" s="76"/>
      <c r="G3149" s="83"/>
      <c r="H3149" s="77"/>
      <c r="I3149" s="84"/>
      <c r="J3149" s="30"/>
      <c r="K3149" s="25" t="str">
        <f t="shared" si="392"/>
        <v/>
      </c>
      <c r="L3149" s="30"/>
      <c r="O3149" s="13" t="str">
        <f t="shared" si="393"/>
        <v/>
      </c>
      <c r="P3149" s="13">
        <f>SUM($E$11:$E3149)</f>
        <v>30</v>
      </c>
      <c r="T3149" s="22">
        <f t="shared" si="394"/>
        <v>0</v>
      </c>
      <c r="U3149" s="22">
        <f t="shared" si="395"/>
        <v>0</v>
      </c>
      <c r="W3149" s="13" t="str">
        <f t="shared" si="396"/>
        <v/>
      </c>
      <c r="Y3149" s="41" t="str">
        <f>IF($B3149="", "", IF($B3149&gt;'Annual Report'!$AZ$41, 'Annual Report'!$BA$40, TEXT($B3149, "mmm yyyy")))</f>
        <v/>
      </c>
      <c r="AA3149" s="13" t="str">
        <f t="shared" si="397"/>
        <v/>
      </c>
      <c r="AC3149" s="13" t="str">
        <f t="shared" si="398"/>
        <v xml:space="preserve"> - </v>
      </c>
      <c r="AE3149" s="13" t="str">
        <f t="shared" si="399"/>
        <v/>
      </c>
    </row>
    <row r="3150" spans="1:31" x14ac:dyDescent="0.25">
      <c r="A3150" s="30"/>
      <c r="B3150" s="74"/>
      <c r="C3150" s="82"/>
      <c r="D3150" s="92"/>
      <c r="E3150" s="75"/>
      <c r="F3150" s="76"/>
      <c r="G3150" s="83"/>
      <c r="H3150" s="77"/>
      <c r="I3150" s="84"/>
      <c r="J3150" s="30"/>
      <c r="K3150" s="25" t="str">
        <f t="shared" si="392"/>
        <v/>
      </c>
      <c r="L3150" s="30"/>
      <c r="O3150" s="13" t="str">
        <f t="shared" si="393"/>
        <v/>
      </c>
      <c r="P3150" s="13">
        <f>SUM($E$11:$E3150)</f>
        <v>30</v>
      </c>
      <c r="T3150" s="22">
        <f t="shared" si="394"/>
        <v>0</v>
      </c>
      <c r="U3150" s="22">
        <f t="shared" si="395"/>
        <v>0</v>
      </c>
      <c r="W3150" s="13" t="str">
        <f t="shared" si="396"/>
        <v/>
      </c>
      <c r="Y3150" s="41" t="str">
        <f>IF($B3150="", "", IF($B3150&gt;'Annual Report'!$AZ$41, 'Annual Report'!$BA$40, TEXT($B3150, "mmm yyyy")))</f>
        <v/>
      </c>
      <c r="AA3150" s="13" t="str">
        <f t="shared" si="397"/>
        <v/>
      </c>
      <c r="AC3150" s="13" t="str">
        <f t="shared" si="398"/>
        <v xml:space="preserve"> - </v>
      </c>
      <c r="AE3150" s="13" t="str">
        <f t="shared" si="399"/>
        <v/>
      </c>
    </row>
    <row r="3151" spans="1:31" x14ac:dyDescent="0.25">
      <c r="A3151" s="30"/>
      <c r="B3151" s="74"/>
      <c r="C3151" s="82"/>
      <c r="D3151" s="92"/>
      <c r="E3151" s="75"/>
      <c r="F3151" s="76"/>
      <c r="G3151" s="83"/>
      <c r="H3151" s="77"/>
      <c r="I3151" s="84"/>
      <c r="J3151" s="30"/>
      <c r="K3151" s="25" t="str">
        <f t="shared" si="392"/>
        <v/>
      </c>
      <c r="L3151" s="30"/>
      <c r="O3151" s="13" t="str">
        <f t="shared" si="393"/>
        <v/>
      </c>
      <c r="P3151" s="13">
        <f>SUM($E$11:$E3151)</f>
        <v>30</v>
      </c>
      <c r="T3151" s="22">
        <f t="shared" si="394"/>
        <v>0</v>
      </c>
      <c r="U3151" s="22">
        <f t="shared" si="395"/>
        <v>0</v>
      </c>
      <c r="W3151" s="13" t="str">
        <f t="shared" si="396"/>
        <v/>
      </c>
      <c r="Y3151" s="41" t="str">
        <f>IF($B3151="", "", IF($B3151&gt;'Annual Report'!$AZ$41, 'Annual Report'!$BA$40, TEXT($B3151, "mmm yyyy")))</f>
        <v/>
      </c>
      <c r="AA3151" s="13" t="str">
        <f t="shared" si="397"/>
        <v/>
      </c>
      <c r="AC3151" s="13" t="str">
        <f t="shared" si="398"/>
        <v xml:space="preserve"> - </v>
      </c>
      <c r="AE3151" s="13" t="str">
        <f t="shared" si="399"/>
        <v/>
      </c>
    </row>
    <row r="3152" spans="1:31" x14ac:dyDescent="0.25">
      <c r="A3152" s="30"/>
      <c r="B3152" s="74"/>
      <c r="C3152" s="82"/>
      <c r="D3152" s="92"/>
      <c r="E3152" s="75"/>
      <c r="F3152" s="76"/>
      <c r="G3152" s="83"/>
      <c r="H3152" s="77"/>
      <c r="I3152" s="84"/>
      <c r="J3152" s="30"/>
      <c r="K3152" s="25" t="str">
        <f t="shared" si="392"/>
        <v/>
      </c>
      <c r="L3152" s="30"/>
      <c r="O3152" s="13" t="str">
        <f t="shared" si="393"/>
        <v/>
      </c>
      <c r="P3152" s="13">
        <f>SUM($E$11:$E3152)</f>
        <v>30</v>
      </c>
      <c r="T3152" s="22">
        <f t="shared" si="394"/>
        <v>0</v>
      </c>
      <c r="U3152" s="22">
        <f t="shared" si="395"/>
        <v>0</v>
      </c>
      <c r="W3152" s="13" t="str">
        <f t="shared" si="396"/>
        <v/>
      </c>
      <c r="Y3152" s="41" t="str">
        <f>IF($B3152="", "", IF($B3152&gt;'Annual Report'!$AZ$41, 'Annual Report'!$BA$40, TEXT($B3152, "mmm yyyy")))</f>
        <v/>
      </c>
      <c r="AA3152" s="13" t="str">
        <f t="shared" si="397"/>
        <v/>
      </c>
      <c r="AC3152" s="13" t="str">
        <f t="shared" si="398"/>
        <v xml:space="preserve"> - </v>
      </c>
      <c r="AE3152" s="13" t="str">
        <f t="shared" si="399"/>
        <v/>
      </c>
    </row>
    <row r="3153" spans="1:31" x14ac:dyDescent="0.25">
      <c r="A3153" s="30"/>
      <c r="B3153" s="74"/>
      <c r="C3153" s="82"/>
      <c r="D3153" s="92"/>
      <c r="E3153" s="75"/>
      <c r="F3153" s="76"/>
      <c r="G3153" s="83"/>
      <c r="H3153" s="77"/>
      <c r="I3153" s="84"/>
      <c r="J3153" s="30"/>
      <c r="K3153" s="25" t="str">
        <f t="shared" si="392"/>
        <v/>
      </c>
      <c r="L3153" s="30"/>
      <c r="O3153" s="13" t="str">
        <f t="shared" si="393"/>
        <v/>
      </c>
      <c r="P3153" s="13">
        <f>SUM($E$11:$E3153)</f>
        <v>30</v>
      </c>
      <c r="T3153" s="22">
        <f t="shared" si="394"/>
        <v>0</v>
      </c>
      <c r="U3153" s="22">
        <f t="shared" si="395"/>
        <v>0</v>
      </c>
      <c r="W3153" s="13" t="str">
        <f t="shared" si="396"/>
        <v/>
      </c>
      <c r="Y3153" s="41" t="str">
        <f>IF($B3153="", "", IF($B3153&gt;'Annual Report'!$AZ$41, 'Annual Report'!$BA$40, TEXT($B3153, "mmm yyyy")))</f>
        <v/>
      </c>
      <c r="AA3153" s="13" t="str">
        <f t="shared" si="397"/>
        <v/>
      </c>
      <c r="AC3153" s="13" t="str">
        <f t="shared" si="398"/>
        <v xml:space="preserve"> - </v>
      </c>
      <c r="AE3153" s="13" t="str">
        <f t="shared" si="399"/>
        <v/>
      </c>
    </row>
    <row r="3154" spans="1:31" x14ac:dyDescent="0.25">
      <c r="A3154" s="30"/>
      <c r="B3154" s="74"/>
      <c r="C3154" s="82"/>
      <c r="D3154" s="92"/>
      <c r="E3154" s="75"/>
      <c r="F3154" s="76"/>
      <c r="G3154" s="83"/>
      <c r="H3154" s="77"/>
      <c r="I3154" s="84"/>
      <c r="J3154" s="30"/>
      <c r="K3154" s="25" t="str">
        <f t="shared" si="392"/>
        <v/>
      </c>
      <c r="L3154" s="30"/>
      <c r="O3154" s="13" t="str">
        <f t="shared" si="393"/>
        <v/>
      </c>
      <c r="P3154" s="13">
        <f>SUM($E$11:$E3154)</f>
        <v>30</v>
      </c>
      <c r="T3154" s="22">
        <f t="shared" si="394"/>
        <v>0</v>
      </c>
      <c r="U3154" s="22">
        <f t="shared" si="395"/>
        <v>0</v>
      </c>
      <c r="W3154" s="13" t="str">
        <f t="shared" si="396"/>
        <v/>
      </c>
      <c r="Y3154" s="41" t="str">
        <f>IF($B3154="", "", IF($B3154&gt;'Annual Report'!$AZ$41, 'Annual Report'!$BA$40, TEXT($B3154, "mmm yyyy")))</f>
        <v/>
      </c>
      <c r="AA3154" s="13" t="str">
        <f t="shared" si="397"/>
        <v/>
      </c>
      <c r="AC3154" s="13" t="str">
        <f t="shared" si="398"/>
        <v xml:space="preserve"> - </v>
      </c>
      <c r="AE3154" s="13" t="str">
        <f t="shared" si="399"/>
        <v/>
      </c>
    </row>
    <row r="3155" spans="1:31" x14ac:dyDescent="0.25">
      <c r="A3155" s="30"/>
      <c r="B3155" s="74"/>
      <c r="C3155" s="82"/>
      <c r="D3155" s="92"/>
      <c r="E3155" s="75"/>
      <c r="F3155" s="76"/>
      <c r="G3155" s="83"/>
      <c r="H3155" s="77"/>
      <c r="I3155" s="84"/>
      <c r="J3155" s="30"/>
      <c r="K3155" s="25" t="str">
        <f t="shared" si="392"/>
        <v/>
      </c>
      <c r="L3155" s="30"/>
      <c r="O3155" s="13" t="str">
        <f t="shared" si="393"/>
        <v/>
      </c>
      <c r="P3155" s="13">
        <f>SUM($E$11:$E3155)</f>
        <v>30</v>
      </c>
      <c r="T3155" s="22">
        <f t="shared" si="394"/>
        <v>0</v>
      </c>
      <c r="U3155" s="22">
        <f t="shared" si="395"/>
        <v>0</v>
      </c>
      <c r="W3155" s="13" t="str">
        <f t="shared" si="396"/>
        <v/>
      </c>
      <c r="Y3155" s="41" t="str">
        <f>IF($B3155="", "", IF($B3155&gt;'Annual Report'!$AZ$41, 'Annual Report'!$BA$40, TEXT($B3155, "mmm yyyy")))</f>
        <v/>
      </c>
      <c r="AA3155" s="13" t="str">
        <f t="shared" si="397"/>
        <v/>
      </c>
      <c r="AC3155" s="13" t="str">
        <f t="shared" si="398"/>
        <v xml:space="preserve"> - </v>
      </c>
      <c r="AE3155" s="13" t="str">
        <f t="shared" si="399"/>
        <v/>
      </c>
    </row>
    <row r="3156" spans="1:31" x14ac:dyDescent="0.25">
      <c r="A3156" s="30"/>
      <c r="B3156" s="74"/>
      <c r="C3156" s="82"/>
      <c r="D3156" s="92"/>
      <c r="E3156" s="75"/>
      <c r="F3156" s="76"/>
      <c r="G3156" s="83"/>
      <c r="H3156" s="77"/>
      <c r="I3156" s="84"/>
      <c r="J3156" s="30"/>
      <c r="K3156" s="25" t="str">
        <f t="shared" si="392"/>
        <v/>
      </c>
      <c r="L3156" s="30"/>
      <c r="O3156" s="13" t="str">
        <f t="shared" si="393"/>
        <v/>
      </c>
      <c r="P3156" s="13">
        <f>SUM($E$11:$E3156)</f>
        <v>30</v>
      </c>
      <c r="T3156" s="22">
        <f t="shared" si="394"/>
        <v>0</v>
      </c>
      <c r="U3156" s="22">
        <f t="shared" si="395"/>
        <v>0</v>
      </c>
      <c r="W3156" s="13" t="str">
        <f t="shared" si="396"/>
        <v/>
      </c>
      <c r="Y3156" s="41" t="str">
        <f>IF($B3156="", "", IF($B3156&gt;'Annual Report'!$AZ$41, 'Annual Report'!$BA$40, TEXT($B3156, "mmm yyyy")))</f>
        <v/>
      </c>
      <c r="AA3156" s="13" t="str">
        <f t="shared" si="397"/>
        <v/>
      </c>
      <c r="AC3156" s="13" t="str">
        <f t="shared" si="398"/>
        <v xml:space="preserve"> - </v>
      </c>
      <c r="AE3156" s="13" t="str">
        <f t="shared" si="399"/>
        <v/>
      </c>
    </row>
    <row r="3157" spans="1:31" x14ac:dyDescent="0.25">
      <c r="A3157" s="30"/>
      <c r="B3157" s="74"/>
      <c r="C3157" s="82"/>
      <c r="D3157" s="92"/>
      <c r="E3157" s="75"/>
      <c r="F3157" s="76"/>
      <c r="G3157" s="83"/>
      <c r="H3157" s="77"/>
      <c r="I3157" s="84"/>
      <c r="J3157" s="30"/>
      <c r="K3157" s="25" t="str">
        <f t="shared" si="392"/>
        <v/>
      </c>
      <c r="L3157" s="30"/>
      <c r="O3157" s="13" t="str">
        <f t="shared" si="393"/>
        <v/>
      </c>
      <c r="P3157" s="13">
        <f>SUM($E$11:$E3157)</f>
        <v>30</v>
      </c>
      <c r="T3157" s="22">
        <f t="shared" si="394"/>
        <v>0</v>
      </c>
      <c r="U3157" s="22">
        <f t="shared" si="395"/>
        <v>0</v>
      </c>
      <c r="W3157" s="13" t="str">
        <f t="shared" si="396"/>
        <v/>
      </c>
      <c r="Y3157" s="41" t="str">
        <f>IF($B3157="", "", IF($B3157&gt;'Annual Report'!$AZ$41, 'Annual Report'!$BA$40, TEXT($B3157, "mmm yyyy")))</f>
        <v/>
      </c>
      <c r="AA3157" s="13" t="str">
        <f t="shared" si="397"/>
        <v/>
      </c>
      <c r="AC3157" s="13" t="str">
        <f t="shared" si="398"/>
        <v xml:space="preserve"> - </v>
      </c>
      <c r="AE3157" s="13" t="str">
        <f t="shared" si="399"/>
        <v/>
      </c>
    </row>
    <row r="3158" spans="1:31" x14ac:dyDescent="0.25">
      <c r="A3158" s="30"/>
      <c r="B3158" s="74"/>
      <c r="C3158" s="82"/>
      <c r="D3158" s="92"/>
      <c r="E3158" s="75"/>
      <c r="F3158" s="76"/>
      <c r="G3158" s="83"/>
      <c r="H3158" s="77"/>
      <c r="I3158" s="84"/>
      <c r="J3158" s="30"/>
      <c r="K3158" s="25" t="str">
        <f t="shared" si="392"/>
        <v/>
      </c>
      <c r="L3158" s="30"/>
      <c r="O3158" s="13" t="str">
        <f t="shared" si="393"/>
        <v/>
      </c>
      <c r="P3158" s="13">
        <f>SUM($E$11:$E3158)</f>
        <v>30</v>
      </c>
      <c r="T3158" s="22">
        <f t="shared" si="394"/>
        <v>0</v>
      </c>
      <c r="U3158" s="22">
        <f t="shared" si="395"/>
        <v>0</v>
      </c>
      <c r="W3158" s="13" t="str">
        <f t="shared" si="396"/>
        <v/>
      </c>
      <c r="Y3158" s="41" t="str">
        <f>IF($B3158="", "", IF($B3158&gt;'Annual Report'!$AZ$41, 'Annual Report'!$BA$40, TEXT($B3158, "mmm yyyy")))</f>
        <v/>
      </c>
      <c r="AA3158" s="13" t="str">
        <f t="shared" si="397"/>
        <v/>
      </c>
      <c r="AC3158" s="13" t="str">
        <f t="shared" si="398"/>
        <v xml:space="preserve"> - </v>
      </c>
      <c r="AE3158" s="13" t="str">
        <f t="shared" si="399"/>
        <v/>
      </c>
    </row>
    <row r="3159" spans="1:31" x14ac:dyDescent="0.25">
      <c r="A3159" s="30"/>
      <c r="B3159" s="74"/>
      <c r="C3159" s="82"/>
      <c r="D3159" s="92"/>
      <c r="E3159" s="75"/>
      <c r="F3159" s="76"/>
      <c r="G3159" s="83"/>
      <c r="H3159" s="77"/>
      <c r="I3159" s="84"/>
      <c r="J3159" s="30"/>
      <c r="K3159" s="25" t="str">
        <f t="shared" si="392"/>
        <v/>
      </c>
      <c r="L3159" s="30"/>
      <c r="O3159" s="13" t="str">
        <f t="shared" si="393"/>
        <v/>
      </c>
      <c r="P3159" s="13">
        <f>SUM($E$11:$E3159)</f>
        <v>30</v>
      </c>
      <c r="T3159" s="22">
        <f t="shared" si="394"/>
        <v>0</v>
      </c>
      <c r="U3159" s="22">
        <f t="shared" si="395"/>
        <v>0</v>
      </c>
      <c r="W3159" s="13" t="str">
        <f t="shared" si="396"/>
        <v/>
      </c>
      <c r="Y3159" s="41" t="str">
        <f>IF($B3159="", "", IF($B3159&gt;'Annual Report'!$AZ$41, 'Annual Report'!$BA$40, TEXT($B3159, "mmm yyyy")))</f>
        <v/>
      </c>
      <c r="AA3159" s="13" t="str">
        <f t="shared" si="397"/>
        <v/>
      </c>
      <c r="AC3159" s="13" t="str">
        <f t="shared" si="398"/>
        <v xml:space="preserve"> - </v>
      </c>
      <c r="AE3159" s="13" t="str">
        <f t="shared" si="399"/>
        <v/>
      </c>
    </row>
    <row r="3160" spans="1:31" x14ac:dyDescent="0.25">
      <c r="A3160" s="30"/>
      <c r="B3160" s="74"/>
      <c r="C3160" s="82"/>
      <c r="D3160" s="92"/>
      <c r="E3160" s="75"/>
      <c r="F3160" s="76"/>
      <c r="G3160" s="83"/>
      <c r="H3160" s="77"/>
      <c r="I3160" s="84"/>
      <c r="J3160" s="30"/>
      <c r="K3160" s="25" t="str">
        <f t="shared" si="392"/>
        <v/>
      </c>
      <c r="L3160" s="30"/>
      <c r="O3160" s="13" t="str">
        <f t="shared" si="393"/>
        <v/>
      </c>
      <c r="P3160" s="13">
        <f>SUM($E$11:$E3160)</f>
        <v>30</v>
      </c>
      <c r="T3160" s="22">
        <f t="shared" si="394"/>
        <v>0</v>
      </c>
      <c r="U3160" s="22">
        <f t="shared" si="395"/>
        <v>0</v>
      </c>
      <c r="W3160" s="13" t="str">
        <f t="shared" si="396"/>
        <v/>
      </c>
      <c r="Y3160" s="41" t="str">
        <f>IF($B3160="", "", IF($B3160&gt;'Annual Report'!$AZ$41, 'Annual Report'!$BA$40, TEXT($B3160, "mmm yyyy")))</f>
        <v/>
      </c>
      <c r="AA3160" s="13" t="str">
        <f t="shared" si="397"/>
        <v/>
      </c>
      <c r="AC3160" s="13" t="str">
        <f t="shared" si="398"/>
        <v xml:space="preserve"> - </v>
      </c>
      <c r="AE3160" s="13" t="str">
        <f t="shared" si="399"/>
        <v/>
      </c>
    </row>
    <row r="3161" spans="1:31" x14ac:dyDescent="0.25">
      <c r="A3161" s="30"/>
      <c r="B3161" s="74"/>
      <c r="C3161" s="82"/>
      <c r="D3161" s="92"/>
      <c r="E3161" s="75"/>
      <c r="F3161" s="76"/>
      <c r="G3161" s="83"/>
      <c r="H3161" s="77"/>
      <c r="I3161" s="84"/>
      <c r="J3161" s="30"/>
      <c r="K3161" s="25" t="str">
        <f t="shared" si="392"/>
        <v/>
      </c>
      <c r="L3161" s="30"/>
      <c r="O3161" s="13" t="str">
        <f t="shared" si="393"/>
        <v/>
      </c>
      <c r="P3161" s="13">
        <f>SUM($E$11:$E3161)</f>
        <v>30</v>
      </c>
      <c r="T3161" s="22">
        <f t="shared" si="394"/>
        <v>0</v>
      </c>
      <c r="U3161" s="22">
        <f t="shared" si="395"/>
        <v>0</v>
      </c>
      <c r="W3161" s="13" t="str">
        <f t="shared" si="396"/>
        <v/>
      </c>
      <c r="Y3161" s="41" t="str">
        <f>IF($B3161="", "", IF($B3161&gt;'Annual Report'!$AZ$41, 'Annual Report'!$BA$40, TEXT($B3161, "mmm yyyy")))</f>
        <v/>
      </c>
      <c r="AA3161" s="13" t="str">
        <f t="shared" si="397"/>
        <v/>
      </c>
      <c r="AC3161" s="13" t="str">
        <f t="shared" si="398"/>
        <v xml:space="preserve"> - </v>
      </c>
      <c r="AE3161" s="13" t="str">
        <f t="shared" si="399"/>
        <v/>
      </c>
    </row>
    <row r="3162" spans="1:31" x14ac:dyDescent="0.25">
      <c r="A3162" s="30"/>
      <c r="B3162" s="74"/>
      <c r="C3162" s="82"/>
      <c r="D3162" s="92"/>
      <c r="E3162" s="75"/>
      <c r="F3162" s="76"/>
      <c r="G3162" s="83"/>
      <c r="H3162" s="77"/>
      <c r="I3162" s="84"/>
      <c r="J3162" s="30"/>
      <c r="K3162" s="25" t="str">
        <f t="shared" si="392"/>
        <v/>
      </c>
      <c r="L3162" s="30"/>
      <c r="O3162" s="13" t="str">
        <f t="shared" si="393"/>
        <v/>
      </c>
      <c r="P3162" s="13">
        <f>SUM($E$11:$E3162)</f>
        <v>30</v>
      </c>
      <c r="T3162" s="22">
        <f t="shared" si="394"/>
        <v>0</v>
      </c>
      <c r="U3162" s="22">
        <f t="shared" si="395"/>
        <v>0</v>
      </c>
      <c r="W3162" s="13" t="str">
        <f t="shared" si="396"/>
        <v/>
      </c>
      <c r="Y3162" s="41" t="str">
        <f>IF($B3162="", "", IF($B3162&gt;'Annual Report'!$AZ$41, 'Annual Report'!$BA$40, TEXT($B3162, "mmm yyyy")))</f>
        <v/>
      </c>
      <c r="AA3162" s="13" t="str">
        <f t="shared" si="397"/>
        <v/>
      </c>
      <c r="AC3162" s="13" t="str">
        <f t="shared" si="398"/>
        <v xml:space="preserve"> - </v>
      </c>
      <c r="AE3162" s="13" t="str">
        <f t="shared" si="399"/>
        <v/>
      </c>
    </row>
    <row r="3163" spans="1:31" x14ac:dyDescent="0.25">
      <c r="A3163" s="30"/>
      <c r="B3163" s="74"/>
      <c r="C3163" s="82"/>
      <c r="D3163" s="92"/>
      <c r="E3163" s="75"/>
      <c r="F3163" s="76"/>
      <c r="G3163" s="83"/>
      <c r="H3163" s="77"/>
      <c r="I3163" s="84"/>
      <c r="J3163" s="30"/>
      <c r="K3163" s="25" t="str">
        <f t="shared" si="392"/>
        <v/>
      </c>
      <c r="L3163" s="30"/>
      <c r="O3163" s="13" t="str">
        <f t="shared" si="393"/>
        <v/>
      </c>
      <c r="P3163" s="13">
        <f>SUM($E$11:$E3163)</f>
        <v>30</v>
      </c>
      <c r="T3163" s="22">
        <f t="shared" si="394"/>
        <v>0</v>
      </c>
      <c r="U3163" s="22">
        <f t="shared" si="395"/>
        <v>0</v>
      </c>
      <c r="W3163" s="13" t="str">
        <f t="shared" si="396"/>
        <v/>
      </c>
      <c r="Y3163" s="41" t="str">
        <f>IF($B3163="", "", IF($B3163&gt;'Annual Report'!$AZ$41, 'Annual Report'!$BA$40, TEXT($B3163, "mmm yyyy")))</f>
        <v/>
      </c>
      <c r="AA3163" s="13" t="str">
        <f t="shared" si="397"/>
        <v/>
      </c>
      <c r="AC3163" s="13" t="str">
        <f t="shared" si="398"/>
        <v xml:space="preserve"> - </v>
      </c>
      <c r="AE3163" s="13" t="str">
        <f t="shared" si="399"/>
        <v/>
      </c>
    </row>
    <row r="3164" spans="1:31" x14ac:dyDescent="0.25">
      <c r="A3164" s="30"/>
      <c r="B3164" s="74"/>
      <c r="C3164" s="82"/>
      <c r="D3164" s="92"/>
      <c r="E3164" s="75"/>
      <c r="F3164" s="76"/>
      <c r="G3164" s="83"/>
      <c r="H3164" s="77"/>
      <c r="I3164" s="84"/>
      <c r="J3164" s="30"/>
      <c r="K3164" s="25" t="str">
        <f t="shared" si="392"/>
        <v/>
      </c>
      <c r="L3164" s="30"/>
      <c r="O3164" s="13" t="str">
        <f t="shared" si="393"/>
        <v/>
      </c>
      <c r="P3164" s="13">
        <f>SUM($E$11:$E3164)</f>
        <v>30</v>
      </c>
      <c r="T3164" s="22">
        <f t="shared" si="394"/>
        <v>0</v>
      </c>
      <c r="U3164" s="22">
        <f t="shared" si="395"/>
        <v>0</v>
      </c>
      <c r="W3164" s="13" t="str">
        <f t="shared" si="396"/>
        <v/>
      </c>
      <c r="Y3164" s="41" t="str">
        <f>IF($B3164="", "", IF($B3164&gt;'Annual Report'!$AZ$41, 'Annual Report'!$BA$40, TEXT($B3164, "mmm yyyy")))</f>
        <v/>
      </c>
      <c r="AA3164" s="13" t="str">
        <f t="shared" si="397"/>
        <v/>
      </c>
      <c r="AC3164" s="13" t="str">
        <f t="shared" si="398"/>
        <v xml:space="preserve"> - </v>
      </c>
      <c r="AE3164" s="13" t="str">
        <f t="shared" si="399"/>
        <v/>
      </c>
    </row>
    <row r="3165" spans="1:31" x14ac:dyDescent="0.25">
      <c r="A3165" s="30"/>
      <c r="B3165" s="74"/>
      <c r="C3165" s="82"/>
      <c r="D3165" s="92"/>
      <c r="E3165" s="75"/>
      <c r="F3165" s="76"/>
      <c r="G3165" s="83"/>
      <c r="H3165" s="77"/>
      <c r="I3165" s="84"/>
      <c r="J3165" s="30"/>
      <c r="K3165" s="25" t="str">
        <f t="shared" si="392"/>
        <v/>
      </c>
      <c r="L3165" s="30"/>
      <c r="O3165" s="13" t="str">
        <f t="shared" si="393"/>
        <v/>
      </c>
      <c r="P3165" s="13">
        <f>SUM($E$11:$E3165)</f>
        <v>30</v>
      </c>
      <c r="T3165" s="22">
        <f t="shared" si="394"/>
        <v>0</v>
      </c>
      <c r="U3165" s="22">
        <f t="shared" si="395"/>
        <v>0</v>
      </c>
      <c r="W3165" s="13" t="str">
        <f t="shared" si="396"/>
        <v/>
      </c>
      <c r="Y3165" s="41" t="str">
        <f>IF($B3165="", "", IF($B3165&gt;'Annual Report'!$AZ$41, 'Annual Report'!$BA$40, TEXT($B3165, "mmm yyyy")))</f>
        <v/>
      </c>
      <c r="AA3165" s="13" t="str">
        <f t="shared" si="397"/>
        <v/>
      </c>
      <c r="AC3165" s="13" t="str">
        <f t="shared" si="398"/>
        <v xml:space="preserve"> - </v>
      </c>
      <c r="AE3165" s="13" t="str">
        <f t="shared" si="399"/>
        <v/>
      </c>
    </row>
    <row r="3166" spans="1:31" x14ac:dyDescent="0.25">
      <c r="A3166" s="30"/>
      <c r="B3166" s="74"/>
      <c r="C3166" s="82"/>
      <c r="D3166" s="92"/>
      <c r="E3166" s="75"/>
      <c r="F3166" s="76"/>
      <c r="G3166" s="83"/>
      <c r="H3166" s="77"/>
      <c r="I3166" s="84"/>
      <c r="J3166" s="30"/>
      <c r="K3166" s="25" t="str">
        <f t="shared" si="392"/>
        <v/>
      </c>
      <c r="L3166" s="30"/>
      <c r="O3166" s="13" t="str">
        <f t="shared" si="393"/>
        <v/>
      </c>
      <c r="P3166" s="13">
        <f>SUM($E$11:$E3166)</f>
        <v>30</v>
      </c>
      <c r="T3166" s="22">
        <f t="shared" si="394"/>
        <v>0</v>
      </c>
      <c r="U3166" s="22">
        <f t="shared" si="395"/>
        <v>0</v>
      </c>
      <c r="W3166" s="13" t="str">
        <f t="shared" si="396"/>
        <v/>
      </c>
      <c r="Y3166" s="41" t="str">
        <f>IF($B3166="", "", IF($B3166&gt;'Annual Report'!$AZ$41, 'Annual Report'!$BA$40, TEXT($B3166, "mmm yyyy")))</f>
        <v/>
      </c>
      <c r="AA3166" s="13" t="str">
        <f t="shared" si="397"/>
        <v/>
      </c>
      <c r="AC3166" s="13" t="str">
        <f t="shared" si="398"/>
        <v xml:space="preserve"> - </v>
      </c>
      <c r="AE3166" s="13" t="str">
        <f t="shared" si="399"/>
        <v/>
      </c>
    </row>
    <row r="3167" spans="1:31" x14ac:dyDescent="0.25">
      <c r="A3167" s="30"/>
      <c r="B3167" s="74"/>
      <c r="C3167" s="82"/>
      <c r="D3167" s="92"/>
      <c r="E3167" s="75"/>
      <c r="F3167" s="76"/>
      <c r="G3167" s="83"/>
      <c r="H3167" s="77"/>
      <c r="I3167" s="84"/>
      <c r="J3167" s="30"/>
      <c r="K3167" s="25" t="str">
        <f t="shared" si="392"/>
        <v/>
      </c>
      <c r="L3167" s="30"/>
      <c r="O3167" s="13" t="str">
        <f t="shared" si="393"/>
        <v/>
      </c>
      <c r="P3167" s="13">
        <f>SUM($E$11:$E3167)</f>
        <v>30</v>
      </c>
      <c r="T3167" s="22">
        <f t="shared" si="394"/>
        <v>0</v>
      </c>
      <c r="U3167" s="22">
        <f t="shared" si="395"/>
        <v>0</v>
      </c>
      <c r="W3167" s="13" t="str">
        <f t="shared" si="396"/>
        <v/>
      </c>
      <c r="Y3167" s="41" t="str">
        <f>IF($B3167="", "", IF($B3167&gt;'Annual Report'!$AZ$41, 'Annual Report'!$BA$40, TEXT($B3167, "mmm yyyy")))</f>
        <v/>
      </c>
      <c r="AA3167" s="13" t="str">
        <f t="shared" si="397"/>
        <v/>
      </c>
      <c r="AC3167" s="13" t="str">
        <f t="shared" si="398"/>
        <v xml:space="preserve"> - </v>
      </c>
      <c r="AE3167" s="13" t="str">
        <f t="shared" si="399"/>
        <v/>
      </c>
    </row>
    <row r="3168" spans="1:31" x14ac:dyDescent="0.25">
      <c r="A3168" s="30"/>
      <c r="B3168" s="74"/>
      <c r="C3168" s="82"/>
      <c r="D3168" s="92"/>
      <c r="E3168" s="75"/>
      <c r="F3168" s="76"/>
      <c r="G3168" s="83"/>
      <c r="H3168" s="77"/>
      <c r="I3168" s="84"/>
      <c r="J3168" s="30"/>
      <c r="K3168" s="25" t="str">
        <f t="shared" si="392"/>
        <v/>
      </c>
      <c r="L3168" s="30"/>
      <c r="O3168" s="13" t="str">
        <f t="shared" si="393"/>
        <v/>
      </c>
      <c r="P3168" s="13">
        <f>SUM($E$11:$E3168)</f>
        <v>30</v>
      </c>
      <c r="T3168" s="22">
        <f t="shared" si="394"/>
        <v>0</v>
      </c>
      <c r="U3168" s="22">
        <f t="shared" si="395"/>
        <v>0</v>
      </c>
      <c r="W3168" s="13" t="str">
        <f t="shared" si="396"/>
        <v/>
      </c>
      <c r="Y3168" s="41" t="str">
        <f>IF($B3168="", "", IF($B3168&gt;'Annual Report'!$AZ$41, 'Annual Report'!$BA$40, TEXT($B3168, "mmm yyyy")))</f>
        <v/>
      </c>
      <c r="AA3168" s="13" t="str">
        <f t="shared" si="397"/>
        <v/>
      </c>
      <c r="AC3168" s="13" t="str">
        <f t="shared" si="398"/>
        <v xml:space="preserve"> - </v>
      </c>
      <c r="AE3168" s="13" t="str">
        <f t="shared" si="399"/>
        <v/>
      </c>
    </row>
    <row r="3169" spans="1:31" x14ac:dyDescent="0.25">
      <c r="A3169" s="30"/>
      <c r="B3169" s="74"/>
      <c r="C3169" s="82"/>
      <c r="D3169" s="92"/>
      <c r="E3169" s="75"/>
      <c r="F3169" s="76"/>
      <c r="G3169" s="83"/>
      <c r="H3169" s="77"/>
      <c r="I3169" s="84"/>
      <c r="J3169" s="30"/>
      <c r="K3169" s="25" t="str">
        <f t="shared" si="392"/>
        <v/>
      </c>
      <c r="L3169" s="30"/>
      <c r="O3169" s="13" t="str">
        <f t="shared" si="393"/>
        <v/>
      </c>
      <c r="P3169" s="13">
        <f>SUM($E$11:$E3169)</f>
        <v>30</v>
      </c>
      <c r="T3169" s="22">
        <f t="shared" si="394"/>
        <v>0</v>
      </c>
      <c r="U3169" s="22">
        <f t="shared" si="395"/>
        <v>0</v>
      </c>
      <c r="W3169" s="13" t="str">
        <f t="shared" si="396"/>
        <v/>
      </c>
      <c r="Y3169" s="41" t="str">
        <f>IF($B3169="", "", IF($B3169&gt;'Annual Report'!$AZ$41, 'Annual Report'!$BA$40, TEXT($B3169, "mmm yyyy")))</f>
        <v/>
      </c>
      <c r="AA3169" s="13" t="str">
        <f t="shared" si="397"/>
        <v/>
      </c>
      <c r="AC3169" s="13" t="str">
        <f t="shared" si="398"/>
        <v xml:space="preserve"> - </v>
      </c>
      <c r="AE3169" s="13" t="str">
        <f t="shared" si="399"/>
        <v/>
      </c>
    </row>
    <row r="3170" spans="1:31" x14ac:dyDescent="0.25">
      <c r="A3170" s="30"/>
      <c r="B3170" s="74"/>
      <c r="C3170" s="82"/>
      <c r="D3170" s="92"/>
      <c r="E3170" s="75"/>
      <c r="F3170" s="76"/>
      <c r="G3170" s="83"/>
      <c r="H3170" s="77"/>
      <c r="I3170" s="84"/>
      <c r="J3170" s="30"/>
      <c r="K3170" s="25" t="str">
        <f t="shared" si="392"/>
        <v/>
      </c>
      <c r="L3170" s="30"/>
      <c r="O3170" s="13" t="str">
        <f t="shared" si="393"/>
        <v/>
      </c>
      <c r="P3170" s="13">
        <f>SUM($E$11:$E3170)</f>
        <v>30</v>
      </c>
      <c r="T3170" s="22">
        <f t="shared" si="394"/>
        <v>0</v>
      </c>
      <c r="U3170" s="22">
        <f t="shared" si="395"/>
        <v>0</v>
      </c>
      <c r="W3170" s="13" t="str">
        <f t="shared" si="396"/>
        <v/>
      </c>
      <c r="Y3170" s="41" t="str">
        <f>IF($B3170="", "", IF($B3170&gt;'Annual Report'!$AZ$41, 'Annual Report'!$BA$40, TEXT($B3170, "mmm yyyy")))</f>
        <v/>
      </c>
      <c r="AA3170" s="13" t="str">
        <f t="shared" si="397"/>
        <v/>
      </c>
      <c r="AC3170" s="13" t="str">
        <f t="shared" si="398"/>
        <v xml:space="preserve"> - </v>
      </c>
      <c r="AE3170" s="13" t="str">
        <f t="shared" si="399"/>
        <v/>
      </c>
    </row>
    <row r="3171" spans="1:31" x14ac:dyDescent="0.25">
      <c r="A3171" s="30"/>
      <c r="B3171" s="74"/>
      <c r="C3171" s="82"/>
      <c r="D3171" s="92"/>
      <c r="E3171" s="75"/>
      <c r="F3171" s="76"/>
      <c r="G3171" s="83"/>
      <c r="H3171" s="77"/>
      <c r="I3171" s="84"/>
      <c r="J3171" s="30"/>
      <c r="K3171" s="25" t="str">
        <f t="shared" si="392"/>
        <v/>
      </c>
      <c r="L3171" s="30"/>
      <c r="O3171" s="13" t="str">
        <f t="shared" si="393"/>
        <v/>
      </c>
      <c r="P3171" s="13">
        <f>SUM($E$11:$E3171)</f>
        <v>30</v>
      </c>
      <c r="T3171" s="22">
        <f t="shared" si="394"/>
        <v>0</v>
      </c>
      <c r="U3171" s="22">
        <f t="shared" si="395"/>
        <v>0</v>
      </c>
      <c r="W3171" s="13" t="str">
        <f t="shared" si="396"/>
        <v/>
      </c>
      <c r="Y3171" s="41" t="str">
        <f>IF($B3171="", "", IF($B3171&gt;'Annual Report'!$AZ$41, 'Annual Report'!$BA$40, TEXT($B3171, "mmm yyyy")))</f>
        <v/>
      </c>
      <c r="AA3171" s="13" t="str">
        <f t="shared" si="397"/>
        <v/>
      </c>
      <c r="AC3171" s="13" t="str">
        <f t="shared" si="398"/>
        <v xml:space="preserve"> - </v>
      </c>
      <c r="AE3171" s="13" t="str">
        <f t="shared" si="399"/>
        <v/>
      </c>
    </row>
    <row r="3172" spans="1:31" x14ac:dyDescent="0.25">
      <c r="A3172" s="30"/>
      <c r="B3172" s="74"/>
      <c r="C3172" s="82"/>
      <c r="D3172" s="92"/>
      <c r="E3172" s="75"/>
      <c r="F3172" s="76"/>
      <c r="G3172" s="83"/>
      <c r="H3172" s="77"/>
      <c r="I3172" s="84"/>
      <c r="J3172" s="30"/>
      <c r="K3172" s="25" t="str">
        <f t="shared" si="392"/>
        <v/>
      </c>
      <c r="L3172" s="30"/>
      <c r="O3172" s="13" t="str">
        <f t="shared" si="393"/>
        <v/>
      </c>
      <c r="P3172" s="13">
        <f>SUM($E$11:$E3172)</f>
        <v>30</v>
      </c>
      <c r="T3172" s="22">
        <f t="shared" si="394"/>
        <v>0</v>
      </c>
      <c r="U3172" s="22">
        <f t="shared" si="395"/>
        <v>0</v>
      </c>
      <c r="W3172" s="13" t="str">
        <f t="shared" si="396"/>
        <v/>
      </c>
      <c r="Y3172" s="41" t="str">
        <f>IF($B3172="", "", IF($B3172&gt;'Annual Report'!$AZ$41, 'Annual Report'!$BA$40, TEXT($B3172, "mmm yyyy")))</f>
        <v/>
      </c>
      <c r="AA3172" s="13" t="str">
        <f t="shared" si="397"/>
        <v/>
      </c>
      <c r="AC3172" s="13" t="str">
        <f t="shared" si="398"/>
        <v xml:space="preserve"> - </v>
      </c>
      <c r="AE3172" s="13" t="str">
        <f t="shared" si="399"/>
        <v/>
      </c>
    </row>
    <row r="3173" spans="1:31" x14ac:dyDescent="0.25">
      <c r="A3173" s="30"/>
      <c r="B3173" s="74"/>
      <c r="C3173" s="82"/>
      <c r="D3173" s="92"/>
      <c r="E3173" s="75"/>
      <c r="F3173" s="76"/>
      <c r="G3173" s="83"/>
      <c r="H3173" s="77"/>
      <c r="I3173" s="84"/>
      <c r="J3173" s="30"/>
      <c r="K3173" s="25" t="str">
        <f t="shared" si="392"/>
        <v/>
      </c>
      <c r="L3173" s="30"/>
      <c r="O3173" s="13" t="str">
        <f t="shared" si="393"/>
        <v/>
      </c>
      <c r="P3173" s="13">
        <f>SUM($E$11:$E3173)</f>
        <v>30</v>
      </c>
      <c r="T3173" s="22">
        <f t="shared" si="394"/>
        <v>0</v>
      </c>
      <c r="U3173" s="22">
        <f t="shared" si="395"/>
        <v>0</v>
      </c>
      <c r="W3173" s="13" t="str">
        <f t="shared" si="396"/>
        <v/>
      </c>
      <c r="Y3173" s="41" t="str">
        <f>IF($B3173="", "", IF($B3173&gt;'Annual Report'!$AZ$41, 'Annual Report'!$BA$40, TEXT($B3173, "mmm yyyy")))</f>
        <v/>
      </c>
      <c r="AA3173" s="13" t="str">
        <f t="shared" si="397"/>
        <v/>
      </c>
      <c r="AC3173" s="13" t="str">
        <f t="shared" si="398"/>
        <v xml:space="preserve"> - </v>
      </c>
      <c r="AE3173" s="13" t="str">
        <f t="shared" si="399"/>
        <v/>
      </c>
    </row>
    <row r="3174" spans="1:31" x14ac:dyDescent="0.25">
      <c r="A3174" s="30"/>
      <c r="B3174" s="74"/>
      <c r="C3174" s="82"/>
      <c r="D3174" s="92"/>
      <c r="E3174" s="75"/>
      <c r="F3174" s="76"/>
      <c r="G3174" s="83"/>
      <c r="H3174" s="77"/>
      <c r="I3174" s="84"/>
      <c r="J3174" s="30"/>
      <c r="K3174" s="25" t="str">
        <f t="shared" si="392"/>
        <v/>
      </c>
      <c r="L3174" s="30"/>
      <c r="O3174" s="13" t="str">
        <f t="shared" si="393"/>
        <v/>
      </c>
      <c r="P3174" s="13">
        <f>SUM($E$11:$E3174)</f>
        <v>30</v>
      </c>
      <c r="T3174" s="22">
        <f t="shared" si="394"/>
        <v>0</v>
      </c>
      <c r="U3174" s="22">
        <f t="shared" si="395"/>
        <v>0</v>
      </c>
      <c r="W3174" s="13" t="str">
        <f t="shared" si="396"/>
        <v/>
      </c>
      <c r="Y3174" s="41" t="str">
        <f>IF($B3174="", "", IF($B3174&gt;'Annual Report'!$AZ$41, 'Annual Report'!$BA$40, TEXT($B3174, "mmm yyyy")))</f>
        <v/>
      </c>
      <c r="AA3174" s="13" t="str">
        <f t="shared" si="397"/>
        <v/>
      </c>
      <c r="AC3174" s="13" t="str">
        <f t="shared" si="398"/>
        <v xml:space="preserve"> - </v>
      </c>
      <c r="AE3174" s="13" t="str">
        <f t="shared" si="399"/>
        <v/>
      </c>
    </row>
    <row r="3175" spans="1:31" x14ac:dyDescent="0.25">
      <c r="A3175" s="30"/>
      <c r="B3175" s="74"/>
      <c r="C3175" s="82"/>
      <c r="D3175" s="92"/>
      <c r="E3175" s="75"/>
      <c r="F3175" s="76"/>
      <c r="G3175" s="83"/>
      <c r="H3175" s="77"/>
      <c r="I3175" s="84"/>
      <c r="J3175" s="30"/>
      <c r="K3175" s="25" t="str">
        <f t="shared" si="392"/>
        <v/>
      </c>
      <c r="L3175" s="30"/>
      <c r="O3175" s="13" t="str">
        <f t="shared" si="393"/>
        <v/>
      </c>
      <c r="P3175" s="13">
        <f>SUM($E$11:$E3175)</f>
        <v>30</v>
      </c>
      <c r="T3175" s="22">
        <f t="shared" si="394"/>
        <v>0</v>
      </c>
      <c r="U3175" s="22">
        <f t="shared" si="395"/>
        <v>0</v>
      </c>
      <c r="W3175" s="13" t="str">
        <f t="shared" si="396"/>
        <v/>
      </c>
      <c r="Y3175" s="41" t="str">
        <f>IF($B3175="", "", IF($B3175&gt;'Annual Report'!$AZ$41, 'Annual Report'!$BA$40, TEXT($B3175, "mmm yyyy")))</f>
        <v/>
      </c>
      <c r="AA3175" s="13" t="str">
        <f t="shared" si="397"/>
        <v/>
      </c>
      <c r="AC3175" s="13" t="str">
        <f t="shared" si="398"/>
        <v xml:space="preserve"> - </v>
      </c>
      <c r="AE3175" s="13" t="str">
        <f t="shared" si="399"/>
        <v/>
      </c>
    </row>
    <row r="3176" spans="1:31" x14ac:dyDescent="0.25">
      <c r="A3176" s="30"/>
      <c r="B3176" s="74"/>
      <c r="C3176" s="82"/>
      <c r="D3176" s="92"/>
      <c r="E3176" s="75"/>
      <c r="F3176" s="76"/>
      <c r="G3176" s="83"/>
      <c r="H3176" s="77"/>
      <c r="I3176" s="84"/>
      <c r="J3176" s="30"/>
      <c r="K3176" s="25" t="str">
        <f t="shared" si="392"/>
        <v/>
      </c>
      <c r="L3176" s="30"/>
      <c r="O3176" s="13" t="str">
        <f t="shared" si="393"/>
        <v/>
      </c>
      <c r="P3176" s="13">
        <f>SUM($E$11:$E3176)</f>
        <v>30</v>
      </c>
      <c r="T3176" s="22">
        <f t="shared" si="394"/>
        <v>0</v>
      </c>
      <c r="U3176" s="22">
        <f t="shared" si="395"/>
        <v>0</v>
      </c>
      <c r="W3176" s="13" t="str">
        <f t="shared" si="396"/>
        <v/>
      </c>
      <c r="Y3176" s="41" t="str">
        <f>IF($B3176="", "", IF($B3176&gt;'Annual Report'!$AZ$41, 'Annual Report'!$BA$40, TEXT($B3176, "mmm yyyy")))</f>
        <v/>
      </c>
      <c r="AA3176" s="13" t="str">
        <f t="shared" si="397"/>
        <v/>
      </c>
      <c r="AC3176" s="13" t="str">
        <f t="shared" si="398"/>
        <v xml:space="preserve"> - </v>
      </c>
      <c r="AE3176" s="13" t="str">
        <f t="shared" si="399"/>
        <v/>
      </c>
    </row>
    <row r="3177" spans="1:31" x14ac:dyDescent="0.25">
      <c r="A3177" s="30"/>
      <c r="B3177" s="74"/>
      <c r="C3177" s="82"/>
      <c r="D3177" s="92"/>
      <c r="E3177" s="75"/>
      <c r="F3177" s="76"/>
      <c r="G3177" s="83"/>
      <c r="H3177" s="77"/>
      <c r="I3177" s="84"/>
      <c r="J3177" s="30"/>
      <c r="K3177" s="25" t="str">
        <f t="shared" si="392"/>
        <v/>
      </c>
      <c r="L3177" s="30"/>
      <c r="O3177" s="13" t="str">
        <f t="shared" si="393"/>
        <v/>
      </c>
      <c r="P3177" s="13">
        <f>SUM($E$11:$E3177)</f>
        <v>30</v>
      </c>
      <c r="T3177" s="22">
        <f t="shared" si="394"/>
        <v>0</v>
      </c>
      <c r="U3177" s="22">
        <f t="shared" si="395"/>
        <v>0</v>
      </c>
      <c r="W3177" s="13" t="str">
        <f t="shared" si="396"/>
        <v/>
      </c>
      <c r="Y3177" s="41" t="str">
        <f>IF($B3177="", "", IF($B3177&gt;'Annual Report'!$AZ$41, 'Annual Report'!$BA$40, TEXT($B3177, "mmm yyyy")))</f>
        <v/>
      </c>
      <c r="AA3177" s="13" t="str">
        <f t="shared" si="397"/>
        <v/>
      </c>
      <c r="AC3177" s="13" t="str">
        <f t="shared" si="398"/>
        <v xml:space="preserve"> - </v>
      </c>
      <c r="AE3177" s="13" t="str">
        <f t="shared" si="399"/>
        <v/>
      </c>
    </row>
    <row r="3178" spans="1:31" x14ac:dyDescent="0.25">
      <c r="A3178" s="30"/>
      <c r="B3178" s="74"/>
      <c r="C3178" s="82"/>
      <c r="D3178" s="92"/>
      <c r="E3178" s="75"/>
      <c r="F3178" s="76"/>
      <c r="G3178" s="83"/>
      <c r="H3178" s="77"/>
      <c r="I3178" s="84"/>
      <c r="J3178" s="30"/>
      <c r="K3178" s="25" t="str">
        <f t="shared" si="392"/>
        <v/>
      </c>
      <c r="L3178" s="30"/>
      <c r="O3178" s="13" t="str">
        <f t="shared" si="393"/>
        <v/>
      </c>
      <c r="P3178" s="13">
        <f>SUM($E$11:$E3178)</f>
        <v>30</v>
      </c>
      <c r="T3178" s="22">
        <f t="shared" si="394"/>
        <v>0</v>
      </c>
      <c r="U3178" s="22">
        <f t="shared" si="395"/>
        <v>0</v>
      </c>
      <c r="W3178" s="13" t="str">
        <f t="shared" si="396"/>
        <v/>
      </c>
      <c r="Y3178" s="41" t="str">
        <f>IF($B3178="", "", IF($B3178&gt;'Annual Report'!$AZ$41, 'Annual Report'!$BA$40, TEXT($B3178, "mmm yyyy")))</f>
        <v/>
      </c>
      <c r="AA3178" s="13" t="str">
        <f t="shared" si="397"/>
        <v/>
      </c>
      <c r="AC3178" s="13" t="str">
        <f t="shared" si="398"/>
        <v xml:space="preserve"> - </v>
      </c>
      <c r="AE3178" s="13" t="str">
        <f t="shared" si="399"/>
        <v/>
      </c>
    </row>
    <row r="3179" spans="1:31" x14ac:dyDescent="0.25">
      <c r="A3179" s="30"/>
      <c r="B3179" s="74"/>
      <c r="C3179" s="82"/>
      <c r="D3179" s="92"/>
      <c r="E3179" s="75"/>
      <c r="F3179" s="76"/>
      <c r="G3179" s="83"/>
      <c r="H3179" s="77"/>
      <c r="I3179" s="84"/>
      <c r="J3179" s="30"/>
      <c r="K3179" s="25" t="str">
        <f t="shared" si="392"/>
        <v/>
      </c>
      <c r="L3179" s="30"/>
      <c r="O3179" s="13" t="str">
        <f t="shared" si="393"/>
        <v/>
      </c>
      <c r="P3179" s="13">
        <f>SUM($E$11:$E3179)</f>
        <v>30</v>
      </c>
      <c r="T3179" s="22">
        <f t="shared" si="394"/>
        <v>0</v>
      </c>
      <c r="U3179" s="22">
        <f t="shared" si="395"/>
        <v>0</v>
      </c>
      <c r="W3179" s="13" t="str">
        <f t="shared" si="396"/>
        <v/>
      </c>
      <c r="Y3179" s="41" t="str">
        <f>IF($B3179="", "", IF($B3179&gt;'Annual Report'!$AZ$41, 'Annual Report'!$BA$40, TEXT($B3179, "mmm yyyy")))</f>
        <v/>
      </c>
      <c r="AA3179" s="13" t="str">
        <f t="shared" si="397"/>
        <v/>
      </c>
      <c r="AC3179" s="13" t="str">
        <f t="shared" si="398"/>
        <v xml:space="preserve"> - </v>
      </c>
      <c r="AE3179" s="13" t="str">
        <f t="shared" si="399"/>
        <v/>
      </c>
    </row>
    <row r="3180" spans="1:31" x14ac:dyDescent="0.25">
      <c r="A3180" s="30"/>
      <c r="B3180" s="74"/>
      <c r="C3180" s="82"/>
      <c r="D3180" s="92"/>
      <c r="E3180" s="75"/>
      <c r="F3180" s="76"/>
      <c r="G3180" s="83"/>
      <c r="H3180" s="77"/>
      <c r="I3180" s="84"/>
      <c r="J3180" s="30"/>
      <c r="K3180" s="25" t="str">
        <f t="shared" si="392"/>
        <v/>
      </c>
      <c r="L3180" s="30"/>
      <c r="O3180" s="13" t="str">
        <f t="shared" si="393"/>
        <v/>
      </c>
      <c r="P3180" s="13">
        <f>SUM($E$11:$E3180)</f>
        <v>30</v>
      </c>
      <c r="T3180" s="22">
        <f t="shared" si="394"/>
        <v>0</v>
      </c>
      <c r="U3180" s="22">
        <f t="shared" si="395"/>
        <v>0</v>
      </c>
      <c r="W3180" s="13" t="str">
        <f t="shared" si="396"/>
        <v/>
      </c>
      <c r="Y3180" s="41" t="str">
        <f>IF($B3180="", "", IF($B3180&gt;'Annual Report'!$AZ$41, 'Annual Report'!$BA$40, TEXT($B3180, "mmm yyyy")))</f>
        <v/>
      </c>
      <c r="AA3180" s="13" t="str">
        <f t="shared" si="397"/>
        <v/>
      </c>
      <c r="AC3180" s="13" t="str">
        <f t="shared" si="398"/>
        <v xml:space="preserve"> - </v>
      </c>
      <c r="AE3180" s="13" t="str">
        <f t="shared" si="399"/>
        <v/>
      </c>
    </row>
    <row r="3181" spans="1:31" x14ac:dyDescent="0.25">
      <c r="A3181" s="30"/>
      <c r="B3181" s="74"/>
      <c r="C3181" s="82"/>
      <c r="D3181" s="92"/>
      <c r="E3181" s="75"/>
      <c r="F3181" s="76"/>
      <c r="G3181" s="83"/>
      <c r="H3181" s="77"/>
      <c r="I3181" s="84"/>
      <c r="J3181" s="30"/>
      <c r="K3181" s="25" t="str">
        <f t="shared" si="392"/>
        <v/>
      </c>
      <c r="L3181" s="30"/>
      <c r="O3181" s="13" t="str">
        <f t="shared" si="393"/>
        <v/>
      </c>
      <c r="P3181" s="13">
        <f>SUM($E$11:$E3181)</f>
        <v>30</v>
      </c>
      <c r="T3181" s="22">
        <f t="shared" si="394"/>
        <v>0</v>
      </c>
      <c r="U3181" s="22">
        <f t="shared" si="395"/>
        <v>0</v>
      </c>
      <c r="W3181" s="13" t="str">
        <f t="shared" si="396"/>
        <v/>
      </c>
      <c r="Y3181" s="41" t="str">
        <f>IF($B3181="", "", IF($B3181&gt;'Annual Report'!$AZ$41, 'Annual Report'!$BA$40, TEXT($B3181, "mmm yyyy")))</f>
        <v/>
      </c>
      <c r="AA3181" s="13" t="str">
        <f t="shared" si="397"/>
        <v/>
      </c>
      <c r="AC3181" s="13" t="str">
        <f t="shared" si="398"/>
        <v xml:space="preserve"> - </v>
      </c>
      <c r="AE3181" s="13" t="str">
        <f t="shared" si="399"/>
        <v/>
      </c>
    </row>
    <row r="3182" spans="1:31" x14ac:dyDescent="0.25">
      <c r="A3182" s="30"/>
      <c r="B3182" s="74"/>
      <c r="C3182" s="82"/>
      <c r="D3182" s="92"/>
      <c r="E3182" s="75"/>
      <c r="F3182" s="76"/>
      <c r="G3182" s="83"/>
      <c r="H3182" s="77"/>
      <c r="I3182" s="84"/>
      <c r="J3182" s="30"/>
      <c r="K3182" s="25" t="str">
        <f t="shared" si="392"/>
        <v/>
      </c>
      <c r="L3182" s="30"/>
      <c r="O3182" s="13" t="str">
        <f t="shared" si="393"/>
        <v/>
      </c>
      <c r="P3182" s="13">
        <f>SUM($E$11:$E3182)</f>
        <v>30</v>
      </c>
      <c r="T3182" s="22">
        <f t="shared" si="394"/>
        <v>0</v>
      </c>
      <c r="U3182" s="22">
        <f t="shared" si="395"/>
        <v>0</v>
      </c>
      <c r="W3182" s="13" t="str">
        <f t="shared" si="396"/>
        <v/>
      </c>
      <c r="Y3182" s="41" t="str">
        <f>IF($B3182="", "", IF($B3182&gt;'Annual Report'!$AZ$41, 'Annual Report'!$BA$40, TEXT($B3182, "mmm yyyy")))</f>
        <v/>
      </c>
      <c r="AA3182" s="13" t="str">
        <f t="shared" si="397"/>
        <v/>
      </c>
      <c r="AC3182" s="13" t="str">
        <f t="shared" si="398"/>
        <v xml:space="preserve"> - </v>
      </c>
      <c r="AE3182" s="13" t="str">
        <f t="shared" si="399"/>
        <v/>
      </c>
    </row>
    <row r="3183" spans="1:31" x14ac:dyDescent="0.25">
      <c r="A3183" s="30"/>
      <c r="B3183" s="74"/>
      <c r="C3183" s="82"/>
      <c r="D3183" s="92"/>
      <c r="E3183" s="75"/>
      <c r="F3183" s="76"/>
      <c r="G3183" s="83"/>
      <c r="H3183" s="77"/>
      <c r="I3183" s="84"/>
      <c r="J3183" s="30"/>
      <c r="K3183" s="25" t="str">
        <f t="shared" si="392"/>
        <v/>
      </c>
      <c r="L3183" s="30"/>
      <c r="O3183" s="13" t="str">
        <f t="shared" si="393"/>
        <v/>
      </c>
      <c r="P3183" s="13">
        <f>SUM($E$11:$E3183)</f>
        <v>30</v>
      </c>
      <c r="T3183" s="22">
        <f t="shared" si="394"/>
        <v>0</v>
      </c>
      <c r="U3183" s="22">
        <f t="shared" si="395"/>
        <v>0</v>
      </c>
      <c r="W3183" s="13" t="str">
        <f t="shared" si="396"/>
        <v/>
      </c>
      <c r="Y3183" s="41" t="str">
        <f>IF($B3183="", "", IF($B3183&gt;'Annual Report'!$AZ$41, 'Annual Report'!$BA$40, TEXT($B3183, "mmm yyyy")))</f>
        <v/>
      </c>
      <c r="AA3183" s="13" t="str">
        <f t="shared" si="397"/>
        <v/>
      </c>
      <c r="AC3183" s="13" t="str">
        <f t="shared" si="398"/>
        <v xml:space="preserve"> - </v>
      </c>
      <c r="AE3183" s="13" t="str">
        <f t="shared" si="399"/>
        <v/>
      </c>
    </row>
    <row r="3184" spans="1:31" x14ac:dyDescent="0.25">
      <c r="A3184" s="30"/>
      <c r="B3184" s="74"/>
      <c r="C3184" s="82"/>
      <c r="D3184" s="92"/>
      <c r="E3184" s="75"/>
      <c r="F3184" s="76"/>
      <c r="G3184" s="83"/>
      <c r="H3184" s="77"/>
      <c r="I3184" s="84"/>
      <c r="J3184" s="30"/>
      <c r="K3184" s="25" t="str">
        <f t="shared" si="392"/>
        <v/>
      </c>
      <c r="L3184" s="30"/>
      <c r="O3184" s="13" t="str">
        <f t="shared" si="393"/>
        <v/>
      </c>
      <c r="P3184" s="13">
        <f>SUM($E$11:$E3184)</f>
        <v>30</v>
      </c>
      <c r="T3184" s="22">
        <f t="shared" si="394"/>
        <v>0</v>
      </c>
      <c r="U3184" s="22">
        <f t="shared" si="395"/>
        <v>0</v>
      </c>
      <c r="W3184" s="13" t="str">
        <f t="shared" si="396"/>
        <v/>
      </c>
      <c r="Y3184" s="41" t="str">
        <f>IF($B3184="", "", IF($B3184&gt;'Annual Report'!$AZ$41, 'Annual Report'!$BA$40, TEXT($B3184, "mmm yyyy")))</f>
        <v/>
      </c>
      <c r="AA3184" s="13" t="str">
        <f t="shared" si="397"/>
        <v/>
      </c>
      <c r="AC3184" s="13" t="str">
        <f t="shared" si="398"/>
        <v xml:space="preserve"> - </v>
      </c>
      <c r="AE3184" s="13" t="str">
        <f t="shared" si="399"/>
        <v/>
      </c>
    </row>
    <row r="3185" spans="1:31" x14ac:dyDescent="0.25">
      <c r="A3185" s="30"/>
      <c r="B3185" s="74"/>
      <c r="C3185" s="82"/>
      <c r="D3185" s="92"/>
      <c r="E3185" s="75"/>
      <c r="F3185" s="76"/>
      <c r="G3185" s="83"/>
      <c r="H3185" s="77"/>
      <c r="I3185" s="84"/>
      <c r="J3185" s="30"/>
      <c r="K3185" s="25" t="str">
        <f t="shared" si="392"/>
        <v/>
      </c>
      <c r="L3185" s="30"/>
      <c r="O3185" s="13" t="str">
        <f t="shared" si="393"/>
        <v/>
      </c>
      <c r="P3185" s="13">
        <f>SUM($E$11:$E3185)</f>
        <v>30</v>
      </c>
      <c r="T3185" s="22">
        <f t="shared" si="394"/>
        <v>0</v>
      </c>
      <c r="U3185" s="22">
        <f t="shared" si="395"/>
        <v>0</v>
      </c>
      <c r="W3185" s="13" t="str">
        <f t="shared" si="396"/>
        <v/>
      </c>
      <c r="Y3185" s="41" t="str">
        <f>IF($B3185="", "", IF($B3185&gt;'Annual Report'!$AZ$41, 'Annual Report'!$BA$40, TEXT($B3185, "mmm yyyy")))</f>
        <v/>
      </c>
      <c r="AA3185" s="13" t="str">
        <f t="shared" si="397"/>
        <v/>
      </c>
      <c r="AC3185" s="13" t="str">
        <f t="shared" si="398"/>
        <v xml:space="preserve"> - </v>
      </c>
      <c r="AE3185" s="13" t="str">
        <f t="shared" si="399"/>
        <v/>
      </c>
    </row>
    <row r="3186" spans="1:31" x14ac:dyDescent="0.25">
      <c r="A3186" s="30"/>
      <c r="B3186" s="74"/>
      <c r="C3186" s="82"/>
      <c r="D3186" s="92"/>
      <c r="E3186" s="75"/>
      <c r="F3186" s="76"/>
      <c r="G3186" s="83"/>
      <c r="H3186" s="77"/>
      <c r="I3186" s="84"/>
      <c r="J3186" s="30"/>
      <c r="K3186" s="25" t="str">
        <f t="shared" si="392"/>
        <v/>
      </c>
      <c r="L3186" s="30"/>
      <c r="O3186" s="13" t="str">
        <f t="shared" si="393"/>
        <v/>
      </c>
      <c r="P3186" s="13">
        <f>SUM($E$11:$E3186)</f>
        <v>30</v>
      </c>
      <c r="T3186" s="22">
        <f t="shared" si="394"/>
        <v>0</v>
      </c>
      <c r="U3186" s="22">
        <f t="shared" si="395"/>
        <v>0</v>
      </c>
      <c r="W3186" s="13" t="str">
        <f t="shared" si="396"/>
        <v/>
      </c>
      <c r="Y3186" s="41" t="str">
        <f>IF($B3186="", "", IF($B3186&gt;'Annual Report'!$AZ$41, 'Annual Report'!$BA$40, TEXT($B3186, "mmm yyyy")))</f>
        <v/>
      </c>
      <c r="AA3186" s="13" t="str">
        <f t="shared" si="397"/>
        <v/>
      </c>
      <c r="AC3186" s="13" t="str">
        <f t="shared" si="398"/>
        <v xml:space="preserve"> - </v>
      </c>
      <c r="AE3186" s="13" t="str">
        <f t="shared" si="399"/>
        <v/>
      </c>
    </row>
    <row r="3187" spans="1:31" x14ac:dyDescent="0.25">
      <c r="A3187" s="30"/>
      <c r="B3187" s="74"/>
      <c r="C3187" s="82"/>
      <c r="D3187" s="92"/>
      <c r="E3187" s="75"/>
      <c r="F3187" s="76"/>
      <c r="G3187" s="83"/>
      <c r="H3187" s="77"/>
      <c r="I3187" s="84"/>
      <c r="J3187" s="30"/>
      <c r="K3187" s="25" t="str">
        <f t="shared" si="392"/>
        <v/>
      </c>
      <c r="L3187" s="30"/>
      <c r="O3187" s="13" t="str">
        <f t="shared" si="393"/>
        <v/>
      </c>
      <c r="P3187" s="13">
        <f>SUM($E$11:$E3187)</f>
        <v>30</v>
      </c>
      <c r="T3187" s="22">
        <f t="shared" si="394"/>
        <v>0</v>
      </c>
      <c r="U3187" s="22">
        <f t="shared" si="395"/>
        <v>0</v>
      </c>
      <c r="W3187" s="13" t="str">
        <f t="shared" si="396"/>
        <v/>
      </c>
      <c r="Y3187" s="41" t="str">
        <f>IF($B3187="", "", IF($B3187&gt;'Annual Report'!$AZ$41, 'Annual Report'!$BA$40, TEXT($B3187, "mmm yyyy")))</f>
        <v/>
      </c>
      <c r="AA3187" s="13" t="str">
        <f t="shared" si="397"/>
        <v/>
      </c>
      <c r="AC3187" s="13" t="str">
        <f t="shared" si="398"/>
        <v xml:space="preserve"> - </v>
      </c>
      <c r="AE3187" s="13" t="str">
        <f t="shared" si="399"/>
        <v/>
      </c>
    </row>
    <row r="3188" spans="1:31" x14ac:dyDescent="0.25">
      <c r="A3188" s="30"/>
      <c r="B3188" s="74"/>
      <c r="C3188" s="82"/>
      <c r="D3188" s="92"/>
      <c r="E3188" s="75"/>
      <c r="F3188" s="76"/>
      <c r="G3188" s="83"/>
      <c r="H3188" s="77"/>
      <c r="I3188" s="84"/>
      <c r="J3188" s="30"/>
      <c r="K3188" s="25" t="str">
        <f t="shared" si="392"/>
        <v/>
      </c>
      <c r="L3188" s="30"/>
      <c r="O3188" s="13" t="str">
        <f t="shared" si="393"/>
        <v/>
      </c>
      <c r="P3188" s="13">
        <f>SUM($E$11:$E3188)</f>
        <v>30</v>
      </c>
      <c r="T3188" s="22">
        <f t="shared" si="394"/>
        <v>0</v>
      </c>
      <c r="U3188" s="22">
        <f t="shared" si="395"/>
        <v>0</v>
      </c>
      <c r="W3188" s="13" t="str">
        <f t="shared" si="396"/>
        <v/>
      </c>
      <c r="Y3188" s="41" t="str">
        <f>IF($B3188="", "", IF($B3188&gt;'Annual Report'!$AZ$41, 'Annual Report'!$BA$40, TEXT($B3188, "mmm yyyy")))</f>
        <v/>
      </c>
      <c r="AA3188" s="13" t="str">
        <f t="shared" si="397"/>
        <v/>
      </c>
      <c r="AC3188" s="13" t="str">
        <f t="shared" si="398"/>
        <v xml:space="preserve"> - </v>
      </c>
      <c r="AE3188" s="13" t="str">
        <f t="shared" si="399"/>
        <v/>
      </c>
    </row>
    <row r="3189" spans="1:31" x14ac:dyDescent="0.25">
      <c r="A3189" s="30"/>
      <c r="B3189" s="74"/>
      <c r="C3189" s="82"/>
      <c r="D3189" s="92"/>
      <c r="E3189" s="75"/>
      <c r="F3189" s="76"/>
      <c r="G3189" s="83"/>
      <c r="H3189" s="77"/>
      <c r="I3189" s="84"/>
      <c r="J3189" s="30"/>
      <c r="K3189" s="25" t="str">
        <f t="shared" si="392"/>
        <v/>
      </c>
      <c r="L3189" s="30"/>
      <c r="O3189" s="13" t="str">
        <f t="shared" si="393"/>
        <v/>
      </c>
      <c r="P3189" s="13">
        <f>SUM($E$11:$E3189)</f>
        <v>30</v>
      </c>
      <c r="T3189" s="22">
        <f t="shared" si="394"/>
        <v>0</v>
      </c>
      <c r="U3189" s="22">
        <f t="shared" si="395"/>
        <v>0</v>
      </c>
      <c r="W3189" s="13" t="str">
        <f t="shared" si="396"/>
        <v/>
      </c>
      <c r="Y3189" s="41" t="str">
        <f>IF($B3189="", "", IF($B3189&gt;'Annual Report'!$AZ$41, 'Annual Report'!$BA$40, TEXT($B3189, "mmm yyyy")))</f>
        <v/>
      </c>
      <c r="AA3189" s="13" t="str">
        <f t="shared" si="397"/>
        <v/>
      </c>
      <c r="AC3189" s="13" t="str">
        <f t="shared" si="398"/>
        <v xml:space="preserve"> - </v>
      </c>
      <c r="AE3189" s="13" t="str">
        <f t="shared" si="399"/>
        <v/>
      </c>
    </row>
    <row r="3190" spans="1:31" x14ac:dyDescent="0.25">
      <c r="A3190" s="30"/>
      <c r="B3190" s="74"/>
      <c r="C3190" s="82"/>
      <c r="D3190" s="92"/>
      <c r="E3190" s="75"/>
      <c r="F3190" s="76"/>
      <c r="G3190" s="83"/>
      <c r="H3190" s="77"/>
      <c r="I3190" s="84"/>
      <c r="J3190" s="30"/>
      <c r="K3190" s="25" t="str">
        <f t="shared" si="392"/>
        <v/>
      </c>
      <c r="L3190" s="30"/>
      <c r="O3190" s="13" t="str">
        <f t="shared" si="393"/>
        <v/>
      </c>
      <c r="P3190" s="13">
        <f>SUM($E$11:$E3190)</f>
        <v>30</v>
      </c>
      <c r="T3190" s="22">
        <f t="shared" si="394"/>
        <v>0</v>
      </c>
      <c r="U3190" s="22">
        <f t="shared" si="395"/>
        <v>0</v>
      </c>
      <c r="W3190" s="13" t="str">
        <f t="shared" si="396"/>
        <v/>
      </c>
      <c r="Y3190" s="41" t="str">
        <f>IF($B3190="", "", IF($B3190&gt;'Annual Report'!$AZ$41, 'Annual Report'!$BA$40, TEXT($B3190, "mmm yyyy")))</f>
        <v/>
      </c>
      <c r="AA3190" s="13" t="str">
        <f t="shared" si="397"/>
        <v/>
      </c>
      <c r="AC3190" s="13" t="str">
        <f t="shared" si="398"/>
        <v xml:space="preserve"> - </v>
      </c>
      <c r="AE3190" s="13" t="str">
        <f t="shared" si="399"/>
        <v/>
      </c>
    </row>
    <row r="3191" spans="1:31" x14ac:dyDescent="0.25">
      <c r="A3191" s="30"/>
      <c r="B3191" s="74"/>
      <c r="C3191" s="82"/>
      <c r="D3191" s="92"/>
      <c r="E3191" s="75"/>
      <c r="F3191" s="76"/>
      <c r="G3191" s="83"/>
      <c r="H3191" s="77"/>
      <c r="I3191" s="84"/>
      <c r="J3191" s="30"/>
      <c r="K3191" s="25" t="str">
        <f t="shared" si="392"/>
        <v/>
      </c>
      <c r="L3191" s="30"/>
      <c r="O3191" s="13" t="str">
        <f t="shared" si="393"/>
        <v/>
      </c>
      <c r="P3191" s="13">
        <f>SUM($E$11:$E3191)</f>
        <v>30</v>
      </c>
      <c r="T3191" s="22">
        <f t="shared" si="394"/>
        <v>0</v>
      </c>
      <c r="U3191" s="22">
        <f t="shared" si="395"/>
        <v>0</v>
      </c>
      <c r="W3191" s="13" t="str">
        <f t="shared" si="396"/>
        <v/>
      </c>
      <c r="Y3191" s="41" t="str">
        <f>IF($B3191="", "", IF($B3191&gt;'Annual Report'!$AZ$41, 'Annual Report'!$BA$40, TEXT($B3191, "mmm yyyy")))</f>
        <v/>
      </c>
      <c r="AA3191" s="13" t="str">
        <f t="shared" si="397"/>
        <v/>
      </c>
      <c r="AC3191" s="13" t="str">
        <f t="shared" si="398"/>
        <v xml:space="preserve"> - </v>
      </c>
      <c r="AE3191" s="13" t="str">
        <f t="shared" si="399"/>
        <v/>
      </c>
    </row>
    <row r="3192" spans="1:31" x14ac:dyDescent="0.25">
      <c r="A3192" s="30"/>
      <c r="B3192" s="74"/>
      <c r="C3192" s="82"/>
      <c r="D3192" s="92"/>
      <c r="E3192" s="75"/>
      <c r="F3192" s="76"/>
      <c r="G3192" s="83"/>
      <c r="H3192" s="77"/>
      <c r="I3192" s="84"/>
      <c r="J3192" s="30"/>
      <c r="K3192" s="25" t="str">
        <f t="shared" si="392"/>
        <v/>
      </c>
      <c r="L3192" s="30"/>
      <c r="O3192" s="13" t="str">
        <f t="shared" si="393"/>
        <v/>
      </c>
      <c r="P3192" s="13">
        <f>SUM($E$11:$E3192)</f>
        <v>30</v>
      </c>
      <c r="T3192" s="22">
        <f t="shared" si="394"/>
        <v>0</v>
      </c>
      <c r="U3192" s="22">
        <f t="shared" si="395"/>
        <v>0</v>
      </c>
      <c r="W3192" s="13" t="str">
        <f t="shared" si="396"/>
        <v/>
      </c>
      <c r="Y3192" s="41" t="str">
        <f>IF($B3192="", "", IF($B3192&gt;'Annual Report'!$AZ$41, 'Annual Report'!$BA$40, TEXT($B3192, "mmm yyyy")))</f>
        <v/>
      </c>
      <c r="AA3192" s="13" t="str">
        <f t="shared" si="397"/>
        <v/>
      </c>
      <c r="AC3192" s="13" t="str">
        <f t="shared" si="398"/>
        <v xml:space="preserve"> - </v>
      </c>
      <c r="AE3192" s="13" t="str">
        <f t="shared" si="399"/>
        <v/>
      </c>
    </row>
    <row r="3193" spans="1:31" x14ac:dyDescent="0.25">
      <c r="A3193" s="30"/>
      <c r="B3193" s="74"/>
      <c r="C3193" s="82"/>
      <c r="D3193" s="92"/>
      <c r="E3193" s="75"/>
      <c r="F3193" s="76"/>
      <c r="G3193" s="83"/>
      <c r="H3193" s="77"/>
      <c r="I3193" s="84"/>
      <c r="J3193" s="30"/>
      <c r="K3193" s="25" t="str">
        <f t="shared" si="392"/>
        <v/>
      </c>
      <c r="L3193" s="30"/>
      <c r="O3193" s="13" t="str">
        <f t="shared" si="393"/>
        <v/>
      </c>
      <c r="P3193" s="13">
        <f>SUM($E$11:$E3193)</f>
        <v>30</v>
      </c>
      <c r="T3193" s="22">
        <f t="shared" si="394"/>
        <v>0</v>
      </c>
      <c r="U3193" s="22">
        <f t="shared" si="395"/>
        <v>0</v>
      </c>
      <c r="W3193" s="13" t="str">
        <f t="shared" si="396"/>
        <v/>
      </c>
      <c r="Y3193" s="41" t="str">
        <f>IF($B3193="", "", IF($B3193&gt;'Annual Report'!$AZ$41, 'Annual Report'!$BA$40, TEXT($B3193, "mmm yyyy")))</f>
        <v/>
      </c>
      <c r="AA3193" s="13" t="str">
        <f t="shared" si="397"/>
        <v/>
      </c>
      <c r="AC3193" s="13" t="str">
        <f t="shared" si="398"/>
        <v xml:space="preserve"> - </v>
      </c>
      <c r="AE3193" s="13" t="str">
        <f t="shared" si="399"/>
        <v/>
      </c>
    </row>
    <row r="3194" spans="1:31" x14ac:dyDescent="0.25">
      <c r="A3194" s="30"/>
      <c r="B3194" s="74"/>
      <c r="C3194" s="82"/>
      <c r="D3194" s="92"/>
      <c r="E3194" s="75"/>
      <c r="F3194" s="76"/>
      <c r="G3194" s="83"/>
      <c r="H3194" s="77"/>
      <c r="I3194" s="84"/>
      <c r="J3194" s="30"/>
      <c r="K3194" s="25" t="str">
        <f t="shared" si="392"/>
        <v/>
      </c>
      <c r="L3194" s="30"/>
      <c r="O3194" s="13" t="str">
        <f t="shared" si="393"/>
        <v/>
      </c>
      <c r="P3194" s="13">
        <f>SUM($E$11:$E3194)</f>
        <v>30</v>
      </c>
      <c r="T3194" s="22">
        <f t="shared" si="394"/>
        <v>0</v>
      </c>
      <c r="U3194" s="22">
        <f t="shared" si="395"/>
        <v>0</v>
      </c>
      <c r="W3194" s="13" t="str">
        <f t="shared" si="396"/>
        <v/>
      </c>
      <c r="Y3194" s="41" t="str">
        <f>IF($B3194="", "", IF($B3194&gt;'Annual Report'!$AZ$41, 'Annual Report'!$BA$40, TEXT($B3194, "mmm yyyy")))</f>
        <v/>
      </c>
      <c r="AA3194" s="13" t="str">
        <f t="shared" si="397"/>
        <v/>
      </c>
      <c r="AC3194" s="13" t="str">
        <f t="shared" si="398"/>
        <v xml:space="preserve"> - </v>
      </c>
      <c r="AE3194" s="13" t="str">
        <f t="shared" si="399"/>
        <v/>
      </c>
    </row>
    <row r="3195" spans="1:31" x14ac:dyDescent="0.25">
      <c r="A3195" s="30"/>
      <c r="B3195" s="74"/>
      <c r="C3195" s="82"/>
      <c r="D3195" s="92"/>
      <c r="E3195" s="75"/>
      <c r="F3195" s="76"/>
      <c r="G3195" s="83"/>
      <c r="H3195" s="77"/>
      <c r="I3195" s="84"/>
      <c r="J3195" s="30"/>
      <c r="K3195" s="25" t="str">
        <f t="shared" si="392"/>
        <v/>
      </c>
      <c r="L3195" s="30"/>
      <c r="O3195" s="13" t="str">
        <f t="shared" si="393"/>
        <v/>
      </c>
      <c r="P3195" s="13">
        <f>SUM($E$11:$E3195)</f>
        <v>30</v>
      </c>
      <c r="T3195" s="22">
        <f t="shared" si="394"/>
        <v>0</v>
      </c>
      <c r="U3195" s="22">
        <f t="shared" si="395"/>
        <v>0</v>
      </c>
      <c r="W3195" s="13" t="str">
        <f t="shared" si="396"/>
        <v/>
      </c>
      <c r="Y3195" s="41" t="str">
        <f>IF($B3195="", "", IF($B3195&gt;'Annual Report'!$AZ$41, 'Annual Report'!$BA$40, TEXT($B3195, "mmm yyyy")))</f>
        <v/>
      </c>
      <c r="AA3195" s="13" t="str">
        <f t="shared" si="397"/>
        <v/>
      </c>
      <c r="AC3195" s="13" t="str">
        <f t="shared" si="398"/>
        <v xml:space="preserve"> - </v>
      </c>
      <c r="AE3195" s="13" t="str">
        <f t="shared" si="399"/>
        <v/>
      </c>
    </row>
    <row r="3196" spans="1:31" x14ac:dyDescent="0.25">
      <c r="A3196" s="30"/>
      <c r="B3196" s="74"/>
      <c r="C3196" s="82"/>
      <c r="D3196" s="92"/>
      <c r="E3196" s="75"/>
      <c r="F3196" s="76"/>
      <c r="G3196" s="83"/>
      <c r="H3196" s="77"/>
      <c r="I3196" s="84"/>
      <c r="J3196" s="30"/>
      <c r="K3196" s="25" t="str">
        <f t="shared" si="392"/>
        <v/>
      </c>
      <c r="L3196" s="30"/>
      <c r="O3196" s="13" t="str">
        <f t="shared" si="393"/>
        <v/>
      </c>
      <c r="P3196" s="13">
        <f>SUM($E$11:$E3196)</f>
        <v>30</v>
      </c>
      <c r="T3196" s="22">
        <f t="shared" si="394"/>
        <v>0</v>
      </c>
      <c r="U3196" s="22">
        <f t="shared" si="395"/>
        <v>0</v>
      </c>
      <c r="W3196" s="13" t="str">
        <f t="shared" si="396"/>
        <v/>
      </c>
      <c r="Y3196" s="41" t="str">
        <f>IF($B3196="", "", IF($B3196&gt;'Annual Report'!$AZ$41, 'Annual Report'!$BA$40, TEXT($B3196, "mmm yyyy")))</f>
        <v/>
      </c>
      <c r="AA3196" s="13" t="str">
        <f t="shared" si="397"/>
        <v/>
      </c>
      <c r="AC3196" s="13" t="str">
        <f t="shared" si="398"/>
        <v xml:space="preserve"> - </v>
      </c>
      <c r="AE3196" s="13" t="str">
        <f t="shared" si="399"/>
        <v/>
      </c>
    </row>
    <row r="3197" spans="1:31" x14ac:dyDescent="0.25">
      <c r="A3197" s="30"/>
      <c r="B3197" s="74"/>
      <c r="C3197" s="82"/>
      <c r="D3197" s="92"/>
      <c r="E3197" s="75"/>
      <c r="F3197" s="76"/>
      <c r="G3197" s="83"/>
      <c r="H3197" s="77"/>
      <c r="I3197" s="84"/>
      <c r="J3197" s="30"/>
      <c r="K3197" s="25" t="str">
        <f t="shared" si="392"/>
        <v/>
      </c>
      <c r="L3197" s="30"/>
      <c r="O3197" s="13" t="str">
        <f t="shared" si="393"/>
        <v/>
      </c>
      <c r="P3197" s="13">
        <f>SUM($E$11:$E3197)</f>
        <v>30</v>
      </c>
      <c r="T3197" s="22">
        <f t="shared" si="394"/>
        <v>0</v>
      </c>
      <c r="U3197" s="22">
        <f t="shared" si="395"/>
        <v>0</v>
      </c>
      <c r="W3197" s="13" t="str">
        <f t="shared" si="396"/>
        <v/>
      </c>
      <c r="Y3197" s="41" t="str">
        <f>IF($B3197="", "", IF($B3197&gt;'Annual Report'!$AZ$41, 'Annual Report'!$BA$40, TEXT($B3197, "mmm yyyy")))</f>
        <v/>
      </c>
      <c r="AA3197" s="13" t="str">
        <f t="shared" si="397"/>
        <v/>
      </c>
      <c r="AC3197" s="13" t="str">
        <f t="shared" si="398"/>
        <v xml:space="preserve"> - </v>
      </c>
      <c r="AE3197" s="13" t="str">
        <f t="shared" si="399"/>
        <v/>
      </c>
    </row>
    <row r="3198" spans="1:31" x14ac:dyDescent="0.25">
      <c r="A3198" s="30"/>
      <c r="B3198" s="74"/>
      <c r="C3198" s="82"/>
      <c r="D3198" s="92"/>
      <c r="E3198" s="75"/>
      <c r="F3198" s="76"/>
      <c r="G3198" s="83"/>
      <c r="H3198" s="77"/>
      <c r="I3198" s="84"/>
      <c r="J3198" s="30"/>
      <c r="K3198" s="25" t="str">
        <f t="shared" si="392"/>
        <v/>
      </c>
      <c r="L3198" s="30"/>
      <c r="O3198" s="13" t="str">
        <f t="shared" si="393"/>
        <v/>
      </c>
      <c r="P3198" s="13">
        <f>SUM($E$11:$E3198)</f>
        <v>30</v>
      </c>
      <c r="T3198" s="22">
        <f t="shared" si="394"/>
        <v>0</v>
      </c>
      <c r="U3198" s="22">
        <f t="shared" si="395"/>
        <v>0</v>
      </c>
      <c r="W3198" s="13" t="str">
        <f t="shared" si="396"/>
        <v/>
      </c>
      <c r="Y3198" s="41" t="str">
        <f>IF($B3198="", "", IF($B3198&gt;'Annual Report'!$AZ$41, 'Annual Report'!$BA$40, TEXT($B3198, "mmm yyyy")))</f>
        <v/>
      </c>
      <c r="AA3198" s="13" t="str">
        <f t="shared" si="397"/>
        <v/>
      </c>
      <c r="AC3198" s="13" t="str">
        <f t="shared" si="398"/>
        <v xml:space="preserve"> - </v>
      </c>
      <c r="AE3198" s="13" t="str">
        <f t="shared" si="399"/>
        <v/>
      </c>
    </row>
    <row r="3199" spans="1:31" x14ac:dyDescent="0.25">
      <c r="A3199" s="30"/>
      <c r="B3199" s="74"/>
      <c r="C3199" s="82"/>
      <c r="D3199" s="92"/>
      <c r="E3199" s="75"/>
      <c r="F3199" s="76"/>
      <c r="G3199" s="83"/>
      <c r="H3199" s="77"/>
      <c r="I3199" s="84"/>
      <c r="J3199" s="30"/>
      <c r="K3199" s="25" t="str">
        <f t="shared" si="392"/>
        <v/>
      </c>
      <c r="L3199" s="30"/>
      <c r="O3199" s="13" t="str">
        <f t="shared" si="393"/>
        <v/>
      </c>
      <c r="P3199" s="13">
        <f>SUM($E$11:$E3199)</f>
        <v>30</v>
      </c>
      <c r="T3199" s="22">
        <f t="shared" si="394"/>
        <v>0</v>
      </c>
      <c r="U3199" s="22">
        <f t="shared" si="395"/>
        <v>0</v>
      </c>
      <c r="W3199" s="13" t="str">
        <f t="shared" si="396"/>
        <v/>
      </c>
      <c r="Y3199" s="41" t="str">
        <f>IF($B3199="", "", IF($B3199&gt;'Annual Report'!$AZ$41, 'Annual Report'!$BA$40, TEXT($B3199, "mmm yyyy")))</f>
        <v/>
      </c>
      <c r="AA3199" s="13" t="str">
        <f t="shared" si="397"/>
        <v/>
      </c>
      <c r="AC3199" s="13" t="str">
        <f t="shared" si="398"/>
        <v xml:space="preserve"> - </v>
      </c>
      <c r="AE3199" s="13" t="str">
        <f t="shared" si="399"/>
        <v/>
      </c>
    </row>
    <row r="3200" spans="1:31" x14ac:dyDescent="0.25">
      <c r="A3200" s="30"/>
      <c r="B3200" s="74"/>
      <c r="C3200" s="82"/>
      <c r="D3200" s="92"/>
      <c r="E3200" s="75"/>
      <c r="F3200" s="76"/>
      <c r="G3200" s="83"/>
      <c r="H3200" s="77"/>
      <c r="I3200" s="84"/>
      <c r="J3200" s="30"/>
      <c r="K3200" s="25" t="str">
        <f t="shared" si="392"/>
        <v/>
      </c>
      <c r="L3200" s="30"/>
      <c r="O3200" s="13" t="str">
        <f t="shared" si="393"/>
        <v/>
      </c>
      <c r="P3200" s="13">
        <f>SUM($E$11:$E3200)</f>
        <v>30</v>
      </c>
      <c r="T3200" s="22">
        <f t="shared" si="394"/>
        <v>0</v>
      </c>
      <c r="U3200" s="22">
        <f t="shared" si="395"/>
        <v>0</v>
      </c>
      <c r="W3200" s="13" t="str">
        <f t="shared" si="396"/>
        <v/>
      </c>
      <c r="Y3200" s="41" t="str">
        <f>IF($B3200="", "", IF($B3200&gt;'Annual Report'!$AZ$41, 'Annual Report'!$BA$40, TEXT($B3200, "mmm yyyy")))</f>
        <v/>
      </c>
      <c r="AA3200" s="13" t="str">
        <f t="shared" si="397"/>
        <v/>
      </c>
      <c r="AC3200" s="13" t="str">
        <f t="shared" si="398"/>
        <v xml:space="preserve"> - </v>
      </c>
      <c r="AE3200" s="13" t="str">
        <f t="shared" si="399"/>
        <v/>
      </c>
    </row>
    <row r="3201" spans="1:31" x14ac:dyDescent="0.25">
      <c r="A3201" s="30"/>
      <c r="B3201" s="74"/>
      <c r="C3201" s="82"/>
      <c r="D3201" s="92"/>
      <c r="E3201" s="75"/>
      <c r="F3201" s="76"/>
      <c r="G3201" s="83"/>
      <c r="H3201" s="77"/>
      <c r="I3201" s="84"/>
      <c r="J3201" s="30"/>
      <c r="K3201" s="25" t="str">
        <f t="shared" si="392"/>
        <v/>
      </c>
      <c r="L3201" s="30"/>
      <c r="O3201" s="13" t="str">
        <f t="shared" si="393"/>
        <v/>
      </c>
      <c r="P3201" s="13">
        <f>SUM($E$11:$E3201)</f>
        <v>30</v>
      </c>
      <c r="T3201" s="22">
        <f t="shared" si="394"/>
        <v>0</v>
      </c>
      <c r="U3201" s="22">
        <f t="shared" si="395"/>
        <v>0</v>
      </c>
      <c r="W3201" s="13" t="str">
        <f t="shared" si="396"/>
        <v/>
      </c>
      <c r="Y3201" s="41" t="str">
        <f>IF($B3201="", "", IF($B3201&gt;'Annual Report'!$AZ$41, 'Annual Report'!$BA$40, TEXT($B3201, "mmm yyyy")))</f>
        <v/>
      </c>
      <c r="AA3201" s="13" t="str">
        <f t="shared" si="397"/>
        <v/>
      </c>
      <c r="AC3201" s="13" t="str">
        <f t="shared" si="398"/>
        <v xml:space="preserve"> - </v>
      </c>
      <c r="AE3201" s="13" t="str">
        <f t="shared" si="399"/>
        <v/>
      </c>
    </row>
    <row r="3202" spans="1:31" x14ac:dyDescent="0.25">
      <c r="A3202" s="30"/>
      <c r="B3202" s="74"/>
      <c r="C3202" s="82"/>
      <c r="D3202" s="92"/>
      <c r="E3202" s="75"/>
      <c r="F3202" s="76"/>
      <c r="G3202" s="83"/>
      <c r="H3202" s="77"/>
      <c r="I3202" s="84"/>
      <c r="J3202" s="30"/>
      <c r="K3202" s="25" t="str">
        <f t="shared" si="392"/>
        <v/>
      </c>
      <c r="L3202" s="30"/>
      <c r="O3202" s="13" t="str">
        <f t="shared" si="393"/>
        <v/>
      </c>
      <c r="P3202" s="13">
        <f>SUM($E$11:$E3202)</f>
        <v>30</v>
      </c>
      <c r="T3202" s="22">
        <f t="shared" si="394"/>
        <v>0</v>
      </c>
      <c r="U3202" s="22">
        <f t="shared" si="395"/>
        <v>0</v>
      </c>
      <c r="W3202" s="13" t="str">
        <f t="shared" si="396"/>
        <v/>
      </c>
      <c r="Y3202" s="41" t="str">
        <f>IF($B3202="", "", IF($B3202&gt;'Annual Report'!$AZ$41, 'Annual Report'!$BA$40, TEXT($B3202, "mmm yyyy")))</f>
        <v/>
      </c>
      <c r="AA3202" s="13" t="str">
        <f t="shared" si="397"/>
        <v/>
      </c>
      <c r="AC3202" s="13" t="str">
        <f t="shared" si="398"/>
        <v xml:space="preserve"> - </v>
      </c>
      <c r="AE3202" s="13" t="str">
        <f t="shared" si="399"/>
        <v/>
      </c>
    </row>
    <row r="3203" spans="1:31" x14ac:dyDescent="0.25">
      <c r="A3203" s="30"/>
      <c r="B3203" s="74"/>
      <c r="C3203" s="82"/>
      <c r="D3203" s="92"/>
      <c r="E3203" s="75"/>
      <c r="F3203" s="76"/>
      <c r="G3203" s="83"/>
      <c r="H3203" s="77"/>
      <c r="I3203" s="84"/>
      <c r="J3203" s="30"/>
      <c r="K3203" s="25" t="str">
        <f t="shared" si="392"/>
        <v/>
      </c>
      <c r="L3203" s="30"/>
      <c r="O3203" s="13" t="str">
        <f t="shared" si="393"/>
        <v/>
      </c>
      <c r="P3203" s="13">
        <f>SUM($E$11:$E3203)</f>
        <v>30</v>
      </c>
      <c r="T3203" s="22">
        <f t="shared" si="394"/>
        <v>0</v>
      </c>
      <c r="U3203" s="22">
        <f t="shared" si="395"/>
        <v>0</v>
      </c>
      <c r="W3203" s="13" t="str">
        <f t="shared" si="396"/>
        <v/>
      </c>
      <c r="Y3203" s="41" t="str">
        <f>IF($B3203="", "", IF($B3203&gt;'Annual Report'!$AZ$41, 'Annual Report'!$BA$40, TEXT($B3203, "mmm yyyy")))</f>
        <v/>
      </c>
      <c r="AA3203" s="13" t="str">
        <f t="shared" si="397"/>
        <v/>
      </c>
      <c r="AC3203" s="13" t="str">
        <f t="shared" si="398"/>
        <v xml:space="preserve"> - </v>
      </c>
      <c r="AE3203" s="13" t="str">
        <f t="shared" si="399"/>
        <v/>
      </c>
    </row>
    <row r="3204" spans="1:31" x14ac:dyDescent="0.25">
      <c r="A3204" s="30"/>
      <c r="B3204" s="74"/>
      <c r="C3204" s="82"/>
      <c r="D3204" s="92"/>
      <c r="E3204" s="75"/>
      <c r="F3204" s="76"/>
      <c r="G3204" s="83"/>
      <c r="H3204" s="77"/>
      <c r="I3204" s="84"/>
      <c r="J3204" s="30"/>
      <c r="K3204" s="25" t="str">
        <f t="shared" si="392"/>
        <v/>
      </c>
      <c r="L3204" s="30"/>
      <c r="O3204" s="13" t="str">
        <f t="shared" si="393"/>
        <v/>
      </c>
      <c r="P3204" s="13">
        <f>SUM($E$11:$E3204)</f>
        <v>30</v>
      </c>
      <c r="T3204" s="22">
        <f t="shared" si="394"/>
        <v>0</v>
      </c>
      <c r="U3204" s="22">
        <f t="shared" si="395"/>
        <v>0</v>
      </c>
      <c r="W3204" s="13" t="str">
        <f t="shared" si="396"/>
        <v/>
      </c>
      <c r="Y3204" s="41" t="str">
        <f>IF($B3204="", "", IF($B3204&gt;'Annual Report'!$AZ$41, 'Annual Report'!$BA$40, TEXT($B3204, "mmm yyyy")))</f>
        <v/>
      </c>
      <c r="AA3204" s="13" t="str">
        <f t="shared" si="397"/>
        <v/>
      </c>
      <c r="AC3204" s="13" t="str">
        <f t="shared" si="398"/>
        <v xml:space="preserve"> - </v>
      </c>
      <c r="AE3204" s="13" t="str">
        <f t="shared" si="399"/>
        <v/>
      </c>
    </row>
    <row r="3205" spans="1:31" x14ac:dyDescent="0.25">
      <c r="A3205" s="30"/>
      <c r="B3205" s="74"/>
      <c r="C3205" s="82"/>
      <c r="D3205" s="92"/>
      <c r="E3205" s="75"/>
      <c r="F3205" s="76"/>
      <c r="G3205" s="83"/>
      <c r="H3205" s="77"/>
      <c r="I3205" s="84"/>
      <c r="J3205" s="30"/>
      <c r="K3205" s="25" t="str">
        <f t="shared" si="392"/>
        <v/>
      </c>
      <c r="L3205" s="30"/>
      <c r="O3205" s="13" t="str">
        <f t="shared" si="393"/>
        <v/>
      </c>
      <c r="P3205" s="13">
        <f>SUM($E$11:$E3205)</f>
        <v>30</v>
      </c>
      <c r="T3205" s="22">
        <f t="shared" si="394"/>
        <v>0</v>
      </c>
      <c r="U3205" s="22">
        <f t="shared" si="395"/>
        <v>0</v>
      </c>
      <c r="W3205" s="13" t="str">
        <f t="shared" si="396"/>
        <v/>
      </c>
      <c r="Y3205" s="41" t="str">
        <f>IF($B3205="", "", IF($B3205&gt;'Annual Report'!$AZ$41, 'Annual Report'!$BA$40, TEXT($B3205, "mmm yyyy")))</f>
        <v/>
      </c>
      <c r="AA3205" s="13" t="str">
        <f t="shared" si="397"/>
        <v/>
      </c>
      <c r="AC3205" s="13" t="str">
        <f t="shared" si="398"/>
        <v xml:space="preserve"> - </v>
      </c>
      <c r="AE3205" s="13" t="str">
        <f t="shared" si="399"/>
        <v/>
      </c>
    </row>
    <row r="3206" spans="1:31" x14ac:dyDescent="0.25">
      <c r="A3206" s="30"/>
      <c r="B3206" s="74"/>
      <c r="C3206" s="82"/>
      <c r="D3206" s="92"/>
      <c r="E3206" s="75"/>
      <c r="F3206" s="76"/>
      <c r="G3206" s="83"/>
      <c r="H3206" s="77"/>
      <c r="I3206" s="84"/>
      <c r="J3206" s="30"/>
      <c r="K3206" s="25" t="str">
        <f t="shared" si="392"/>
        <v/>
      </c>
      <c r="L3206" s="30"/>
      <c r="O3206" s="13" t="str">
        <f t="shared" si="393"/>
        <v/>
      </c>
      <c r="P3206" s="13">
        <f>SUM($E$11:$E3206)</f>
        <v>30</v>
      </c>
      <c r="T3206" s="22">
        <f t="shared" si="394"/>
        <v>0</v>
      </c>
      <c r="U3206" s="22">
        <f t="shared" si="395"/>
        <v>0</v>
      </c>
      <c r="W3206" s="13" t="str">
        <f t="shared" si="396"/>
        <v/>
      </c>
      <c r="Y3206" s="41" t="str">
        <f>IF($B3206="", "", IF($B3206&gt;'Annual Report'!$AZ$41, 'Annual Report'!$BA$40, TEXT($B3206, "mmm yyyy")))</f>
        <v/>
      </c>
      <c r="AA3206" s="13" t="str">
        <f t="shared" si="397"/>
        <v/>
      </c>
      <c r="AC3206" s="13" t="str">
        <f t="shared" si="398"/>
        <v xml:space="preserve"> - </v>
      </c>
      <c r="AE3206" s="13" t="str">
        <f t="shared" si="399"/>
        <v/>
      </c>
    </row>
    <row r="3207" spans="1:31" x14ac:dyDescent="0.25">
      <c r="A3207" s="30"/>
      <c r="B3207" s="74"/>
      <c r="C3207" s="82"/>
      <c r="D3207" s="92"/>
      <c r="E3207" s="75"/>
      <c r="F3207" s="76"/>
      <c r="G3207" s="83"/>
      <c r="H3207" s="77"/>
      <c r="I3207" s="84"/>
      <c r="J3207" s="30"/>
      <c r="K3207" s="25" t="str">
        <f t="shared" si="392"/>
        <v/>
      </c>
      <c r="L3207" s="30"/>
      <c r="O3207" s="13" t="str">
        <f t="shared" si="393"/>
        <v/>
      </c>
      <c r="P3207" s="13">
        <f>SUM($E$11:$E3207)</f>
        <v>30</v>
      </c>
      <c r="T3207" s="22">
        <f t="shared" si="394"/>
        <v>0</v>
      </c>
      <c r="U3207" s="22">
        <f t="shared" si="395"/>
        <v>0</v>
      </c>
      <c r="W3207" s="13" t="str">
        <f t="shared" si="396"/>
        <v/>
      </c>
      <c r="Y3207" s="41" t="str">
        <f>IF($B3207="", "", IF($B3207&gt;'Annual Report'!$AZ$41, 'Annual Report'!$BA$40, TEXT($B3207, "mmm yyyy")))</f>
        <v/>
      </c>
      <c r="AA3207" s="13" t="str">
        <f t="shared" si="397"/>
        <v/>
      </c>
      <c r="AC3207" s="13" t="str">
        <f t="shared" si="398"/>
        <v xml:space="preserve"> - </v>
      </c>
      <c r="AE3207" s="13" t="str">
        <f t="shared" si="399"/>
        <v/>
      </c>
    </row>
    <row r="3208" spans="1:31" x14ac:dyDescent="0.25">
      <c r="A3208" s="30"/>
      <c r="B3208" s="74"/>
      <c r="C3208" s="82"/>
      <c r="D3208" s="92"/>
      <c r="E3208" s="75"/>
      <c r="F3208" s="76"/>
      <c r="G3208" s="83"/>
      <c r="H3208" s="77"/>
      <c r="I3208" s="84"/>
      <c r="J3208" s="30"/>
      <c r="K3208" s="25" t="str">
        <f t="shared" si="392"/>
        <v/>
      </c>
      <c r="L3208" s="30"/>
      <c r="O3208" s="13" t="str">
        <f t="shared" si="393"/>
        <v/>
      </c>
      <c r="P3208" s="13">
        <f>SUM($E$11:$E3208)</f>
        <v>30</v>
      </c>
      <c r="T3208" s="22">
        <f t="shared" si="394"/>
        <v>0</v>
      </c>
      <c r="U3208" s="22">
        <f t="shared" si="395"/>
        <v>0</v>
      </c>
      <c r="W3208" s="13" t="str">
        <f t="shared" si="396"/>
        <v/>
      </c>
      <c r="Y3208" s="41" t="str">
        <f>IF($B3208="", "", IF($B3208&gt;'Annual Report'!$AZ$41, 'Annual Report'!$BA$40, TEXT($B3208, "mmm yyyy")))</f>
        <v/>
      </c>
      <c r="AA3208" s="13" t="str">
        <f t="shared" si="397"/>
        <v/>
      </c>
      <c r="AC3208" s="13" t="str">
        <f t="shared" si="398"/>
        <v xml:space="preserve"> - </v>
      </c>
      <c r="AE3208" s="13" t="str">
        <f t="shared" si="399"/>
        <v/>
      </c>
    </row>
    <row r="3209" spans="1:31" x14ac:dyDescent="0.25">
      <c r="A3209" s="30"/>
      <c r="B3209" s="74"/>
      <c r="C3209" s="82"/>
      <c r="D3209" s="92"/>
      <c r="E3209" s="75"/>
      <c r="F3209" s="76"/>
      <c r="G3209" s="83"/>
      <c r="H3209" s="77"/>
      <c r="I3209" s="84"/>
      <c r="J3209" s="30"/>
      <c r="K3209" s="25" t="str">
        <f t="shared" si="392"/>
        <v/>
      </c>
      <c r="L3209" s="30"/>
      <c r="O3209" s="13" t="str">
        <f t="shared" si="393"/>
        <v/>
      </c>
      <c r="P3209" s="13">
        <f>SUM($E$11:$E3209)</f>
        <v>30</v>
      </c>
      <c r="T3209" s="22">
        <f t="shared" si="394"/>
        <v>0</v>
      </c>
      <c r="U3209" s="22">
        <f t="shared" si="395"/>
        <v>0</v>
      </c>
      <c r="W3209" s="13" t="str">
        <f t="shared" si="396"/>
        <v/>
      </c>
      <c r="Y3209" s="41" t="str">
        <f>IF($B3209="", "", IF($B3209&gt;'Annual Report'!$AZ$41, 'Annual Report'!$BA$40, TEXT($B3209, "mmm yyyy")))</f>
        <v/>
      </c>
      <c r="AA3209" s="13" t="str">
        <f t="shared" si="397"/>
        <v/>
      </c>
      <c r="AC3209" s="13" t="str">
        <f t="shared" si="398"/>
        <v xml:space="preserve"> - </v>
      </c>
      <c r="AE3209" s="13" t="str">
        <f t="shared" si="399"/>
        <v/>
      </c>
    </row>
    <row r="3210" spans="1:31" x14ac:dyDescent="0.25">
      <c r="A3210" s="30"/>
      <c r="B3210" s="74"/>
      <c r="C3210" s="82"/>
      <c r="D3210" s="92"/>
      <c r="E3210" s="75"/>
      <c r="F3210" s="76"/>
      <c r="G3210" s="83"/>
      <c r="H3210" s="77"/>
      <c r="I3210" s="84"/>
      <c r="J3210" s="30"/>
      <c r="K3210" s="25" t="str">
        <f t="shared" si="392"/>
        <v/>
      </c>
      <c r="L3210" s="30"/>
      <c r="O3210" s="13" t="str">
        <f t="shared" si="393"/>
        <v/>
      </c>
      <c r="P3210" s="13">
        <f>SUM($E$11:$E3210)</f>
        <v>30</v>
      </c>
      <c r="T3210" s="22">
        <f t="shared" si="394"/>
        <v>0</v>
      </c>
      <c r="U3210" s="22">
        <f t="shared" si="395"/>
        <v>0</v>
      </c>
      <c r="W3210" s="13" t="str">
        <f t="shared" si="396"/>
        <v/>
      </c>
      <c r="Y3210" s="41" t="str">
        <f>IF($B3210="", "", IF($B3210&gt;'Annual Report'!$AZ$41, 'Annual Report'!$BA$40, TEXT($B3210, "mmm yyyy")))</f>
        <v/>
      </c>
      <c r="AA3210" s="13" t="str">
        <f t="shared" si="397"/>
        <v/>
      </c>
      <c r="AC3210" s="13" t="str">
        <f t="shared" si="398"/>
        <v xml:space="preserve"> - </v>
      </c>
      <c r="AE3210" s="13" t="str">
        <f t="shared" si="399"/>
        <v/>
      </c>
    </row>
    <row r="3211" spans="1:31" x14ac:dyDescent="0.25">
      <c r="A3211" s="30"/>
      <c r="B3211" s="74"/>
      <c r="C3211" s="82"/>
      <c r="D3211" s="92"/>
      <c r="E3211" s="75"/>
      <c r="F3211" s="76"/>
      <c r="G3211" s="83"/>
      <c r="H3211" s="77"/>
      <c r="I3211" s="84"/>
      <c r="J3211" s="30"/>
      <c r="K3211" s="25" t="str">
        <f t="shared" si="392"/>
        <v/>
      </c>
      <c r="L3211" s="30"/>
      <c r="O3211" s="13" t="str">
        <f t="shared" si="393"/>
        <v/>
      </c>
      <c r="P3211" s="13">
        <f>SUM($E$11:$E3211)</f>
        <v>30</v>
      </c>
      <c r="T3211" s="22">
        <f t="shared" si="394"/>
        <v>0</v>
      </c>
      <c r="U3211" s="22">
        <f t="shared" si="395"/>
        <v>0</v>
      </c>
      <c r="W3211" s="13" t="str">
        <f t="shared" si="396"/>
        <v/>
      </c>
      <c r="Y3211" s="41" t="str">
        <f>IF($B3211="", "", IF($B3211&gt;'Annual Report'!$AZ$41, 'Annual Report'!$BA$40, TEXT($B3211, "mmm yyyy")))</f>
        <v/>
      </c>
      <c r="AA3211" s="13" t="str">
        <f t="shared" si="397"/>
        <v/>
      </c>
      <c r="AC3211" s="13" t="str">
        <f t="shared" si="398"/>
        <v xml:space="preserve"> - </v>
      </c>
      <c r="AE3211" s="13" t="str">
        <f t="shared" si="399"/>
        <v/>
      </c>
    </row>
    <row r="3212" spans="1:31" x14ac:dyDescent="0.25">
      <c r="A3212" s="30"/>
      <c r="B3212" s="74"/>
      <c r="C3212" s="82"/>
      <c r="D3212" s="92"/>
      <c r="E3212" s="75"/>
      <c r="F3212" s="76"/>
      <c r="G3212" s="83"/>
      <c r="H3212" s="77"/>
      <c r="I3212" s="84"/>
      <c r="J3212" s="30"/>
      <c r="K3212" s="25" t="str">
        <f t="shared" ref="K3212:K3275" si="400">IF($B3212="", "", $G3212+$H3212-$F3212-$U3212-$T3212)</f>
        <v/>
      </c>
      <c r="L3212" s="30"/>
      <c r="O3212" s="13" t="str">
        <f t="shared" ref="O3212:O3275" si="401">IF($B3212="", "", IF(OR($B3212&lt;$R$3, $B3212&gt;$R$4), "X", ""))</f>
        <v/>
      </c>
      <c r="P3212" s="13">
        <f>SUM($E$11:$E3212)</f>
        <v>30</v>
      </c>
      <c r="T3212" s="22">
        <f t="shared" ref="T3212:T3275" si="402">ROUND($D3212*$P$4*24, 2)</f>
        <v>0</v>
      </c>
      <c r="U3212" s="22">
        <f t="shared" ref="U3212:U3275" si="403">ROUND(IF(AND($P3212&gt;$O$6, $P3211&lt;$O$6), (($P3212-$O$6)*$P$7)+(($O$6-$P3211)*$P$6), IF($P3211&gt;$O$6, $E3212*$P$7, $E3212*$P$6)), 2)</f>
        <v>0</v>
      </c>
      <c r="W3212" s="13" t="str">
        <f t="shared" ref="W3212:W3275" si="404">IF($I3212="", "", IF(COUNTIF($R$11:$R$20, $I3212)&gt;0, "", "X"))</f>
        <v/>
      </c>
      <c r="Y3212" s="41" t="str">
        <f>IF($B3212="", "", IF($B3212&gt;'Annual Report'!$AZ$41, 'Annual Report'!$BA$40, TEXT($B3212, "mmm yyyy")))</f>
        <v/>
      </c>
      <c r="AA3212" s="13" t="str">
        <f t="shared" ref="AA3212:AA3275" si="405">IF(AND(NOT($F3212=""), $I3212=""), "X", "")</f>
        <v/>
      </c>
      <c r="AC3212" s="13" t="str">
        <f t="shared" ref="AC3212:AC3275" si="406">_xlfn.CONCAT(Y3212, " - ", $I3212)</f>
        <v xml:space="preserve"> - </v>
      </c>
      <c r="AE3212" s="13" t="str">
        <f t="shared" ref="AE3212:AE3275" si="407">IF($AA3212="", "", $Y3212)</f>
        <v/>
      </c>
    </row>
    <row r="3213" spans="1:31" x14ac:dyDescent="0.25">
      <c r="A3213" s="30"/>
      <c r="B3213" s="74"/>
      <c r="C3213" s="82"/>
      <c r="D3213" s="92"/>
      <c r="E3213" s="75"/>
      <c r="F3213" s="76"/>
      <c r="G3213" s="83"/>
      <c r="H3213" s="77"/>
      <c r="I3213" s="84"/>
      <c r="J3213" s="30"/>
      <c r="K3213" s="25" t="str">
        <f t="shared" si="400"/>
        <v/>
      </c>
      <c r="L3213" s="30"/>
      <c r="O3213" s="13" t="str">
        <f t="shared" si="401"/>
        <v/>
      </c>
      <c r="P3213" s="13">
        <f>SUM($E$11:$E3213)</f>
        <v>30</v>
      </c>
      <c r="T3213" s="22">
        <f t="shared" si="402"/>
        <v>0</v>
      </c>
      <c r="U3213" s="22">
        <f t="shared" si="403"/>
        <v>0</v>
      </c>
      <c r="W3213" s="13" t="str">
        <f t="shared" si="404"/>
        <v/>
      </c>
      <c r="Y3213" s="41" t="str">
        <f>IF($B3213="", "", IF($B3213&gt;'Annual Report'!$AZ$41, 'Annual Report'!$BA$40, TEXT($B3213, "mmm yyyy")))</f>
        <v/>
      </c>
      <c r="AA3213" s="13" t="str">
        <f t="shared" si="405"/>
        <v/>
      </c>
      <c r="AC3213" s="13" t="str">
        <f t="shared" si="406"/>
        <v xml:space="preserve"> - </v>
      </c>
      <c r="AE3213" s="13" t="str">
        <f t="shared" si="407"/>
        <v/>
      </c>
    </row>
    <row r="3214" spans="1:31" x14ac:dyDescent="0.25">
      <c r="A3214" s="30"/>
      <c r="B3214" s="74"/>
      <c r="C3214" s="82"/>
      <c r="D3214" s="92"/>
      <c r="E3214" s="75"/>
      <c r="F3214" s="76"/>
      <c r="G3214" s="83"/>
      <c r="H3214" s="77"/>
      <c r="I3214" s="84"/>
      <c r="J3214" s="30"/>
      <c r="K3214" s="25" t="str">
        <f t="shared" si="400"/>
        <v/>
      </c>
      <c r="L3214" s="30"/>
      <c r="O3214" s="13" t="str">
        <f t="shared" si="401"/>
        <v/>
      </c>
      <c r="P3214" s="13">
        <f>SUM($E$11:$E3214)</f>
        <v>30</v>
      </c>
      <c r="T3214" s="22">
        <f t="shared" si="402"/>
        <v>0</v>
      </c>
      <c r="U3214" s="22">
        <f t="shared" si="403"/>
        <v>0</v>
      </c>
      <c r="W3214" s="13" t="str">
        <f t="shared" si="404"/>
        <v/>
      </c>
      <c r="Y3214" s="41" t="str">
        <f>IF($B3214="", "", IF($B3214&gt;'Annual Report'!$AZ$41, 'Annual Report'!$BA$40, TEXT($B3214, "mmm yyyy")))</f>
        <v/>
      </c>
      <c r="AA3214" s="13" t="str">
        <f t="shared" si="405"/>
        <v/>
      </c>
      <c r="AC3214" s="13" t="str">
        <f t="shared" si="406"/>
        <v xml:space="preserve"> - </v>
      </c>
      <c r="AE3214" s="13" t="str">
        <f t="shared" si="407"/>
        <v/>
      </c>
    </row>
    <row r="3215" spans="1:31" x14ac:dyDescent="0.25">
      <c r="A3215" s="30"/>
      <c r="B3215" s="74"/>
      <c r="C3215" s="82"/>
      <c r="D3215" s="92"/>
      <c r="E3215" s="75"/>
      <c r="F3215" s="76"/>
      <c r="G3215" s="83"/>
      <c r="H3215" s="77"/>
      <c r="I3215" s="84"/>
      <c r="J3215" s="30"/>
      <c r="K3215" s="25" t="str">
        <f t="shared" si="400"/>
        <v/>
      </c>
      <c r="L3215" s="30"/>
      <c r="O3215" s="13" t="str">
        <f t="shared" si="401"/>
        <v/>
      </c>
      <c r="P3215" s="13">
        <f>SUM($E$11:$E3215)</f>
        <v>30</v>
      </c>
      <c r="T3215" s="22">
        <f t="shared" si="402"/>
        <v>0</v>
      </c>
      <c r="U3215" s="22">
        <f t="shared" si="403"/>
        <v>0</v>
      </c>
      <c r="W3215" s="13" t="str">
        <f t="shared" si="404"/>
        <v/>
      </c>
      <c r="Y3215" s="41" t="str">
        <f>IF($B3215="", "", IF($B3215&gt;'Annual Report'!$AZ$41, 'Annual Report'!$BA$40, TEXT($B3215, "mmm yyyy")))</f>
        <v/>
      </c>
      <c r="AA3215" s="13" t="str">
        <f t="shared" si="405"/>
        <v/>
      </c>
      <c r="AC3215" s="13" t="str">
        <f t="shared" si="406"/>
        <v xml:space="preserve"> - </v>
      </c>
      <c r="AE3215" s="13" t="str">
        <f t="shared" si="407"/>
        <v/>
      </c>
    </row>
    <row r="3216" spans="1:31" x14ac:dyDescent="0.25">
      <c r="A3216" s="30"/>
      <c r="B3216" s="74"/>
      <c r="C3216" s="82"/>
      <c r="D3216" s="92"/>
      <c r="E3216" s="75"/>
      <c r="F3216" s="76"/>
      <c r="G3216" s="83"/>
      <c r="H3216" s="77"/>
      <c r="I3216" s="84"/>
      <c r="J3216" s="30"/>
      <c r="K3216" s="25" t="str">
        <f t="shared" si="400"/>
        <v/>
      </c>
      <c r="L3216" s="30"/>
      <c r="O3216" s="13" t="str">
        <f t="shared" si="401"/>
        <v/>
      </c>
      <c r="P3216" s="13">
        <f>SUM($E$11:$E3216)</f>
        <v>30</v>
      </c>
      <c r="T3216" s="22">
        <f t="shared" si="402"/>
        <v>0</v>
      </c>
      <c r="U3216" s="22">
        <f t="shared" si="403"/>
        <v>0</v>
      </c>
      <c r="W3216" s="13" t="str">
        <f t="shared" si="404"/>
        <v/>
      </c>
      <c r="Y3216" s="41" t="str">
        <f>IF($B3216="", "", IF($B3216&gt;'Annual Report'!$AZ$41, 'Annual Report'!$BA$40, TEXT($B3216, "mmm yyyy")))</f>
        <v/>
      </c>
      <c r="AA3216" s="13" t="str">
        <f t="shared" si="405"/>
        <v/>
      </c>
      <c r="AC3216" s="13" t="str">
        <f t="shared" si="406"/>
        <v xml:space="preserve"> - </v>
      </c>
      <c r="AE3216" s="13" t="str">
        <f t="shared" si="407"/>
        <v/>
      </c>
    </row>
    <row r="3217" spans="1:31" x14ac:dyDescent="0.25">
      <c r="A3217" s="30"/>
      <c r="B3217" s="74"/>
      <c r="C3217" s="82"/>
      <c r="D3217" s="92"/>
      <c r="E3217" s="75"/>
      <c r="F3217" s="76"/>
      <c r="G3217" s="83"/>
      <c r="H3217" s="77"/>
      <c r="I3217" s="84"/>
      <c r="J3217" s="30"/>
      <c r="K3217" s="25" t="str">
        <f t="shared" si="400"/>
        <v/>
      </c>
      <c r="L3217" s="30"/>
      <c r="O3217" s="13" t="str">
        <f t="shared" si="401"/>
        <v/>
      </c>
      <c r="P3217" s="13">
        <f>SUM($E$11:$E3217)</f>
        <v>30</v>
      </c>
      <c r="T3217" s="22">
        <f t="shared" si="402"/>
        <v>0</v>
      </c>
      <c r="U3217" s="22">
        <f t="shared" si="403"/>
        <v>0</v>
      </c>
      <c r="W3217" s="13" t="str">
        <f t="shared" si="404"/>
        <v/>
      </c>
      <c r="Y3217" s="41" t="str">
        <f>IF($B3217="", "", IF($B3217&gt;'Annual Report'!$AZ$41, 'Annual Report'!$BA$40, TEXT($B3217, "mmm yyyy")))</f>
        <v/>
      </c>
      <c r="AA3217" s="13" t="str">
        <f t="shared" si="405"/>
        <v/>
      </c>
      <c r="AC3217" s="13" t="str">
        <f t="shared" si="406"/>
        <v xml:space="preserve"> - </v>
      </c>
      <c r="AE3217" s="13" t="str">
        <f t="shared" si="407"/>
        <v/>
      </c>
    </row>
    <row r="3218" spans="1:31" x14ac:dyDescent="0.25">
      <c r="A3218" s="30"/>
      <c r="B3218" s="74"/>
      <c r="C3218" s="82"/>
      <c r="D3218" s="92"/>
      <c r="E3218" s="75"/>
      <c r="F3218" s="76"/>
      <c r="G3218" s="83"/>
      <c r="H3218" s="77"/>
      <c r="I3218" s="84"/>
      <c r="J3218" s="30"/>
      <c r="K3218" s="25" t="str">
        <f t="shared" si="400"/>
        <v/>
      </c>
      <c r="L3218" s="30"/>
      <c r="O3218" s="13" t="str">
        <f t="shared" si="401"/>
        <v/>
      </c>
      <c r="P3218" s="13">
        <f>SUM($E$11:$E3218)</f>
        <v>30</v>
      </c>
      <c r="T3218" s="22">
        <f t="shared" si="402"/>
        <v>0</v>
      </c>
      <c r="U3218" s="22">
        <f t="shared" si="403"/>
        <v>0</v>
      </c>
      <c r="W3218" s="13" t="str">
        <f t="shared" si="404"/>
        <v/>
      </c>
      <c r="Y3218" s="41" t="str">
        <f>IF($B3218="", "", IF($B3218&gt;'Annual Report'!$AZ$41, 'Annual Report'!$BA$40, TEXT($B3218, "mmm yyyy")))</f>
        <v/>
      </c>
      <c r="AA3218" s="13" t="str">
        <f t="shared" si="405"/>
        <v/>
      </c>
      <c r="AC3218" s="13" t="str">
        <f t="shared" si="406"/>
        <v xml:space="preserve"> - </v>
      </c>
      <c r="AE3218" s="13" t="str">
        <f t="shared" si="407"/>
        <v/>
      </c>
    </row>
    <row r="3219" spans="1:31" x14ac:dyDescent="0.25">
      <c r="A3219" s="30"/>
      <c r="B3219" s="74"/>
      <c r="C3219" s="82"/>
      <c r="D3219" s="92"/>
      <c r="E3219" s="75"/>
      <c r="F3219" s="76"/>
      <c r="G3219" s="83"/>
      <c r="H3219" s="77"/>
      <c r="I3219" s="84"/>
      <c r="J3219" s="30"/>
      <c r="K3219" s="25" t="str">
        <f t="shared" si="400"/>
        <v/>
      </c>
      <c r="L3219" s="30"/>
      <c r="O3219" s="13" t="str">
        <f t="shared" si="401"/>
        <v/>
      </c>
      <c r="P3219" s="13">
        <f>SUM($E$11:$E3219)</f>
        <v>30</v>
      </c>
      <c r="T3219" s="22">
        <f t="shared" si="402"/>
        <v>0</v>
      </c>
      <c r="U3219" s="22">
        <f t="shared" si="403"/>
        <v>0</v>
      </c>
      <c r="W3219" s="13" t="str">
        <f t="shared" si="404"/>
        <v/>
      </c>
      <c r="Y3219" s="41" t="str">
        <f>IF($B3219="", "", IF($B3219&gt;'Annual Report'!$AZ$41, 'Annual Report'!$BA$40, TEXT($B3219, "mmm yyyy")))</f>
        <v/>
      </c>
      <c r="AA3219" s="13" t="str">
        <f t="shared" si="405"/>
        <v/>
      </c>
      <c r="AC3219" s="13" t="str">
        <f t="shared" si="406"/>
        <v xml:space="preserve"> - </v>
      </c>
      <c r="AE3219" s="13" t="str">
        <f t="shared" si="407"/>
        <v/>
      </c>
    </row>
    <row r="3220" spans="1:31" x14ac:dyDescent="0.25">
      <c r="A3220" s="30"/>
      <c r="B3220" s="74"/>
      <c r="C3220" s="82"/>
      <c r="D3220" s="92"/>
      <c r="E3220" s="75"/>
      <c r="F3220" s="76"/>
      <c r="G3220" s="83"/>
      <c r="H3220" s="77"/>
      <c r="I3220" s="84"/>
      <c r="J3220" s="30"/>
      <c r="K3220" s="25" t="str">
        <f t="shared" si="400"/>
        <v/>
      </c>
      <c r="L3220" s="30"/>
      <c r="O3220" s="13" t="str">
        <f t="shared" si="401"/>
        <v/>
      </c>
      <c r="P3220" s="13">
        <f>SUM($E$11:$E3220)</f>
        <v>30</v>
      </c>
      <c r="T3220" s="22">
        <f t="shared" si="402"/>
        <v>0</v>
      </c>
      <c r="U3220" s="22">
        <f t="shared" si="403"/>
        <v>0</v>
      </c>
      <c r="W3220" s="13" t="str">
        <f t="shared" si="404"/>
        <v/>
      </c>
      <c r="Y3220" s="41" t="str">
        <f>IF($B3220="", "", IF($B3220&gt;'Annual Report'!$AZ$41, 'Annual Report'!$BA$40, TEXT($B3220, "mmm yyyy")))</f>
        <v/>
      </c>
      <c r="AA3220" s="13" t="str">
        <f t="shared" si="405"/>
        <v/>
      </c>
      <c r="AC3220" s="13" t="str">
        <f t="shared" si="406"/>
        <v xml:space="preserve"> - </v>
      </c>
      <c r="AE3220" s="13" t="str">
        <f t="shared" si="407"/>
        <v/>
      </c>
    </row>
    <row r="3221" spans="1:31" x14ac:dyDescent="0.25">
      <c r="A3221" s="30"/>
      <c r="B3221" s="74"/>
      <c r="C3221" s="82"/>
      <c r="D3221" s="92"/>
      <c r="E3221" s="75"/>
      <c r="F3221" s="76"/>
      <c r="G3221" s="83"/>
      <c r="H3221" s="77"/>
      <c r="I3221" s="84"/>
      <c r="J3221" s="30"/>
      <c r="K3221" s="25" t="str">
        <f t="shared" si="400"/>
        <v/>
      </c>
      <c r="L3221" s="30"/>
      <c r="O3221" s="13" t="str">
        <f t="shared" si="401"/>
        <v/>
      </c>
      <c r="P3221" s="13">
        <f>SUM($E$11:$E3221)</f>
        <v>30</v>
      </c>
      <c r="T3221" s="22">
        <f t="shared" si="402"/>
        <v>0</v>
      </c>
      <c r="U3221" s="22">
        <f t="shared" si="403"/>
        <v>0</v>
      </c>
      <c r="W3221" s="13" t="str">
        <f t="shared" si="404"/>
        <v/>
      </c>
      <c r="Y3221" s="41" t="str">
        <f>IF($B3221="", "", IF($B3221&gt;'Annual Report'!$AZ$41, 'Annual Report'!$BA$40, TEXT($B3221, "mmm yyyy")))</f>
        <v/>
      </c>
      <c r="AA3221" s="13" t="str">
        <f t="shared" si="405"/>
        <v/>
      </c>
      <c r="AC3221" s="13" t="str">
        <f t="shared" si="406"/>
        <v xml:space="preserve"> - </v>
      </c>
      <c r="AE3221" s="13" t="str">
        <f t="shared" si="407"/>
        <v/>
      </c>
    </row>
    <row r="3222" spans="1:31" x14ac:dyDescent="0.25">
      <c r="A3222" s="30"/>
      <c r="B3222" s="74"/>
      <c r="C3222" s="82"/>
      <c r="D3222" s="92"/>
      <c r="E3222" s="75"/>
      <c r="F3222" s="76"/>
      <c r="G3222" s="83"/>
      <c r="H3222" s="77"/>
      <c r="I3222" s="84"/>
      <c r="J3222" s="30"/>
      <c r="K3222" s="25" t="str">
        <f t="shared" si="400"/>
        <v/>
      </c>
      <c r="L3222" s="30"/>
      <c r="O3222" s="13" t="str">
        <f t="shared" si="401"/>
        <v/>
      </c>
      <c r="P3222" s="13">
        <f>SUM($E$11:$E3222)</f>
        <v>30</v>
      </c>
      <c r="T3222" s="22">
        <f t="shared" si="402"/>
        <v>0</v>
      </c>
      <c r="U3222" s="22">
        <f t="shared" si="403"/>
        <v>0</v>
      </c>
      <c r="W3222" s="13" t="str">
        <f t="shared" si="404"/>
        <v/>
      </c>
      <c r="Y3222" s="41" t="str">
        <f>IF($B3222="", "", IF($B3222&gt;'Annual Report'!$AZ$41, 'Annual Report'!$BA$40, TEXT($B3222, "mmm yyyy")))</f>
        <v/>
      </c>
      <c r="AA3222" s="13" t="str">
        <f t="shared" si="405"/>
        <v/>
      </c>
      <c r="AC3222" s="13" t="str">
        <f t="shared" si="406"/>
        <v xml:space="preserve"> - </v>
      </c>
      <c r="AE3222" s="13" t="str">
        <f t="shared" si="407"/>
        <v/>
      </c>
    </row>
    <row r="3223" spans="1:31" x14ac:dyDescent="0.25">
      <c r="A3223" s="30"/>
      <c r="B3223" s="74"/>
      <c r="C3223" s="82"/>
      <c r="D3223" s="92"/>
      <c r="E3223" s="75"/>
      <c r="F3223" s="76"/>
      <c r="G3223" s="83"/>
      <c r="H3223" s="77"/>
      <c r="I3223" s="84"/>
      <c r="J3223" s="30"/>
      <c r="K3223" s="25" t="str">
        <f t="shared" si="400"/>
        <v/>
      </c>
      <c r="L3223" s="30"/>
      <c r="O3223" s="13" t="str">
        <f t="shared" si="401"/>
        <v/>
      </c>
      <c r="P3223" s="13">
        <f>SUM($E$11:$E3223)</f>
        <v>30</v>
      </c>
      <c r="T3223" s="22">
        <f t="shared" si="402"/>
        <v>0</v>
      </c>
      <c r="U3223" s="22">
        <f t="shared" si="403"/>
        <v>0</v>
      </c>
      <c r="W3223" s="13" t="str">
        <f t="shared" si="404"/>
        <v/>
      </c>
      <c r="Y3223" s="41" t="str">
        <f>IF($B3223="", "", IF($B3223&gt;'Annual Report'!$AZ$41, 'Annual Report'!$BA$40, TEXT($B3223, "mmm yyyy")))</f>
        <v/>
      </c>
      <c r="AA3223" s="13" t="str">
        <f t="shared" si="405"/>
        <v/>
      </c>
      <c r="AC3223" s="13" t="str">
        <f t="shared" si="406"/>
        <v xml:space="preserve"> - </v>
      </c>
      <c r="AE3223" s="13" t="str">
        <f t="shared" si="407"/>
        <v/>
      </c>
    </row>
    <row r="3224" spans="1:31" x14ac:dyDescent="0.25">
      <c r="A3224" s="30"/>
      <c r="B3224" s="74"/>
      <c r="C3224" s="82"/>
      <c r="D3224" s="92"/>
      <c r="E3224" s="75"/>
      <c r="F3224" s="76"/>
      <c r="G3224" s="83"/>
      <c r="H3224" s="77"/>
      <c r="I3224" s="84"/>
      <c r="J3224" s="30"/>
      <c r="K3224" s="25" t="str">
        <f t="shared" si="400"/>
        <v/>
      </c>
      <c r="L3224" s="30"/>
      <c r="O3224" s="13" t="str">
        <f t="shared" si="401"/>
        <v/>
      </c>
      <c r="P3224" s="13">
        <f>SUM($E$11:$E3224)</f>
        <v>30</v>
      </c>
      <c r="T3224" s="22">
        <f t="shared" si="402"/>
        <v>0</v>
      </c>
      <c r="U3224" s="22">
        <f t="shared" si="403"/>
        <v>0</v>
      </c>
      <c r="W3224" s="13" t="str">
        <f t="shared" si="404"/>
        <v/>
      </c>
      <c r="Y3224" s="41" t="str">
        <f>IF($B3224="", "", IF($B3224&gt;'Annual Report'!$AZ$41, 'Annual Report'!$BA$40, TEXT($B3224, "mmm yyyy")))</f>
        <v/>
      </c>
      <c r="AA3224" s="13" t="str">
        <f t="shared" si="405"/>
        <v/>
      </c>
      <c r="AC3224" s="13" t="str">
        <f t="shared" si="406"/>
        <v xml:space="preserve"> - </v>
      </c>
      <c r="AE3224" s="13" t="str">
        <f t="shared" si="407"/>
        <v/>
      </c>
    </row>
    <row r="3225" spans="1:31" x14ac:dyDescent="0.25">
      <c r="A3225" s="30"/>
      <c r="B3225" s="74"/>
      <c r="C3225" s="82"/>
      <c r="D3225" s="92"/>
      <c r="E3225" s="75"/>
      <c r="F3225" s="76"/>
      <c r="G3225" s="83"/>
      <c r="H3225" s="77"/>
      <c r="I3225" s="84"/>
      <c r="J3225" s="30"/>
      <c r="K3225" s="25" t="str">
        <f t="shared" si="400"/>
        <v/>
      </c>
      <c r="L3225" s="30"/>
      <c r="O3225" s="13" t="str">
        <f t="shared" si="401"/>
        <v/>
      </c>
      <c r="P3225" s="13">
        <f>SUM($E$11:$E3225)</f>
        <v>30</v>
      </c>
      <c r="T3225" s="22">
        <f t="shared" si="402"/>
        <v>0</v>
      </c>
      <c r="U3225" s="22">
        <f t="shared" si="403"/>
        <v>0</v>
      </c>
      <c r="W3225" s="13" t="str">
        <f t="shared" si="404"/>
        <v/>
      </c>
      <c r="Y3225" s="41" t="str">
        <f>IF($B3225="", "", IF($B3225&gt;'Annual Report'!$AZ$41, 'Annual Report'!$BA$40, TEXT($B3225, "mmm yyyy")))</f>
        <v/>
      </c>
      <c r="AA3225" s="13" t="str">
        <f t="shared" si="405"/>
        <v/>
      </c>
      <c r="AC3225" s="13" t="str">
        <f t="shared" si="406"/>
        <v xml:space="preserve"> - </v>
      </c>
      <c r="AE3225" s="13" t="str">
        <f t="shared" si="407"/>
        <v/>
      </c>
    </row>
    <row r="3226" spans="1:31" x14ac:dyDescent="0.25">
      <c r="A3226" s="30"/>
      <c r="B3226" s="74"/>
      <c r="C3226" s="82"/>
      <c r="D3226" s="92"/>
      <c r="E3226" s="75"/>
      <c r="F3226" s="76"/>
      <c r="G3226" s="83"/>
      <c r="H3226" s="77"/>
      <c r="I3226" s="84"/>
      <c r="J3226" s="30"/>
      <c r="K3226" s="25" t="str">
        <f t="shared" si="400"/>
        <v/>
      </c>
      <c r="L3226" s="30"/>
      <c r="O3226" s="13" t="str">
        <f t="shared" si="401"/>
        <v/>
      </c>
      <c r="P3226" s="13">
        <f>SUM($E$11:$E3226)</f>
        <v>30</v>
      </c>
      <c r="T3226" s="22">
        <f t="shared" si="402"/>
        <v>0</v>
      </c>
      <c r="U3226" s="22">
        <f t="shared" si="403"/>
        <v>0</v>
      </c>
      <c r="W3226" s="13" t="str">
        <f t="shared" si="404"/>
        <v/>
      </c>
      <c r="Y3226" s="41" t="str">
        <f>IF($B3226="", "", IF($B3226&gt;'Annual Report'!$AZ$41, 'Annual Report'!$BA$40, TEXT($B3226, "mmm yyyy")))</f>
        <v/>
      </c>
      <c r="AA3226" s="13" t="str">
        <f t="shared" si="405"/>
        <v/>
      </c>
      <c r="AC3226" s="13" t="str">
        <f t="shared" si="406"/>
        <v xml:space="preserve"> - </v>
      </c>
      <c r="AE3226" s="13" t="str">
        <f t="shared" si="407"/>
        <v/>
      </c>
    </row>
    <row r="3227" spans="1:31" x14ac:dyDescent="0.25">
      <c r="A3227" s="30"/>
      <c r="B3227" s="74"/>
      <c r="C3227" s="82"/>
      <c r="D3227" s="92"/>
      <c r="E3227" s="75"/>
      <c r="F3227" s="76"/>
      <c r="G3227" s="83"/>
      <c r="H3227" s="77"/>
      <c r="I3227" s="84"/>
      <c r="J3227" s="30"/>
      <c r="K3227" s="25" t="str">
        <f t="shared" si="400"/>
        <v/>
      </c>
      <c r="L3227" s="30"/>
      <c r="O3227" s="13" t="str">
        <f t="shared" si="401"/>
        <v/>
      </c>
      <c r="P3227" s="13">
        <f>SUM($E$11:$E3227)</f>
        <v>30</v>
      </c>
      <c r="T3227" s="22">
        <f t="shared" si="402"/>
        <v>0</v>
      </c>
      <c r="U3227" s="22">
        <f t="shared" si="403"/>
        <v>0</v>
      </c>
      <c r="W3227" s="13" t="str">
        <f t="shared" si="404"/>
        <v/>
      </c>
      <c r="Y3227" s="41" t="str">
        <f>IF($B3227="", "", IF($B3227&gt;'Annual Report'!$AZ$41, 'Annual Report'!$BA$40, TEXT($B3227, "mmm yyyy")))</f>
        <v/>
      </c>
      <c r="AA3227" s="13" t="str">
        <f t="shared" si="405"/>
        <v/>
      </c>
      <c r="AC3227" s="13" t="str">
        <f t="shared" si="406"/>
        <v xml:space="preserve"> - </v>
      </c>
      <c r="AE3227" s="13" t="str">
        <f t="shared" si="407"/>
        <v/>
      </c>
    </row>
    <row r="3228" spans="1:31" x14ac:dyDescent="0.25">
      <c r="A3228" s="30"/>
      <c r="B3228" s="74"/>
      <c r="C3228" s="82"/>
      <c r="D3228" s="92"/>
      <c r="E3228" s="75"/>
      <c r="F3228" s="76"/>
      <c r="G3228" s="83"/>
      <c r="H3228" s="77"/>
      <c r="I3228" s="84"/>
      <c r="J3228" s="30"/>
      <c r="K3228" s="25" t="str">
        <f t="shared" si="400"/>
        <v/>
      </c>
      <c r="L3228" s="30"/>
      <c r="O3228" s="13" t="str">
        <f t="shared" si="401"/>
        <v/>
      </c>
      <c r="P3228" s="13">
        <f>SUM($E$11:$E3228)</f>
        <v>30</v>
      </c>
      <c r="T3228" s="22">
        <f t="shared" si="402"/>
        <v>0</v>
      </c>
      <c r="U3228" s="22">
        <f t="shared" si="403"/>
        <v>0</v>
      </c>
      <c r="W3228" s="13" t="str">
        <f t="shared" si="404"/>
        <v/>
      </c>
      <c r="Y3228" s="41" t="str">
        <f>IF($B3228="", "", IF($B3228&gt;'Annual Report'!$AZ$41, 'Annual Report'!$BA$40, TEXT($B3228, "mmm yyyy")))</f>
        <v/>
      </c>
      <c r="AA3228" s="13" t="str">
        <f t="shared" si="405"/>
        <v/>
      </c>
      <c r="AC3228" s="13" t="str">
        <f t="shared" si="406"/>
        <v xml:space="preserve"> - </v>
      </c>
      <c r="AE3228" s="13" t="str">
        <f t="shared" si="407"/>
        <v/>
      </c>
    </row>
    <row r="3229" spans="1:31" x14ac:dyDescent="0.25">
      <c r="A3229" s="30"/>
      <c r="B3229" s="74"/>
      <c r="C3229" s="82"/>
      <c r="D3229" s="92"/>
      <c r="E3229" s="75"/>
      <c r="F3229" s="76"/>
      <c r="G3229" s="83"/>
      <c r="H3229" s="77"/>
      <c r="I3229" s="84"/>
      <c r="J3229" s="30"/>
      <c r="K3229" s="25" t="str">
        <f t="shared" si="400"/>
        <v/>
      </c>
      <c r="L3229" s="30"/>
      <c r="O3229" s="13" t="str">
        <f t="shared" si="401"/>
        <v/>
      </c>
      <c r="P3229" s="13">
        <f>SUM($E$11:$E3229)</f>
        <v>30</v>
      </c>
      <c r="T3229" s="22">
        <f t="shared" si="402"/>
        <v>0</v>
      </c>
      <c r="U3229" s="22">
        <f t="shared" si="403"/>
        <v>0</v>
      </c>
      <c r="W3229" s="13" t="str">
        <f t="shared" si="404"/>
        <v/>
      </c>
      <c r="Y3229" s="41" t="str">
        <f>IF($B3229="", "", IF($B3229&gt;'Annual Report'!$AZ$41, 'Annual Report'!$BA$40, TEXT($B3229, "mmm yyyy")))</f>
        <v/>
      </c>
      <c r="AA3229" s="13" t="str">
        <f t="shared" si="405"/>
        <v/>
      </c>
      <c r="AC3229" s="13" t="str">
        <f t="shared" si="406"/>
        <v xml:space="preserve"> - </v>
      </c>
      <c r="AE3229" s="13" t="str">
        <f t="shared" si="407"/>
        <v/>
      </c>
    </row>
    <row r="3230" spans="1:31" x14ac:dyDescent="0.25">
      <c r="A3230" s="30"/>
      <c r="B3230" s="74"/>
      <c r="C3230" s="82"/>
      <c r="D3230" s="92"/>
      <c r="E3230" s="75"/>
      <c r="F3230" s="76"/>
      <c r="G3230" s="83"/>
      <c r="H3230" s="77"/>
      <c r="I3230" s="84"/>
      <c r="J3230" s="30"/>
      <c r="K3230" s="25" t="str">
        <f t="shared" si="400"/>
        <v/>
      </c>
      <c r="L3230" s="30"/>
      <c r="O3230" s="13" t="str">
        <f t="shared" si="401"/>
        <v/>
      </c>
      <c r="P3230" s="13">
        <f>SUM($E$11:$E3230)</f>
        <v>30</v>
      </c>
      <c r="T3230" s="22">
        <f t="shared" si="402"/>
        <v>0</v>
      </c>
      <c r="U3230" s="22">
        <f t="shared" si="403"/>
        <v>0</v>
      </c>
      <c r="W3230" s="13" t="str">
        <f t="shared" si="404"/>
        <v/>
      </c>
      <c r="Y3230" s="41" t="str">
        <f>IF($B3230="", "", IF($B3230&gt;'Annual Report'!$AZ$41, 'Annual Report'!$BA$40, TEXT($B3230, "mmm yyyy")))</f>
        <v/>
      </c>
      <c r="AA3230" s="13" t="str">
        <f t="shared" si="405"/>
        <v/>
      </c>
      <c r="AC3230" s="13" t="str">
        <f t="shared" si="406"/>
        <v xml:space="preserve"> - </v>
      </c>
      <c r="AE3230" s="13" t="str">
        <f t="shared" si="407"/>
        <v/>
      </c>
    </row>
    <row r="3231" spans="1:31" x14ac:dyDescent="0.25">
      <c r="A3231" s="30"/>
      <c r="B3231" s="74"/>
      <c r="C3231" s="82"/>
      <c r="D3231" s="92"/>
      <c r="E3231" s="75"/>
      <c r="F3231" s="76"/>
      <c r="G3231" s="83"/>
      <c r="H3231" s="77"/>
      <c r="I3231" s="84"/>
      <c r="J3231" s="30"/>
      <c r="K3231" s="25" t="str">
        <f t="shared" si="400"/>
        <v/>
      </c>
      <c r="L3231" s="30"/>
      <c r="O3231" s="13" t="str">
        <f t="shared" si="401"/>
        <v/>
      </c>
      <c r="P3231" s="13">
        <f>SUM($E$11:$E3231)</f>
        <v>30</v>
      </c>
      <c r="T3231" s="22">
        <f t="shared" si="402"/>
        <v>0</v>
      </c>
      <c r="U3231" s="22">
        <f t="shared" si="403"/>
        <v>0</v>
      </c>
      <c r="W3231" s="13" t="str">
        <f t="shared" si="404"/>
        <v/>
      </c>
      <c r="Y3231" s="41" t="str">
        <f>IF($B3231="", "", IF($B3231&gt;'Annual Report'!$AZ$41, 'Annual Report'!$BA$40, TEXT($B3231, "mmm yyyy")))</f>
        <v/>
      </c>
      <c r="AA3231" s="13" t="str">
        <f t="shared" si="405"/>
        <v/>
      </c>
      <c r="AC3231" s="13" t="str">
        <f t="shared" si="406"/>
        <v xml:space="preserve"> - </v>
      </c>
      <c r="AE3231" s="13" t="str">
        <f t="shared" si="407"/>
        <v/>
      </c>
    </row>
    <row r="3232" spans="1:31" x14ac:dyDescent="0.25">
      <c r="A3232" s="30"/>
      <c r="B3232" s="74"/>
      <c r="C3232" s="82"/>
      <c r="D3232" s="92"/>
      <c r="E3232" s="75"/>
      <c r="F3232" s="76"/>
      <c r="G3232" s="83"/>
      <c r="H3232" s="77"/>
      <c r="I3232" s="84"/>
      <c r="J3232" s="30"/>
      <c r="K3232" s="25" t="str">
        <f t="shared" si="400"/>
        <v/>
      </c>
      <c r="L3232" s="30"/>
      <c r="O3232" s="13" t="str">
        <f t="shared" si="401"/>
        <v/>
      </c>
      <c r="P3232" s="13">
        <f>SUM($E$11:$E3232)</f>
        <v>30</v>
      </c>
      <c r="T3232" s="22">
        <f t="shared" si="402"/>
        <v>0</v>
      </c>
      <c r="U3232" s="22">
        <f t="shared" si="403"/>
        <v>0</v>
      </c>
      <c r="W3232" s="13" t="str">
        <f t="shared" si="404"/>
        <v/>
      </c>
      <c r="Y3232" s="41" t="str">
        <f>IF($B3232="", "", IF($B3232&gt;'Annual Report'!$AZ$41, 'Annual Report'!$BA$40, TEXT($B3232, "mmm yyyy")))</f>
        <v/>
      </c>
      <c r="AA3232" s="13" t="str">
        <f t="shared" si="405"/>
        <v/>
      </c>
      <c r="AC3232" s="13" t="str">
        <f t="shared" si="406"/>
        <v xml:space="preserve"> - </v>
      </c>
      <c r="AE3232" s="13" t="str">
        <f t="shared" si="407"/>
        <v/>
      </c>
    </row>
    <row r="3233" spans="1:31" x14ac:dyDescent="0.25">
      <c r="A3233" s="30"/>
      <c r="B3233" s="74"/>
      <c r="C3233" s="82"/>
      <c r="D3233" s="92"/>
      <c r="E3233" s="75"/>
      <c r="F3233" s="76"/>
      <c r="G3233" s="83"/>
      <c r="H3233" s="77"/>
      <c r="I3233" s="84"/>
      <c r="J3233" s="30"/>
      <c r="K3233" s="25" t="str">
        <f t="shared" si="400"/>
        <v/>
      </c>
      <c r="L3233" s="30"/>
      <c r="O3233" s="13" t="str">
        <f t="shared" si="401"/>
        <v/>
      </c>
      <c r="P3233" s="13">
        <f>SUM($E$11:$E3233)</f>
        <v>30</v>
      </c>
      <c r="T3233" s="22">
        <f t="shared" si="402"/>
        <v>0</v>
      </c>
      <c r="U3233" s="22">
        <f t="shared" si="403"/>
        <v>0</v>
      </c>
      <c r="W3233" s="13" t="str">
        <f t="shared" si="404"/>
        <v/>
      </c>
      <c r="Y3233" s="41" t="str">
        <f>IF($B3233="", "", IF($B3233&gt;'Annual Report'!$AZ$41, 'Annual Report'!$BA$40, TEXT($B3233, "mmm yyyy")))</f>
        <v/>
      </c>
      <c r="AA3233" s="13" t="str">
        <f t="shared" si="405"/>
        <v/>
      </c>
      <c r="AC3233" s="13" t="str">
        <f t="shared" si="406"/>
        <v xml:space="preserve"> - </v>
      </c>
      <c r="AE3233" s="13" t="str">
        <f t="shared" si="407"/>
        <v/>
      </c>
    </row>
    <row r="3234" spans="1:31" x14ac:dyDescent="0.25">
      <c r="A3234" s="30"/>
      <c r="B3234" s="74"/>
      <c r="C3234" s="82"/>
      <c r="D3234" s="92"/>
      <c r="E3234" s="75"/>
      <c r="F3234" s="76"/>
      <c r="G3234" s="83"/>
      <c r="H3234" s="77"/>
      <c r="I3234" s="84"/>
      <c r="J3234" s="30"/>
      <c r="K3234" s="25" t="str">
        <f t="shared" si="400"/>
        <v/>
      </c>
      <c r="L3234" s="30"/>
      <c r="O3234" s="13" t="str">
        <f t="shared" si="401"/>
        <v/>
      </c>
      <c r="P3234" s="13">
        <f>SUM($E$11:$E3234)</f>
        <v>30</v>
      </c>
      <c r="T3234" s="22">
        <f t="shared" si="402"/>
        <v>0</v>
      </c>
      <c r="U3234" s="22">
        <f t="shared" si="403"/>
        <v>0</v>
      </c>
      <c r="W3234" s="13" t="str">
        <f t="shared" si="404"/>
        <v/>
      </c>
      <c r="Y3234" s="41" t="str">
        <f>IF($B3234="", "", IF($B3234&gt;'Annual Report'!$AZ$41, 'Annual Report'!$BA$40, TEXT($B3234, "mmm yyyy")))</f>
        <v/>
      </c>
      <c r="AA3234" s="13" t="str">
        <f t="shared" si="405"/>
        <v/>
      </c>
      <c r="AC3234" s="13" t="str">
        <f t="shared" si="406"/>
        <v xml:space="preserve"> - </v>
      </c>
      <c r="AE3234" s="13" t="str">
        <f t="shared" si="407"/>
        <v/>
      </c>
    </row>
    <row r="3235" spans="1:31" x14ac:dyDescent="0.25">
      <c r="A3235" s="30"/>
      <c r="B3235" s="74"/>
      <c r="C3235" s="82"/>
      <c r="D3235" s="92"/>
      <c r="E3235" s="75"/>
      <c r="F3235" s="76"/>
      <c r="G3235" s="83"/>
      <c r="H3235" s="77"/>
      <c r="I3235" s="84"/>
      <c r="J3235" s="30"/>
      <c r="K3235" s="25" t="str">
        <f t="shared" si="400"/>
        <v/>
      </c>
      <c r="L3235" s="30"/>
      <c r="O3235" s="13" t="str">
        <f t="shared" si="401"/>
        <v/>
      </c>
      <c r="P3235" s="13">
        <f>SUM($E$11:$E3235)</f>
        <v>30</v>
      </c>
      <c r="T3235" s="22">
        <f t="shared" si="402"/>
        <v>0</v>
      </c>
      <c r="U3235" s="22">
        <f t="shared" si="403"/>
        <v>0</v>
      </c>
      <c r="W3235" s="13" t="str">
        <f t="shared" si="404"/>
        <v/>
      </c>
      <c r="Y3235" s="41" t="str">
        <f>IF($B3235="", "", IF($B3235&gt;'Annual Report'!$AZ$41, 'Annual Report'!$BA$40, TEXT($B3235, "mmm yyyy")))</f>
        <v/>
      </c>
      <c r="AA3235" s="13" t="str">
        <f t="shared" si="405"/>
        <v/>
      </c>
      <c r="AC3235" s="13" t="str">
        <f t="shared" si="406"/>
        <v xml:space="preserve"> - </v>
      </c>
      <c r="AE3235" s="13" t="str">
        <f t="shared" si="407"/>
        <v/>
      </c>
    </row>
    <row r="3236" spans="1:31" x14ac:dyDescent="0.25">
      <c r="A3236" s="30"/>
      <c r="B3236" s="74"/>
      <c r="C3236" s="82"/>
      <c r="D3236" s="92"/>
      <c r="E3236" s="75"/>
      <c r="F3236" s="76"/>
      <c r="G3236" s="83"/>
      <c r="H3236" s="77"/>
      <c r="I3236" s="84"/>
      <c r="J3236" s="30"/>
      <c r="K3236" s="25" t="str">
        <f t="shared" si="400"/>
        <v/>
      </c>
      <c r="L3236" s="30"/>
      <c r="O3236" s="13" t="str">
        <f t="shared" si="401"/>
        <v/>
      </c>
      <c r="P3236" s="13">
        <f>SUM($E$11:$E3236)</f>
        <v>30</v>
      </c>
      <c r="T3236" s="22">
        <f t="shared" si="402"/>
        <v>0</v>
      </c>
      <c r="U3236" s="22">
        <f t="shared" si="403"/>
        <v>0</v>
      </c>
      <c r="W3236" s="13" t="str">
        <f t="shared" si="404"/>
        <v/>
      </c>
      <c r="Y3236" s="41" t="str">
        <f>IF($B3236="", "", IF($B3236&gt;'Annual Report'!$AZ$41, 'Annual Report'!$BA$40, TEXT($B3236, "mmm yyyy")))</f>
        <v/>
      </c>
      <c r="AA3236" s="13" t="str">
        <f t="shared" si="405"/>
        <v/>
      </c>
      <c r="AC3236" s="13" t="str">
        <f t="shared" si="406"/>
        <v xml:space="preserve"> - </v>
      </c>
      <c r="AE3236" s="13" t="str">
        <f t="shared" si="407"/>
        <v/>
      </c>
    </row>
    <row r="3237" spans="1:31" x14ac:dyDescent="0.25">
      <c r="A3237" s="30"/>
      <c r="B3237" s="74"/>
      <c r="C3237" s="82"/>
      <c r="D3237" s="92"/>
      <c r="E3237" s="75"/>
      <c r="F3237" s="76"/>
      <c r="G3237" s="83"/>
      <c r="H3237" s="77"/>
      <c r="I3237" s="84"/>
      <c r="J3237" s="30"/>
      <c r="K3237" s="25" t="str">
        <f t="shared" si="400"/>
        <v/>
      </c>
      <c r="L3237" s="30"/>
      <c r="O3237" s="13" t="str">
        <f t="shared" si="401"/>
        <v/>
      </c>
      <c r="P3237" s="13">
        <f>SUM($E$11:$E3237)</f>
        <v>30</v>
      </c>
      <c r="T3237" s="22">
        <f t="shared" si="402"/>
        <v>0</v>
      </c>
      <c r="U3237" s="22">
        <f t="shared" si="403"/>
        <v>0</v>
      </c>
      <c r="W3237" s="13" t="str">
        <f t="shared" si="404"/>
        <v/>
      </c>
      <c r="Y3237" s="41" t="str">
        <f>IF($B3237="", "", IF($B3237&gt;'Annual Report'!$AZ$41, 'Annual Report'!$BA$40, TEXT($B3237, "mmm yyyy")))</f>
        <v/>
      </c>
      <c r="AA3237" s="13" t="str">
        <f t="shared" si="405"/>
        <v/>
      </c>
      <c r="AC3237" s="13" t="str">
        <f t="shared" si="406"/>
        <v xml:space="preserve"> - </v>
      </c>
      <c r="AE3237" s="13" t="str">
        <f t="shared" si="407"/>
        <v/>
      </c>
    </row>
    <row r="3238" spans="1:31" x14ac:dyDescent="0.25">
      <c r="A3238" s="30"/>
      <c r="B3238" s="74"/>
      <c r="C3238" s="82"/>
      <c r="D3238" s="92"/>
      <c r="E3238" s="75"/>
      <c r="F3238" s="76"/>
      <c r="G3238" s="83"/>
      <c r="H3238" s="77"/>
      <c r="I3238" s="84"/>
      <c r="J3238" s="30"/>
      <c r="K3238" s="25" t="str">
        <f t="shared" si="400"/>
        <v/>
      </c>
      <c r="L3238" s="30"/>
      <c r="O3238" s="13" t="str">
        <f t="shared" si="401"/>
        <v/>
      </c>
      <c r="P3238" s="13">
        <f>SUM($E$11:$E3238)</f>
        <v>30</v>
      </c>
      <c r="T3238" s="22">
        <f t="shared" si="402"/>
        <v>0</v>
      </c>
      <c r="U3238" s="22">
        <f t="shared" si="403"/>
        <v>0</v>
      </c>
      <c r="W3238" s="13" t="str">
        <f t="shared" si="404"/>
        <v/>
      </c>
      <c r="Y3238" s="41" t="str">
        <f>IF($B3238="", "", IF($B3238&gt;'Annual Report'!$AZ$41, 'Annual Report'!$BA$40, TEXT($B3238, "mmm yyyy")))</f>
        <v/>
      </c>
      <c r="AA3238" s="13" t="str">
        <f t="shared" si="405"/>
        <v/>
      </c>
      <c r="AC3238" s="13" t="str">
        <f t="shared" si="406"/>
        <v xml:space="preserve"> - </v>
      </c>
      <c r="AE3238" s="13" t="str">
        <f t="shared" si="407"/>
        <v/>
      </c>
    </row>
    <row r="3239" spans="1:31" x14ac:dyDescent="0.25">
      <c r="A3239" s="30"/>
      <c r="B3239" s="74"/>
      <c r="C3239" s="82"/>
      <c r="D3239" s="92"/>
      <c r="E3239" s="75"/>
      <c r="F3239" s="76"/>
      <c r="G3239" s="83"/>
      <c r="H3239" s="77"/>
      <c r="I3239" s="84"/>
      <c r="J3239" s="30"/>
      <c r="K3239" s="25" t="str">
        <f t="shared" si="400"/>
        <v/>
      </c>
      <c r="L3239" s="30"/>
      <c r="O3239" s="13" t="str">
        <f t="shared" si="401"/>
        <v/>
      </c>
      <c r="P3239" s="13">
        <f>SUM($E$11:$E3239)</f>
        <v>30</v>
      </c>
      <c r="T3239" s="22">
        <f t="shared" si="402"/>
        <v>0</v>
      </c>
      <c r="U3239" s="22">
        <f t="shared" si="403"/>
        <v>0</v>
      </c>
      <c r="W3239" s="13" t="str">
        <f t="shared" si="404"/>
        <v/>
      </c>
      <c r="Y3239" s="41" t="str">
        <f>IF($B3239="", "", IF($B3239&gt;'Annual Report'!$AZ$41, 'Annual Report'!$BA$40, TEXT($B3239, "mmm yyyy")))</f>
        <v/>
      </c>
      <c r="AA3239" s="13" t="str">
        <f t="shared" si="405"/>
        <v/>
      </c>
      <c r="AC3239" s="13" t="str">
        <f t="shared" si="406"/>
        <v xml:space="preserve"> - </v>
      </c>
      <c r="AE3239" s="13" t="str">
        <f t="shared" si="407"/>
        <v/>
      </c>
    </row>
    <row r="3240" spans="1:31" x14ac:dyDescent="0.25">
      <c r="A3240" s="30"/>
      <c r="B3240" s="74"/>
      <c r="C3240" s="82"/>
      <c r="D3240" s="92"/>
      <c r="E3240" s="75"/>
      <c r="F3240" s="76"/>
      <c r="G3240" s="83"/>
      <c r="H3240" s="77"/>
      <c r="I3240" s="84"/>
      <c r="J3240" s="30"/>
      <c r="K3240" s="25" t="str">
        <f t="shared" si="400"/>
        <v/>
      </c>
      <c r="L3240" s="30"/>
      <c r="O3240" s="13" t="str">
        <f t="shared" si="401"/>
        <v/>
      </c>
      <c r="P3240" s="13">
        <f>SUM($E$11:$E3240)</f>
        <v>30</v>
      </c>
      <c r="T3240" s="22">
        <f t="shared" si="402"/>
        <v>0</v>
      </c>
      <c r="U3240" s="22">
        <f t="shared" si="403"/>
        <v>0</v>
      </c>
      <c r="W3240" s="13" t="str">
        <f t="shared" si="404"/>
        <v/>
      </c>
      <c r="Y3240" s="41" t="str">
        <f>IF($B3240="", "", IF($B3240&gt;'Annual Report'!$AZ$41, 'Annual Report'!$BA$40, TEXT($B3240, "mmm yyyy")))</f>
        <v/>
      </c>
      <c r="AA3240" s="13" t="str">
        <f t="shared" si="405"/>
        <v/>
      </c>
      <c r="AC3240" s="13" t="str">
        <f t="shared" si="406"/>
        <v xml:space="preserve"> - </v>
      </c>
      <c r="AE3240" s="13" t="str">
        <f t="shared" si="407"/>
        <v/>
      </c>
    </row>
    <row r="3241" spans="1:31" x14ac:dyDescent="0.25">
      <c r="A3241" s="30"/>
      <c r="B3241" s="74"/>
      <c r="C3241" s="82"/>
      <c r="D3241" s="92"/>
      <c r="E3241" s="75"/>
      <c r="F3241" s="76"/>
      <c r="G3241" s="83"/>
      <c r="H3241" s="77"/>
      <c r="I3241" s="84"/>
      <c r="J3241" s="30"/>
      <c r="K3241" s="25" t="str">
        <f t="shared" si="400"/>
        <v/>
      </c>
      <c r="L3241" s="30"/>
      <c r="O3241" s="13" t="str">
        <f t="shared" si="401"/>
        <v/>
      </c>
      <c r="P3241" s="13">
        <f>SUM($E$11:$E3241)</f>
        <v>30</v>
      </c>
      <c r="T3241" s="22">
        <f t="shared" si="402"/>
        <v>0</v>
      </c>
      <c r="U3241" s="22">
        <f t="shared" si="403"/>
        <v>0</v>
      </c>
      <c r="W3241" s="13" t="str">
        <f t="shared" si="404"/>
        <v/>
      </c>
      <c r="Y3241" s="41" t="str">
        <f>IF($B3241="", "", IF($B3241&gt;'Annual Report'!$AZ$41, 'Annual Report'!$BA$40, TEXT($B3241, "mmm yyyy")))</f>
        <v/>
      </c>
      <c r="AA3241" s="13" t="str">
        <f t="shared" si="405"/>
        <v/>
      </c>
      <c r="AC3241" s="13" t="str">
        <f t="shared" si="406"/>
        <v xml:space="preserve"> - </v>
      </c>
      <c r="AE3241" s="13" t="str">
        <f t="shared" si="407"/>
        <v/>
      </c>
    </row>
    <row r="3242" spans="1:31" x14ac:dyDescent="0.25">
      <c r="A3242" s="30"/>
      <c r="B3242" s="74"/>
      <c r="C3242" s="82"/>
      <c r="D3242" s="92"/>
      <c r="E3242" s="75"/>
      <c r="F3242" s="76"/>
      <c r="G3242" s="83"/>
      <c r="H3242" s="77"/>
      <c r="I3242" s="84"/>
      <c r="J3242" s="30"/>
      <c r="K3242" s="25" t="str">
        <f t="shared" si="400"/>
        <v/>
      </c>
      <c r="L3242" s="30"/>
      <c r="O3242" s="13" t="str">
        <f t="shared" si="401"/>
        <v/>
      </c>
      <c r="P3242" s="13">
        <f>SUM($E$11:$E3242)</f>
        <v>30</v>
      </c>
      <c r="T3242" s="22">
        <f t="shared" si="402"/>
        <v>0</v>
      </c>
      <c r="U3242" s="22">
        <f t="shared" si="403"/>
        <v>0</v>
      </c>
      <c r="W3242" s="13" t="str">
        <f t="shared" si="404"/>
        <v/>
      </c>
      <c r="Y3242" s="41" t="str">
        <f>IF($B3242="", "", IF($B3242&gt;'Annual Report'!$AZ$41, 'Annual Report'!$BA$40, TEXT($B3242, "mmm yyyy")))</f>
        <v/>
      </c>
      <c r="AA3242" s="13" t="str">
        <f t="shared" si="405"/>
        <v/>
      </c>
      <c r="AC3242" s="13" t="str">
        <f t="shared" si="406"/>
        <v xml:space="preserve"> - </v>
      </c>
      <c r="AE3242" s="13" t="str">
        <f t="shared" si="407"/>
        <v/>
      </c>
    </row>
    <row r="3243" spans="1:31" x14ac:dyDescent="0.25">
      <c r="A3243" s="30"/>
      <c r="B3243" s="74"/>
      <c r="C3243" s="82"/>
      <c r="D3243" s="92"/>
      <c r="E3243" s="75"/>
      <c r="F3243" s="76"/>
      <c r="G3243" s="83"/>
      <c r="H3243" s="77"/>
      <c r="I3243" s="84"/>
      <c r="J3243" s="30"/>
      <c r="K3243" s="25" t="str">
        <f t="shared" si="400"/>
        <v/>
      </c>
      <c r="L3243" s="30"/>
      <c r="O3243" s="13" t="str">
        <f t="shared" si="401"/>
        <v/>
      </c>
      <c r="P3243" s="13">
        <f>SUM($E$11:$E3243)</f>
        <v>30</v>
      </c>
      <c r="T3243" s="22">
        <f t="shared" si="402"/>
        <v>0</v>
      </c>
      <c r="U3243" s="22">
        <f t="shared" si="403"/>
        <v>0</v>
      </c>
      <c r="W3243" s="13" t="str">
        <f t="shared" si="404"/>
        <v/>
      </c>
      <c r="Y3243" s="41" t="str">
        <f>IF($B3243="", "", IF($B3243&gt;'Annual Report'!$AZ$41, 'Annual Report'!$BA$40, TEXT($B3243, "mmm yyyy")))</f>
        <v/>
      </c>
      <c r="AA3243" s="13" t="str">
        <f t="shared" si="405"/>
        <v/>
      </c>
      <c r="AC3243" s="13" t="str">
        <f t="shared" si="406"/>
        <v xml:space="preserve"> - </v>
      </c>
      <c r="AE3243" s="13" t="str">
        <f t="shared" si="407"/>
        <v/>
      </c>
    </row>
    <row r="3244" spans="1:31" x14ac:dyDescent="0.25">
      <c r="A3244" s="30"/>
      <c r="B3244" s="74"/>
      <c r="C3244" s="82"/>
      <c r="D3244" s="92"/>
      <c r="E3244" s="75"/>
      <c r="F3244" s="76"/>
      <c r="G3244" s="83"/>
      <c r="H3244" s="77"/>
      <c r="I3244" s="84"/>
      <c r="J3244" s="30"/>
      <c r="K3244" s="25" t="str">
        <f t="shared" si="400"/>
        <v/>
      </c>
      <c r="L3244" s="30"/>
      <c r="O3244" s="13" t="str">
        <f t="shared" si="401"/>
        <v/>
      </c>
      <c r="P3244" s="13">
        <f>SUM($E$11:$E3244)</f>
        <v>30</v>
      </c>
      <c r="T3244" s="22">
        <f t="shared" si="402"/>
        <v>0</v>
      </c>
      <c r="U3244" s="22">
        <f t="shared" si="403"/>
        <v>0</v>
      </c>
      <c r="W3244" s="13" t="str">
        <f t="shared" si="404"/>
        <v/>
      </c>
      <c r="Y3244" s="41" t="str">
        <f>IF($B3244="", "", IF($B3244&gt;'Annual Report'!$AZ$41, 'Annual Report'!$BA$40, TEXT($B3244, "mmm yyyy")))</f>
        <v/>
      </c>
      <c r="AA3244" s="13" t="str">
        <f t="shared" si="405"/>
        <v/>
      </c>
      <c r="AC3244" s="13" t="str">
        <f t="shared" si="406"/>
        <v xml:space="preserve"> - </v>
      </c>
      <c r="AE3244" s="13" t="str">
        <f t="shared" si="407"/>
        <v/>
      </c>
    </row>
    <row r="3245" spans="1:31" x14ac:dyDescent="0.25">
      <c r="A3245" s="30"/>
      <c r="B3245" s="74"/>
      <c r="C3245" s="82"/>
      <c r="D3245" s="92"/>
      <c r="E3245" s="75"/>
      <c r="F3245" s="76"/>
      <c r="G3245" s="83"/>
      <c r="H3245" s="77"/>
      <c r="I3245" s="84"/>
      <c r="J3245" s="30"/>
      <c r="K3245" s="25" t="str">
        <f t="shared" si="400"/>
        <v/>
      </c>
      <c r="L3245" s="30"/>
      <c r="O3245" s="13" t="str">
        <f t="shared" si="401"/>
        <v/>
      </c>
      <c r="P3245" s="13">
        <f>SUM($E$11:$E3245)</f>
        <v>30</v>
      </c>
      <c r="T3245" s="22">
        <f t="shared" si="402"/>
        <v>0</v>
      </c>
      <c r="U3245" s="22">
        <f t="shared" si="403"/>
        <v>0</v>
      </c>
      <c r="W3245" s="13" t="str">
        <f t="shared" si="404"/>
        <v/>
      </c>
      <c r="Y3245" s="41" t="str">
        <f>IF($B3245="", "", IF($B3245&gt;'Annual Report'!$AZ$41, 'Annual Report'!$BA$40, TEXT($B3245, "mmm yyyy")))</f>
        <v/>
      </c>
      <c r="AA3245" s="13" t="str">
        <f t="shared" si="405"/>
        <v/>
      </c>
      <c r="AC3245" s="13" t="str">
        <f t="shared" si="406"/>
        <v xml:space="preserve"> - </v>
      </c>
      <c r="AE3245" s="13" t="str">
        <f t="shared" si="407"/>
        <v/>
      </c>
    </row>
    <row r="3246" spans="1:31" x14ac:dyDescent="0.25">
      <c r="A3246" s="30"/>
      <c r="B3246" s="74"/>
      <c r="C3246" s="82"/>
      <c r="D3246" s="92"/>
      <c r="E3246" s="75"/>
      <c r="F3246" s="76"/>
      <c r="G3246" s="83"/>
      <c r="H3246" s="77"/>
      <c r="I3246" s="84"/>
      <c r="J3246" s="30"/>
      <c r="K3246" s="25" t="str">
        <f t="shared" si="400"/>
        <v/>
      </c>
      <c r="L3246" s="30"/>
      <c r="O3246" s="13" t="str">
        <f t="shared" si="401"/>
        <v/>
      </c>
      <c r="P3246" s="13">
        <f>SUM($E$11:$E3246)</f>
        <v>30</v>
      </c>
      <c r="T3246" s="22">
        <f t="shared" si="402"/>
        <v>0</v>
      </c>
      <c r="U3246" s="22">
        <f t="shared" si="403"/>
        <v>0</v>
      </c>
      <c r="W3246" s="13" t="str">
        <f t="shared" si="404"/>
        <v/>
      </c>
      <c r="Y3246" s="41" t="str">
        <f>IF($B3246="", "", IF($B3246&gt;'Annual Report'!$AZ$41, 'Annual Report'!$BA$40, TEXT($B3246, "mmm yyyy")))</f>
        <v/>
      </c>
      <c r="AA3246" s="13" t="str">
        <f t="shared" si="405"/>
        <v/>
      </c>
      <c r="AC3246" s="13" t="str">
        <f t="shared" si="406"/>
        <v xml:space="preserve"> - </v>
      </c>
      <c r="AE3246" s="13" t="str">
        <f t="shared" si="407"/>
        <v/>
      </c>
    </row>
    <row r="3247" spans="1:31" x14ac:dyDescent="0.25">
      <c r="A3247" s="30"/>
      <c r="B3247" s="74"/>
      <c r="C3247" s="82"/>
      <c r="D3247" s="92"/>
      <c r="E3247" s="75"/>
      <c r="F3247" s="76"/>
      <c r="G3247" s="83"/>
      <c r="H3247" s="77"/>
      <c r="I3247" s="84"/>
      <c r="J3247" s="30"/>
      <c r="K3247" s="25" t="str">
        <f t="shared" si="400"/>
        <v/>
      </c>
      <c r="L3247" s="30"/>
      <c r="O3247" s="13" t="str">
        <f t="shared" si="401"/>
        <v/>
      </c>
      <c r="P3247" s="13">
        <f>SUM($E$11:$E3247)</f>
        <v>30</v>
      </c>
      <c r="T3247" s="22">
        <f t="shared" si="402"/>
        <v>0</v>
      </c>
      <c r="U3247" s="22">
        <f t="shared" si="403"/>
        <v>0</v>
      </c>
      <c r="W3247" s="13" t="str">
        <f t="shared" si="404"/>
        <v/>
      </c>
      <c r="Y3247" s="41" t="str">
        <f>IF($B3247="", "", IF($B3247&gt;'Annual Report'!$AZ$41, 'Annual Report'!$BA$40, TEXT($B3247, "mmm yyyy")))</f>
        <v/>
      </c>
      <c r="AA3247" s="13" t="str">
        <f t="shared" si="405"/>
        <v/>
      </c>
      <c r="AC3247" s="13" t="str">
        <f t="shared" si="406"/>
        <v xml:space="preserve"> - </v>
      </c>
      <c r="AE3247" s="13" t="str">
        <f t="shared" si="407"/>
        <v/>
      </c>
    </row>
    <row r="3248" spans="1:31" x14ac:dyDescent="0.25">
      <c r="A3248" s="30"/>
      <c r="B3248" s="74"/>
      <c r="C3248" s="82"/>
      <c r="D3248" s="92"/>
      <c r="E3248" s="75"/>
      <c r="F3248" s="76"/>
      <c r="G3248" s="83"/>
      <c r="H3248" s="77"/>
      <c r="I3248" s="84"/>
      <c r="J3248" s="30"/>
      <c r="K3248" s="25" t="str">
        <f t="shared" si="400"/>
        <v/>
      </c>
      <c r="L3248" s="30"/>
      <c r="O3248" s="13" t="str">
        <f t="shared" si="401"/>
        <v/>
      </c>
      <c r="P3248" s="13">
        <f>SUM($E$11:$E3248)</f>
        <v>30</v>
      </c>
      <c r="T3248" s="22">
        <f t="shared" si="402"/>
        <v>0</v>
      </c>
      <c r="U3248" s="22">
        <f t="shared" si="403"/>
        <v>0</v>
      </c>
      <c r="W3248" s="13" t="str">
        <f t="shared" si="404"/>
        <v/>
      </c>
      <c r="Y3248" s="41" t="str">
        <f>IF($B3248="", "", IF($B3248&gt;'Annual Report'!$AZ$41, 'Annual Report'!$BA$40, TEXT($B3248, "mmm yyyy")))</f>
        <v/>
      </c>
      <c r="AA3248" s="13" t="str">
        <f t="shared" si="405"/>
        <v/>
      </c>
      <c r="AC3248" s="13" t="str">
        <f t="shared" si="406"/>
        <v xml:space="preserve"> - </v>
      </c>
      <c r="AE3248" s="13" t="str">
        <f t="shared" si="407"/>
        <v/>
      </c>
    </row>
    <row r="3249" spans="1:31" x14ac:dyDescent="0.25">
      <c r="A3249" s="30"/>
      <c r="B3249" s="74"/>
      <c r="C3249" s="82"/>
      <c r="D3249" s="92"/>
      <c r="E3249" s="75"/>
      <c r="F3249" s="76"/>
      <c r="G3249" s="83"/>
      <c r="H3249" s="77"/>
      <c r="I3249" s="84"/>
      <c r="J3249" s="30"/>
      <c r="K3249" s="25" t="str">
        <f t="shared" si="400"/>
        <v/>
      </c>
      <c r="L3249" s="30"/>
      <c r="O3249" s="13" t="str">
        <f t="shared" si="401"/>
        <v/>
      </c>
      <c r="P3249" s="13">
        <f>SUM($E$11:$E3249)</f>
        <v>30</v>
      </c>
      <c r="T3249" s="22">
        <f t="shared" si="402"/>
        <v>0</v>
      </c>
      <c r="U3249" s="22">
        <f t="shared" si="403"/>
        <v>0</v>
      </c>
      <c r="W3249" s="13" t="str">
        <f t="shared" si="404"/>
        <v/>
      </c>
      <c r="Y3249" s="41" t="str">
        <f>IF($B3249="", "", IF($B3249&gt;'Annual Report'!$AZ$41, 'Annual Report'!$BA$40, TEXT($B3249, "mmm yyyy")))</f>
        <v/>
      </c>
      <c r="AA3249" s="13" t="str">
        <f t="shared" si="405"/>
        <v/>
      </c>
      <c r="AC3249" s="13" t="str">
        <f t="shared" si="406"/>
        <v xml:space="preserve"> - </v>
      </c>
      <c r="AE3249" s="13" t="str">
        <f t="shared" si="407"/>
        <v/>
      </c>
    </row>
    <row r="3250" spans="1:31" x14ac:dyDescent="0.25">
      <c r="A3250" s="30"/>
      <c r="B3250" s="74"/>
      <c r="C3250" s="82"/>
      <c r="D3250" s="92"/>
      <c r="E3250" s="75"/>
      <c r="F3250" s="76"/>
      <c r="G3250" s="83"/>
      <c r="H3250" s="77"/>
      <c r="I3250" s="84"/>
      <c r="J3250" s="30"/>
      <c r="K3250" s="25" t="str">
        <f t="shared" si="400"/>
        <v/>
      </c>
      <c r="L3250" s="30"/>
      <c r="O3250" s="13" t="str">
        <f t="shared" si="401"/>
        <v/>
      </c>
      <c r="P3250" s="13">
        <f>SUM($E$11:$E3250)</f>
        <v>30</v>
      </c>
      <c r="T3250" s="22">
        <f t="shared" si="402"/>
        <v>0</v>
      </c>
      <c r="U3250" s="22">
        <f t="shared" si="403"/>
        <v>0</v>
      </c>
      <c r="W3250" s="13" t="str">
        <f t="shared" si="404"/>
        <v/>
      </c>
      <c r="Y3250" s="41" t="str">
        <f>IF($B3250="", "", IF($B3250&gt;'Annual Report'!$AZ$41, 'Annual Report'!$BA$40, TEXT($B3250, "mmm yyyy")))</f>
        <v/>
      </c>
      <c r="AA3250" s="13" t="str">
        <f t="shared" si="405"/>
        <v/>
      </c>
      <c r="AC3250" s="13" t="str">
        <f t="shared" si="406"/>
        <v xml:space="preserve"> - </v>
      </c>
      <c r="AE3250" s="13" t="str">
        <f t="shared" si="407"/>
        <v/>
      </c>
    </row>
    <row r="3251" spans="1:31" x14ac:dyDescent="0.25">
      <c r="A3251" s="30"/>
      <c r="B3251" s="74"/>
      <c r="C3251" s="82"/>
      <c r="D3251" s="92"/>
      <c r="E3251" s="75"/>
      <c r="F3251" s="76"/>
      <c r="G3251" s="83"/>
      <c r="H3251" s="77"/>
      <c r="I3251" s="84"/>
      <c r="J3251" s="30"/>
      <c r="K3251" s="25" t="str">
        <f t="shared" si="400"/>
        <v/>
      </c>
      <c r="L3251" s="30"/>
      <c r="O3251" s="13" t="str">
        <f t="shared" si="401"/>
        <v/>
      </c>
      <c r="P3251" s="13">
        <f>SUM($E$11:$E3251)</f>
        <v>30</v>
      </c>
      <c r="T3251" s="22">
        <f t="shared" si="402"/>
        <v>0</v>
      </c>
      <c r="U3251" s="22">
        <f t="shared" si="403"/>
        <v>0</v>
      </c>
      <c r="W3251" s="13" t="str">
        <f t="shared" si="404"/>
        <v/>
      </c>
      <c r="Y3251" s="41" t="str">
        <f>IF($B3251="", "", IF($B3251&gt;'Annual Report'!$AZ$41, 'Annual Report'!$BA$40, TEXT($B3251, "mmm yyyy")))</f>
        <v/>
      </c>
      <c r="AA3251" s="13" t="str">
        <f t="shared" si="405"/>
        <v/>
      </c>
      <c r="AC3251" s="13" t="str">
        <f t="shared" si="406"/>
        <v xml:space="preserve"> - </v>
      </c>
      <c r="AE3251" s="13" t="str">
        <f t="shared" si="407"/>
        <v/>
      </c>
    </row>
    <row r="3252" spans="1:31" x14ac:dyDescent="0.25">
      <c r="A3252" s="30"/>
      <c r="B3252" s="74"/>
      <c r="C3252" s="82"/>
      <c r="D3252" s="92"/>
      <c r="E3252" s="75"/>
      <c r="F3252" s="76"/>
      <c r="G3252" s="83"/>
      <c r="H3252" s="77"/>
      <c r="I3252" s="84"/>
      <c r="J3252" s="30"/>
      <c r="K3252" s="25" t="str">
        <f t="shared" si="400"/>
        <v/>
      </c>
      <c r="L3252" s="30"/>
      <c r="O3252" s="13" t="str">
        <f t="shared" si="401"/>
        <v/>
      </c>
      <c r="P3252" s="13">
        <f>SUM($E$11:$E3252)</f>
        <v>30</v>
      </c>
      <c r="T3252" s="22">
        <f t="shared" si="402"/>
        <v>0</v>
      </c>
      <c r="U3252" s="22">
        <f t="shared" si="403"/>
        <v>0</v>
      </c>
      <c r="W3252" s="13" t="str">
        <f t="shared" si="404"/>
        <v/>
      </c>
      <c r="Y3252" s="41" t="str">
        <f>IF($B3252="", "", IF($B3252&gt;'Annual Report'!$AZ$41, 'Annual Report'!$BA$40, TEXT($B3252, "mmm yyyy")))</f>
        <v/>
      </c>
      <c r="AA3252" s="13" t="str">
        <f t="shared" si="405"/>
        <v/>
      </c>
      <c r="AC3252" s="13" t="str">
        <f t="shared" si="406"/>
        <v xml:space="preserve"> - </v>
      </c>
      <c r="AE3252" s="13" t="str">
        <f t="shared" si="407"/>
        <v/>
      </c>
    </row>
    <row r="3253" spans="1:31" x14ac:dyDescent="0.25">
      <c r="A3253" s="30"/>
      <c r="B3253" s="74"/>
      <c r="C3253" s="82"/>
      <c r="D3253" s="92"/>
      <c r="E3253" s="75"/>
      <c r="F3253" s="76"/>
      <c r="G3253" s="83"/>
      <c r="H3253" s="77"/>
      <c r="I3253" s="84"/>
      <c r="J3253" s="30"/>
      <c r="K3253" s="25" t="str">
        <f t="shared" si="400"/>
        <v/>
      </c>
      <c r="L3253" s="30"/>
      <c r="O3253" s="13" t="str">
        <f t="shared" si="401"/>
        <v/>
      </c>
      <c r="P3253" s="13">
        <f>SUM($E$11:$E3253)</f>
        <v>30</v>
      </c>
      <c r="T3253" s="22">
        <f t="shared" si="402"/>
        <v>0</v>
      </c>
      <c r="U3253" s="22">
        <f t="shared" si="403"/>
        <v>0</v>
      </c>
      <c r="W3253" s="13" t="str">
        <f t="shared" si="404"/>
        <v/>
      </c>
      <c r="Y3253" s="41" t="str">
        <f>IF($B3253="", "", IF($B3253&gt;'Annual Report'!$AZ$41, 'Annual Report'!$BA$40, TEXT($B3253, "mmm yyyy")))</f>
        <v/>
      </c>
      <c r="AA3253" s="13" t="str">
        <f t="shared" si="405"/>
        <v/>
      </c>
      <c r="AC3253" s="13" t="str">
        <f t="shared" si="406"/>
        <v xml:space="preserve"> - </v>
      </c>
      <c r="AE3253" s="13" t="str">
        <f t="shared" si="407"/>
        <v/>
      </c>
    </row>
    <row r="3254" spans="1:31" x14ac:dyDescent="0.25">
      <c r="A3254" s="30"/>
      <c r="B3254" s="74"/>
      <c r="C3254" s="82"/>
      <c r="D3254" s="92"/>
      <c r="E3254" s="75"/>
      <c r="F3254" s="76"/>
      <c r="G3254" s="83"/>
      <c r="H3254" s="77"/>
      <c r="I3254" s="84"/>
      <c r="J3254" s="30"/>
      <c r="K3254" s="25" t="str">
        <f t="shared" si="400"/>
        <v/>
      </c>
      <c r="L3254" s="30"/>
      <c r="O3254" s="13" t="str">
        <f t="shared" si="401"/>
        <v/>
      </c>
      <c r="P3254" s="13">
        <f>SUM($E$11:$E3254)</f>
        <v>30</v>
      </c>
      <c r="T3254" s="22">
        <f t="shared" si="402"/>
        <v>0</v>
      </c>
      <c r="U3254" s="22">
        <f t="shared" si="403"/>
        <v>0</v>
      </c>
      <c r="W3254" s="13" t="str">
        <f t="shared" si="404"/>
        <v/>
      </c>
      <c r="Y3254" s="41" t="str">
        <f>IF($B3254="", "", IF($B3254&gt;'Annual Report'!$AZ$41, 'Annual Report'!$BA$40, TEXT($B3254, "mmm yyyy")))</f>
        <v/>
      </c>
      <c r="AA3254" s="13" t="str">
        <f t="shared" si="405"/>
        <v/>
      </c>
      <c r="AC3254" s="13" t="str">
        <f t="shared" si="406"/>
        <v xml:space="preserve"> - </v>
      </c>
      <c r="AE3254" s="13" t="str">
        <f t="shared" si="407"/>
        <v/>
      </c>
    </row>
    <row r="3255" spans="1:31" x14ac:dyDescent="0.25">
      <c r="A3255" s="30"/>
      <c r="B3255" s="74"/>
      <c r="C3255" s="82"/>
      <c r="D3255" s="92"/>
      <c r="E3255" s="75"/>
      <c r="F3255" s="76"/>
      <c r="G3255" s="83"/>
      <c r="H3255" s="77"/>
      <c r="I3255" s="84"/>
      <c r="J3255" s="30"/>
      <c r="K3255" s="25" t="str">
        <f t="shared" si="400"/>
        <v/>
      </c>
      <c r="L3255" s="30"/>
      <c r="O3255" s="13" t="str">
        <f t="shared" si="401"/>
        <v/>
      </c>
      <c r="P3255" s="13">
        <f>SUM($E$11:$E3255)</f>
        <v>30</v>
      </c>
      <c r="T3255" s="22">
        <f t="shared" si="402"/>
        <v>0</v>
      </c>
      <c r="U3255" s="22">
        <f t="shared" si="403"/>
        <v>0</v>
      </c>
      <c r="W3255" s="13" t="str">
        <f t="shared" si="404"/>
        <v/>
      </c>
      <c r="Y3255" s="41" t="str">
        <f>IF($B3255="", "", IF($B3255&gt;'Annual Report'!$AZ$41, 'Annual Report'!$BA$40, TEXT($B3255, "mmm yyyy")))</f>
        <v/>
      </c>
      <c r="AA3255" s="13" t="str">
        <f t="shared" si="405"/>
        <v/>
      </c>
      <c r="AC3255" s="13" t="str">
        <f t="shared" si="406"/>
        <v xml:space="preserve"> - </v>
      </c>
      <c r="AE3255" s="13" t="str">
        <f t="shared" si="407"/>
        <v/>
      </c>
    </row>
    <row r="3256" spans="1:31" x14ac:dyDescent="0.25">
      <c r="A3256" s="30"/>
      <c r="B3256" s="74"/>
      <c r="C3256" s="82"/>
      <c r="D3256" s="92"/>
      <c r="E3256" s="75"/>
      <c r="F3256" s="76"/>
      <c r="G3256" s="83"/>
      <c r="H3256" s="77"/>
      <c r="I3256" s="84"/>
      <c r="J3256" s="30"/>
      <c r="K3256" s="25" t="str">
        <f t="shared" si="400"/>
        <v/>
      </c>
      <c r="L3256" s="30"/>
      <c r="O3256" s="13" t="str">
        <f t="shared" si="401"/>
        <v/>
      </c>
      <c r="P3256" s="13">
        <f>SUM($E$11:$E3256)</f>
        <v>30</v>
      </c>
      <c r="T3256" s="22">
        <f t="shared" si="402"/>
        <v>0</v>
      </c>
      <c r="U3256" s="22">
        <f t="shared" si="403"/>
        <v>0</v>
      </c>
      <c r="W3256" s="13" t="str">
        <f t="shared" si="404"/>
        <v/>
      </c>
      <c r="Y3256" s="41" t="str">
        <f>IF($B3256="", "", IF($B3256&gt;'Annual Report'!$AZ$41, 'Annual Report'!$BA$40, TEXT($B3256, "mmm yyyy")))</f>
        <v/>
      </c>
      <c r="AA3256" s="13" t="str">
        <f t="shared" si="405"/>
        <v/>
      </c>
      <c r="AC3256" s="13" t="str">
        <f t="shared" si="406"/>
        <v xml:space="preserve"> - </v>
      </c>
      <c r="AE3256" s="13" t="str">
        <f t="shared" si="407"/>
        <v/>
      </c>
    </row>
    <row r="3257" spans="1:31" x14ac:dyDescent="0.25">
      <c r="A3257" s="30"/>
      <c r="B3257" s="74"/>
      <c r="C3257" s="82"/>
      <c r="D3257" s="92"/>
      <c r="E3257" s="75"/>
      <c r="F3257" s="76"/>
      <c r="G3257" s="83"/>
      <c r="H3257" s="77"/>
      <c r="I3257" s="84"/>
      <c r="J3257" s="30"/>
      <c r="K3257" s="25" t="str">
        <f t="shared" si="400"/>
        <v/>
      </c>
      <c r="L3257" s="30"/>
      <c r="O3257" s="13" t="str">
        <f t="shared" si="401"/>
        <v/>
      </c>
      <c r="P3257" s="13">
        <f>SUM($E$11:$E3257)</f>
        <v>30</v>
      </c>
      <c r="T3257" s="22">
        <f t="shared" si="402"/>
        <v>0</v>
      </c>
      <c r="U3257" s="22">
        <f t="shared" si="403"/>
        <v>0</v>
      </c>
      <c r="W3257" s="13" t="str">
        <f t="shared" si="404"/>
        <v/>
      </c>
      <c r="Y3257" s="41" t="str">
        <f>IF($B3257="", "", IF($B3257&gt;'Annual Report'!$AZ$41, 'Annual Report'!$BA$40, TEXT($B3257, "mmm yyyy")))</f>
        <v/>
      </c>
      <c r="AA3257" s="13" t="str">
        <f t="shared" si="405"/>
        <v/>
      </c>
      <c r="AC3257" s="13" t="str">
        <f t="shared" si="406"/>
        <v xml:space="preserve"> - </v>
      </c>
      <c r="AE3257" s="13" t="str">
        <f t="shared" si="407"/>
        <v/>
      </c>
    </row>
    <row r="3258" spans="1:31" x14ac:dyDescent="0.25">
      <c r="A3258" s="30"/>
      <c r="B3258" s="74"/>
      <c r="C3258" s="82"/>
      <c r="D3258" s="92"/>
      <c r="E3258" s="75"/>
      <c r="F3258" s="76"/>
      <c r="G3258" s="83"/>
      <c r="H3258" s="77"/>
      <c r="I3258" s="84"/>
      <c r="J3258" s="30"/>
      <c r="K3258" s="25" t="str">
        <f t="shared" si="400"/>
        <v/>
      </c>
      <c r="L3258" s="30"/>
      <c r="O3258" s="13" t="str">
        <f t="shared" si="401"/>
        <v/>
      </c>
      <c r="P3258" s="13">
        <f>SUM($E$11:$E3258)</f>
        <v>30</v>
      </c>
      <c r="T3258" s="22">
        <f t="shared" si="402"/>
        <v>0</v>
      </c>
      <c r="U3258" s="22">
        <f t="shared" si="403"/>
        <v>0</v>
      </c>
      <c r="W3258" s="13" t="str">
        <f t="shared" si="404"/>
        <v/>
      </c>
      <c r="Y3258" s="41" t="str">
        <f>IF($B3258="", "", IF($B3258&gt;'Annual Report'!$AZ$41, 'Annual Report'!$BA$40, TEXT($B3258, "mmm yyyy")))</f>
        <v/>
      </c>
      <c r="AA3258" s="13" t="str">
        <f t="shared" si="405"/>
        <v/>
      </c>
      <c r="AC3258" s="13" t="str">
        <f t="shared" si="406"/>
        <v xml:space="preserve"> - </v>
      </c>
      <c r="AE3258" s="13" t="str">
        <f t="shared" si="407"/>
        <v/>
      </c>
    </row>
    <row r="3259" spans="1:31" x14ac:dyDescent="0.25">
      <c r="A3259" s="30"/>
      <c r="B3259" s="74"/>
      <c r="C3259" s="82"/>
      <c r="D3259" s="92"/>
      <c r="E3259" s="75"/>
      <c r="F3259" s="76"/>
      <c r="G3259" s="83"/>
      <c r="H3259" s="77"/>
      <c r="I3259" s="84"/>
      <c r="J3259" s="30"/>
      <c r="K3259" s="25" t="str">
        <f t="shared" si="400"/>
        <v/>
      </c>
      <c r="L3259" s="30"/>
      <c r="O3259" s="13" t="str">
        <f t="shared" si="401"/>
        <v/>
      </c>
      <c r="P3259" s="13">
        <f>SUM($E$11:$E3259)</f>
        <v>30</v>
      </c>
      <c r="T3259" s="22">
        <f t="shared" si="402"/>
        <v>0</v>
      </c>
      <c r="U3259" s="22">
        <f t="shared" si="403"/>
        <v>0</v>
      </c>
      <c r="W3259" s="13" t="str">
        <f t="shared" si="404"/>
        <v/>
      </c>
      <c r="Y3259" s="41" t="str">
        <f>IF($B3259="", "", IF($B3259&gt;'Annual Report'!$AZ$41, 'Annual Report'!$BA$40, TEXT($B3259, "mmm yyyy")))</f>
        <v/>
      </c>
      <c r="AA3259" s="13" t="str">
        <f t="shared" si="405"/>
        <v/>
      </c>
      <c r="AC3259" s="13" t="str">
        <f t="shared" si="406"/>
        <v xml:space="preserve"> - </v>
      </c>
      <c r="AE3259" s="13" t="str">
        <f t="shared" si="407"/>
        <v/>
      </c>
    </row>
    <row r="3260" spans="1:31" x14ac:dyDescent="0.25">
      <c r="A3260" s="30"/>
      <c r="B3260" s="74"/>
      <c r="C3260" s="82"/>
      <c r="D3260" s="92"/>
      <c r="E3260" s="75"/>
      <c r="F3260" s="76"/>
      <c r="G3260" s="83"/>
      <c r="H3260" s="77"/>
      <c r="I3260" s="84"/>
      <c r="J3260" s="30"/>
      <c r="K3260" s="25" t="str">
        <f t="shared" si="400"/>
        <v/>
      </c>
      <c r="L3260" s="30"/>
      <c r="O3260" s="13" t="str">
        <f t="shared" si="401"/>
        <v/>
      </c>
      <c r="P3260" s="13">
        <f>SUM($E$11:$E3260)</f>
        <v>30</v>
      </c>
      <c r="T3260" s="22">
        <f t="shared" si="402"/>
        <v>0</v>
      </c>
      <c r="U3260" s="22">
        <f t="shared" si="403"/>
        <v>0</v>
      </c>
      <c r="W3260" s="13" t="str">
        <f t="shared" si="404"/>
        <v/>
      </c>
      <c r="Y3260" s="41" t="str">
        <f>IF($B3260="", "", IF($B3260&gt;'Annual Report'!$AZ$41, 'Annual Report'!$BA$40, TEXT($B3260, "mmm yyyy")))</f>
        <v/>
      </c>
      <c r="AA3260" s="13" t="str">
        <f t="shared" si="405"/>
        <v/>
      </c>
      <c r="AC3260" s="13" t="str">
        <f t="shared" si="406"/>
        <v xml:space="preserve"> - </v>
      </c>
      <c r="AE3260" s="13" t="str">
        <f t="shared" si="407"/>
        <v/>
      </c>
    </row>
    <row r="3261" spans="1:31" x14ac:dyDescent="0.25">
      <c r="A3261" s="30"/>
      <c r="B3261" s="74"/>
      <c r="C3261" s="82"/>
      <c r="D3261" s="92"/>
      <c r="E3261" s="75"/>
      <c r="F3261" s="76"/>
      <c r="G3261" s="83"/>
      <c r="H3261" s="77"/>
      <c r="I3261" s="84"/>
      <c r="J3261" s="30"/>
      <c r="K3261" s="25" t="str">
        <f t="shared" si="400"/>
        <v/>
      </c>
      <c r="L3261" s="30"/>
      <c r="O3261" s="13" t="str">
        <f t="shared" si="401"/>
        <v/>
      </c>
      <c r="P3261" s="13">
        <f>SUM($E$11:$E3261)</f>
        <v>30</v>
      </c>
      <c r="T3261" s="22">
        <f t="shared" si="402"/>
        <v>0</v>
      </c>
      <c r="U3261" s="22">
        <f t="shared" si="403"/>
        <v>0</v>
      </c>
      <c r="W3261" s="13" t="str">
        <f t="shared" si="404"/>
        <v/>
      </c>
      <c r="Y3261" s="41" t="str">
        <f>IF($B3261="", "", IF($B3261&gt;'Annual Report'!$AZ$41, 'Annual Report'!$BA$40, TEXT($B3261, "mmm yyyy")))</f>
        <v/>
      </c>
      <c r="AA3261" s="13" t="str">
        <f t="shared" si="405"/>
        <v/>
      </c>
      <c r="AC3261" s="13" t="str">
        <f t="shared" si="406"/>
        <v xml:space="preserve"> - </v>
      </c>
      <c r="AE3261" s="13" t="str">
        <f t="shared" si="407"/>
        <v/>
      </c>
    </row>
    <row r="3262" spans="1:31" x14ac:dyDescent="0.25">
      <c r="A3262" s="30"/>
      <c r="B3262" s="74"/>
      <c r="C3262" s="82"/>
      <c r="D3262" s="92"/>
      <c r="E3262" s="75"/>
      <c r="F3262" s="76"/>
      <c r="G3262" s="83"/>
      <c r="H3262" s="77"/>
      <c r="I3262" s="84"/>
      <c r="J3262" s="30"/>
      <c r="K3262" s="25" t="str">
        <f t="shared" si="400"/>
        <v/>
      </c>
      <c r="L3262" s="30"/>
      <c r="O3262" s="13" t="str">
        <f t="shared" si="401"/>
        <v/>
      </c>
      <c r="P3262" s="13">
        <f>SUM($E$11:$E3262)</f>
        <v>30</v>
      </c>
      <c r="T3262" s="22">
        <f t="shared" si="402"/>
        <v>0</v>
      </c>
      <c r="U3262" s="22">
        <f t="shared" si="403"/>
        <v>0</v>
      </c>
      <c r="W3262" s="13" t="str">
        <f t="shared" si="404"/>
        <v/>
      </c>
      <c r="Y3262" s="41" t="str">
        <f>IF($B3262="", "", IF($B3262&gt;'Annual Report'!$AZ$41, 'Annual Report'!$BA$40, TEXT($B3262, "mmm yyyy")))</f>
        <v/>
      </c>
      <c r="AA3262" s="13" t="str">
        <f t="shared" si="405"/>
        <v/>
      </c>
      <c r="AC3262" s="13" t="str">
        <f t="shared" si="406"/>
        <v xml:space="preserve"> - </v>
      </c>
      <c r="AE3262" s="13" t="str">
        <f t="shared" si="407"/>
        <v/>
      </c>
    </row>
    <row r="3263" spans="1:31" x14ac:dyDescent="0.25">
      <c r="A3263" s="30"/>
      <c r="B3263" s="74"/>
      <c r="C3263" s="82"/>
      <c r="D3263" s="92"/>
      <c r="E3263" s="75"/>
      <c r="F3263" s="76"/>
      <c r="G3263" s="83"/>
      <c r="H3263" s="77"/>
      <c r="I3263" s="84"/>
      <c r="J3263" s="30"/>
      <c r="K3263" s="25" t="str">
        <f t="shared" si="400"/>
        <v/>
      </c>
      <c r="L3263" s="30"/>
      <c r="O3263" s="13" t="str">
        <f t="shared" si="401"/>
        <v/>
      </c>
      <c r="P3263" s="13">
        <f>SUM($E$11:$E3263)</f>
        <v>30</v>
      </c>
      <c r="T3263" s="22">
        <f t="shared" si="402"/>
        <v>0</v>
      </c>
      <c r="U3263" s="22">
        <f t="shared" si="403"/>
        <v>0</v>
      </c>
      <c r="W3263" s="13" t="str">
        <f t="shared" si="404"/>
        <v/>
      </c>
      <c r="Y3263" s="41" t="str">
        <f>IF($B3263="", "", IF($B3263&gt;'Annual Report'!$AZ$41, 'Annual Report'!$BA$40, TEXT($B3263, "mmm yyyy")))</f>
        <v/>
      </c>
      <c r="AA3263" s="13" t="str">
        <f t="shared" si="405"/>
        <v/>
      </c>
      <c r="AC3263" s="13" t="str">
        <f t="shared" si="406"/>
        <v xml:space="preserve"> - </v>
      </c>
      <c r="AE3263" s="13" t="str">
        <f t="shared" si="407"/>
        <v/>
      </c>
    </row>
    <row r="3264" spans="1:31" x14ac:dyDescent="0.25">
      <c r="A3264" s="30"/>
      <c r="B3264" s="74"/>
      <c r="C3264" s="82"/>
      <c r="D3264" s="92"/>
      <c r="E3264" s="75"/>
      <c r="F3264" s="76"/>
      <c r="G3264" s="83"/>
      <c r="H3264" s="77"/>
      <c r="I3264" s="84"/>
      <c r="J3264" s="30"/>
      <c r="K3264" s="25" t="str">
        <f t="shared" si="400"/>
        <v/>
      </c>
      <c r="L3264" s="30"/>
      <c r="O3264" s="13" t="str">
        <f t="shared" si="401"/>
        <v/>
      </c>
      <c r="P3264" s="13">
        <f>SUM($E$11:$E3264)</f>
        <v>30</v>
      </c>
      <c r="T3264" s="22">
        <f t="shared" si="402"/>
        <v>0</v>
      </c>
      <c r="U3264" s="22">
        <f t="shared" si="403"/>
        <v>0</v>
      </c>
      <c r="W3264" s="13" t="str">
        <f t="shared" si="404"/>
        <v/>
      </c>
      <c r="Y3264" s="41" t="str">
        <f>IF($B3264="", "", IF($B3264&gt;'Annual Report'!$AZ$41, 'Annual Report'!$BA$40, TEXT($B3264, "mmm yyyy")))</f>
        <v/>
      </c>
      <c r="AA3264" s="13" t="str">
        <f t="shared" si="405"/>
        <v/>
      </c>
      <c r="AC3264" s="13" t="str">
        <f t="shared" si="406"/>
        <v xml:space="preserve"> - </v>
      </c>
      <c r="AE3264" s="13" t="str">
        <f t="shared" si="407"/>
        <v/>
      </c>
    </row>
    <row r="3265" spans="1:31" x14ac:dyDescent="0.25">
      <c r="A3265" s="30"/>
      <c r="B3265" s="74"/>
      <c r="C3265" s="82"/>
      <c r="D3265" s="92"/>
      <c r="E3265" s="75"/>
      <c r="F3265" s="76"/>
      <c r="G3265" s="83"/>
      <c r="H3265" s="77"/>
      <c r="I3265" s="84"/>
      <c r="J3265" s="30"/>
      <c r="K3265" s="25" t="str">
        <f t="shared" si="400"/>
        <v/>
      </c>
      <c r="L3265" s="30"/>
      <c r="O3265" s="13" t="str">
        <f t="shared" si="401"/>
        <v/>
      </c>
      <c r="P3265" s="13">
        <f>SUM($E$11:$E3265)</f>
        <v>30</v>
      </c>
      <c r="T3265" s="22">
        <f t="shared" si="402"/>
        <v>0</v>
      </c>
      <c r="U3265" s="22">
        <f t="shared" si="403"/>
        <v>0</v>
      </c>
      <c r="W3265" s="13" t="str">
        <f t="shared" si="404"/>
        <v/>
      </c>
      <c r="Y3265" s="41" t="str">
        <f>IF($B3265="", "", IF($B3265&gt;'Annual Report'!$AZ$41, 'Annual Report'!$BA$40, TEXT($B3265, "mmm yyyy")))</f>
        <v/>
      </c>
      <c r="AA3265" s="13" t="str">
        <f t="shared" si="405"/>
        <v/>
      </c>
      <c r="AC3265" s="13" t="str">
        <f t="shared" si="406"/>
        <v xml:space="preserve"> - </v>
      </c>
      <c r="AE3265" s="13" t="str">
        <f t="shared" si="407"/>
        <v/>
      </c>
    </row>
    <row r="3266" spans="1:31" x14ac:dyDescent="0.25">
      <c r="A3266" s="30"/>
      <c r="B3266" s="74"/>
      <c r="C3266" s="82"/>
      <c r="D3266" s="92"/>
      <c r="E3266" s="75"/>
      <c r="F3266" s="76"/>
      <c r="G3266" s="83"/>
      <c r="H3266" s="77"/>
      <c r="I3266" s="84"/>
      <c r="J3266" s="30"/>
      <c r="K3266" s="25" t="str">
        <f t="shared" si="400"/>
        <v/>
      </c>
      <c r="L3266" s="30"/>
      <c r="O3266" s="13" t="str">
        <f t="shared" si="401"/>
        <v/>
      </c>
      <c r="P3266" s="13">
        <f>SUM($E$11:$E3266)</f>
        <v>30</v>
      </c>
      <c r="T3266" s="22">
        <f t="shared" si="402"/>
        <v>0</v>
      </c>
      <c r="U3266" s="22">
        <f t="shared" si="403"/>
        <v>0</v>
      </c>
      <c r="W3266" s="13" t="str">
        <f t="shared" si="404"/>
        <v/>
      </c>
      <c r="Y3266" s="41" t="str">
        <f>IF($B3266="", "", IF($B3266&gt;'Annual Report'!$AZ$41, 'Annual Report'!$BA$40, TEXT($B3266, "mmm yyyy")))</f>
        <v/>
      </c>
      <c r="AA3266" s="13" t="str">
        <f t="shared" si="405"/>
        <v/>
      </c>
      <c r="AC3266" s="13" t="str">
        <f t="shared" si="406"/>
        <v xml:space="preserve"> - </v>
      </c>
      <c r="AE3266" s="13" t="str">
        <f t="shared" si="407"/>
        <v/>
      </c>
    </row>
    <row r="3267" spans="1:31" x14ac:dyDescent="0.25">
      <c r="A3267" s="30"/>
      <c r="B3267" s="74"/>
      <c r="C3267" s="82"/>
      <c r="D3267" s="92"/>
      <c r="E3267" s="75"/>
      <c r="F3267" s="76"/>
      <c r="G3267" s="83"/>
      <c r="H3267" s="77"/>
      <c r="I3267" s="84"/>
      <c r="J3267" s="30"/>
      <c r="K3267" s="25" t="str">
        <f t="shared" si="400"/>
        <v/>
      </c>
      <c r="L3267" s="30"/>
      <c r="O3267" s="13" t="str">
        <f t="shared" si="401"/>
        <v/>
      </c>
      <c r="P3267" s="13">
        <f>SUM($E$11:$E3267)</f>
        <v>30</v>
      </c>
      <c r="T3267" s="22">
        <f t="shared" si="402"/>
        <v>0</v>
      </c>
      <c r="U3267" s="22">
        <f t="shared" si="403"/>
        <v>0</v>
      </c>
      <c r="W3267" s="13" t="str">
        <f t="shared" si="404"/>
        <v/>
      </c>
      <c r="Y3267" s="41" t="str">
        <f>IF($B3267="", "", IF($B3267&gt;'Annual Report'!$AZ$41, 'Annual Report'!$BA$40, TEXT($B3267, "mmm yyyy")))</f>
        <v/>
      </c>
      <c r="AA3267" s="13" t="str">
        <f t="shared" si="405"/>
        <v/>
      </c>
      <c r="AC3267" s="13" t="str">
        <f t="shared" si="406"/>
        <v xml:space="preserve"> - </v>
      </c>
      <c r="AE3267" s="13" t="str">
        <f t="shared" si="407"/>
        <v/>
      </c>
    </row>
    <row r="3268" spans="1:31" x14ac:dyDescent="0.25">
      <c r="A3268" s="30"/>
      <c r="B3268" s="74"/>
      <c r="C3268" s="82"/>
      <c r="D3268" s="92"/>
      <c r="E3268" s="75"/>
      <c r="F3268" s="76"/>
      <c r="G3268" s="83"/>
      <c r="H3268" s="77"/>
      <c r="I3268" s="84"/>
      <c r="J3268" s="30"/>
      <c r="K3268" s="25" t="str">
        <f t="shared" si="400"/>
        <v/>
      </c>
      <c r="L3268" s="30"/>
      <c r="O3268" s="13" t="str">
        <f t="shared" si="401"/>
        <v/>
      </c>
      <c r="P3268" s="13">
        <f>SUM($E$11:$E3268)</f>
        <v>30</v>
      </c>
      <c r="T3268" s="22">
        <f t="shared" si="402"/>
        <v>0</v>
      </c>
      <c r="U3268" s="22">
        <f t="shared" si="403"/>
        <v>0</v>
      </c>
      <c r="W3268" s="13" t="str">
        <f t="shared" si="404"/>
        <v/>
      </c>
      <c r="Y3268" s="41" t="str">
        <f>IF($B3268="", "", IF($B3268&gt;'Annual Report'!$AZ$41, 'Annual Report'!$BA$40, TEXT($B3268, "mmm yyyy")))</f>
        <v/>
      </c>
      <c r="AA3268" s="13" t="str">
        <f t="shared" si="405"/>
        <v/>
      </c>
      <c r="AC3268" s="13" t="str">
        <f t="shared" si="406"/>
        <v xml:space="preserve"> - </v>
      </c>
      <c r="AE3268" s="13" t="str">
        <f t="shared" si="407"/>
        <v/>
      </c>
    </row>
    <row r="3269" spans="1:31" x14ac:dyDescent="0.25">
      <c r="A3269" s="30"/>
      <c r="B3269" s="74"/>
      <c r="C3269" s="82"/>
      <c r="D3269" s="92"/>
      <c r="E3269" s="75"/>
      <c r="F3269" s="76"/>
      <c r="G3269" s="83"/>
      <c r="H3269" s="77"/>
      <c r="I3269" s="84"/>
      <c r="J3269" s="30"/>
      <c r="K3269" s="25" t="str">
        <f t="shared" si="400"/>
        <v/>
      </c>
      <c r="L3269" s="30"/>
      <c r="O3269" s="13" t="str">
        <f t="shared" si="401"/>
        <v/>
      </c>
      <c r="P3269" s="13">
        <f>SUM($E$11:$E3269)</f>
        <v>30</v>
      </c>
      <c r="T3269" s="22">
        <f t="shared" si="402"/>
        <v>0</v>
      </c>
      <c r="U3269" s="22">
        <f t="shared" si="403"/>
        <v>0</v>
      </c>
      <c r="W3269" s="13" t="str">
        <f t="shared" si="404"/>
        <v/>
      </c>
      <c r="Y3269" s="41" t="str">
        <f>IF($B3269="", "", IF($B3269&gt;'Annual Report'!$AZ$41, 'Annual Report'!$BA$40, TEXT($B3269, "mmm yyyy")))</f>
        <v/>
      </c>
      <c r="AA3269" s="13" t="str">
        <f t="shared" si="405"/>
        <v/>
      </c>
      <c r="AC3269" s="13" t="str">
        <f t="shared" si="406"/>
        <v xml:space="preserve"> - </v>
      </c>
      <c r="AE3269" s="13" t="str">
        <f t="shared" si="407"/>
        <v/>
      </c>
    </row>
    <row r="3270" spans="1:31" x14ac:dyDescent="0.25">
      <c r="A3270" s="30"/>
      <c r="B3270" s="74"/>
      <c r="C3270" s="82"/>
      <c r="D3270" s="92"/>
      <c r="E3270" s="75"/>
      <c r="F3270" s="76"/>
      <c r="G3270" s="83"/>
      <c r="H3270" s="77"/>
      <c r="I3270" s="84"/>
      <c r="J3270" s="30"/>
      <c r="K3270" s="25" t="str">
        <f t="shared" si="400"/>
        <v/>
      </c>
      <c r="L3270" s="30"/>
      <c r="O3270" s="13" t="str">
        <f t="shared" si="401"/>
        <v/>
      </c>
      <c r="P3270" s="13">
        <f>SUM($E$11:$E3270)</f>
        <v>30</v>
      </c>
      <c r="T3270" s="22">
        <f t="shared" si="402"/>
        <v>0</v>
      </c>
      <c r="U3270" s="22">
        <f t="shared" si="403"/>
        <v>0</v>
      </c>
      <c r="W3270" s="13" t="str">
        <f t="shared" si="404"/>
        <v/>
      </c>
      <c r="Y3270" s="41" t="str">
        <f>IF($B3270="", "", IF($B3270&gt;'Annual Report'!$AZ$41, 'Annual Report'!$BA$40, TEXT($B3270, "mmm yyyy")))</f>
        <v/>
      </c>
      <c r="AA3270" s="13" t="str">
        <f t="shared" si="405"/>
        <v/>
      </c>
      <c r="AC3270" s="13" t="str">
        <f t="shared" si="406"/>
        <v xml:space="preserve"> - </v>
      </c>
      <c r="AE3270" s="13" t="str">
        <f t="shared" si="407"/>
        <v/>
      </c>
    </row>
    <row r="3271" spans="1:31" x14ac:dyDescent="0.25">
      <c r="A3271" s="30"/>
      <c r="B3271" s="74"/>
      <c r="C3271" s="82"/>
      <c r="D3271" s="92"/>
      <c r="E3271" s="75"/>
      <c r="F3271" s="76"/>
      <c r="G3271" s="83"/>
      <c r="H3271" s="77"/>
      <c r="I3271" s="84"/>
      <c r="J3271" s="30"/>
      <c r="K3271" s="25" t="str">
        <f t="shared" si="400"/>
        <v/>
      </c>
      <c r="L3271" s="30"/>
      <c r="O3271" s="13" t="str">
        <f t="shared" si="401"/>
        <v/>
      </c>
      <c r="P3271" s="13">
        <f>SUM($E$11:$E3271)</f>
        <v>30</v>
      </c>
      <c r="T3271" s="22">
        <f t="shared" si="402"/>
        <v>0</v>
      </c>
      <c r="U3271" s="22">
        <f t="shared" si="403"/>
        <v>0</v>
      </c>
      <c r="W3271" s="13" t="str">
        <f t="shared" si="404"/>
        <v/>
      </c>
      <c r="Y3271" s="41" t="str">
        <f>IF($B3271="", "", IF($B3271&gt;'Annual Report'!$AZ$41, 'Annual Report'!$BA$40, TEXT($B3271, "mmm yyyy")))</f>
        <v/>
      </c>
      <c r="AA3271" s="13" t="str">
        <f t="shared" si="405"/>
        <v/>
      </c>
      <c r="AC3271" s="13" t="str">
        <f t="shared" si="406"/>
        <v xml:space="preserve"> - </v>
      </c>
      <c r="AE3271" s="13" t="str">
        <f t="shared" si="407"/>
        <v/>
      </c>
    </row>
    <row r="3272" spans="1:31" x14ac:dyDescent="0.25">
      <c r="A3272" s="30"/>
      <c r="B3272" s="74"/>
      <c r="C3272" s="82"/>
      <c r="D3272" s="92"/>
      <c r="E3272" s="75"/>
      <c r="F3272" s="76"/>
      <c r="G3272" s="83"/>
      <c r="H3272" s="77"/>
      <c r="I3272" s="84"/>
      <c r="J3272" s="30"/>
      <c r="K3272" s="25" t="str">
        <f t="shared" si="400"/>
        <v/>
      </c>
      <c r="L3272" s="30"/>
      <c r="O3272" s="13" t="str">
        <f t="shared" si="401"/>
        <v/>
      </c>
      <c r="P3272" s="13">
        <f>SUM($E$11:$E3272)</f>
        <v>30</v>
      </c>
      <c r="T3272" s="22">
        <f t="shared" si="402"/>
        <v>0</v>
      </c>
      <c r="U3272" s="22">
        <f t="shared" si="403"/>
        <v>0</v>
      </c>
      <c r="W3272" s="13" t="str">
        <f t="shared" si="404"/>
        <v/>
      </c>
      <c r="Y3272" s="41" t="str">
        <f>IF($B3272="", "", IF($B3272&gt;'Annual Report'!$AZ$41, 'Annual Report'!$BA$40, TEXT($B3272, "mmm yyyy")))</f>
        <v/>
      </c>
      <c r="AA3272" s="13" t="str">
        <f t="shared" si="405"/>
        <v/>
      </c>
      <c r="AC3272" s="13" t="str">
        <f t="shared" si="406"/>
        <v xml:space="preserve"> - </v>
      </c>
      <c r="AE3272" s="13" t="str">
        <f t="shared" si="407"/>
        <v/>
      </c>
    </row>
    <row r="3273" spans="1:31" x14ac:dyDescent="0.25">
      <c r="A3273" s="30"/>
      <c r="B3273" s="74"/>
      <c r="C3273" s="82"/>
      <c r="D3273" s="92"/>
      <c r="E3273" s="75"/>
      <c r="F3273" s="76"/>
      <c r="G3273" s="83"/>
      <c r="H3273" s="77"/>
      <c r="I3273" s="84"/>
      <c r="J3273" s="30"/>
      <c r="K3273" s="25" t="str">
        <f t="shared" si="400"/>
        <v/>
      </c>
      <c r="L3273" s="30"/>
      <c r="O3273" s="13" t="str">
        <f t="shared" si="401"/>
        <v/>
      </c>
      <c r="P3273" s="13">
        <f>SUM($E$11:$E3273)</f>
        <v>30</v>
      </c>
      <c r="T3273" s="22">
        <f t="shared" si="402"/>
        <v>0</v>
      </c>
      <c r="U3273" s="22">
        <f t="shared" si="403"/>
        <v>0</v>
      </c>
      <c r="W3273" s="13" t="str">
        <f t="shared" si="404"/>
        <v/>
      </c>
      <c r="Y3273" s="41" t="str">
        <f>IF($B3273="", "", IF($B3273&gt;'Annual Report'!$AZ$41, 'Annual Report'!$BA$40, TEXT($B3273, "mmm yyyy")))</f>
        <v/>
      </c>
      <c r="AA3273" s="13" t="str">
        <f t="shared" si="405"/>
        <v/>
      </c>
      <c r="AC3273" s="13" t="str">
        <f t="shared" si="406"/>
        <v xml:space="preserve"> - </v>
      </c>
      <c r="AE3273" s="13" t="str">
        <f t="shared" si="407"/>
        <v/>
      </c>
    </row>
    <row r="3274" spans="1:31" x14ac:dyDescent="0.25">
      <c r="A3274" s="30"/>
      <c r="B3274" s="74"/>
      <c r="C3274" s="82"/>
      <c r="D3274" s="92"/>
      <c r="E3274" s="75"/>
      <c r="F3274" s="76"/>
      <c r="G3274" s="83"/>
      <c r="H3274" s="77"/>
      <c r="I3274" s="84"/>
      <c r="J3274" s="30"/>
      <c r="K3274" s="25" t="str">
        <f t="shared" si="400"/>
        <v/>
      </c>
      <c r="L3274" s="30"/>
      <c r="O3274" s="13" t="str">
        <f t="shared" si="401"/>
        <v/>
      </c>
      <c r="P3274" s="13">
        <f>SUM($E$11:$E3274)</f>
        <v>30</v>
      </c>
      <c r="T3274" s="22">
        <f t="shared" si="402"/>
        <v>0</v>
      </c>
      <c r="U3274" s="22">
        <f t="shared" si="403"/>
        <v>0</v>
      </c>
      <c r="W3274" s="13" t="str">
        <f t="shared" si="404"/>
        <v/>
      </c>
      <c r="Y3274" s="41" t="str">
        <f>IF($B3274="", "", IF($B3274&gt;'Annual Report'!$AZ$41, 'Annual Report'!$BA$40, TEXT($B3274, "mmm yyyy")))</f>
        <v/>
      </c>
      <c r="AA3274" s="13" t="str">
        <f t="shared" si="405"/>
        <v/>
      </c>
      <c r="AC3274" s="13" t="str">
        <f t="shared" si="406"/>
        <v xml:space="preserve"> - </v>
      </c>
      <c r="AE3274" s="13" t="str">
        <f t="shared" si="407"/>
        <v/>
      </c>
    </row>
    <row r="3275" spans="1:31" x14ac:dyDescent="0.25">
      <c r="A3275" s="30"/>
      <c r="B3275" s="74"/>
      <c r="C3275" s="82"/>
      <c r="D3275" s="92"/>
      <c r="E3275" s="75"/>
      <c r="F3275" s="76"/>
      <c r="G3275" s="83"/>
      <c r="H3275" s="77"/>
      <c r="I3275" s="84"/>
      <c r="J3275" s="30"/>
      <c r="K3275" s="25" t="str">
        <f t="shared" si="400"/>
        <v/>
      </c>
      <c r="L3275" s="30"/>
      <c r="O3275" s="13" t="str">
        <f t="shared" si="401"/>
        <v/>
      </c>
      <c r="P3275" s="13">
        <f>SUM($E$11:$E3275)</f>
        <v>30</v>
      </c>
      <c r="T3275" s="22">
        <f t="shared" si="402"/>
        <v>0</v>
      </c>
      <c r="U3275" s="22">
        <f t="shared" si="403"/>
        <v>0</v>
      </c>
      <c r="W3275" s="13" t="str">
        <f t="shared" si="404"/>
        <v/>
      </c>
      <c r="Y3275" s="41" t="str">
        <f>IF($B3275="", "", IF($B3275&gt;'Annual Report'!$AZ$41, 'Annual Report'!$BA$40, TEXT($B3275, "mmm yyyy")))</f>
        <v/>
      </c>
      <c r="AA3275" s="13" t="str">
        <f t="shared" si="405"/>
        <v/>
      </c>
      <c r="AC3275" s="13" t="str">
        <f t="shared" si="406"/>
        <v xml:space="preserve"> - </v>
      </c>
      <c r="AE3275" s="13" t="str">
        <f t="shared" si="407"/>
        <v/>
      </c>
    </row>
    <row r="3276" spans="1:31" x14ac:dyDescent="0.25">
      <c r="A3276" s="30"/>
      <c r="B3276" s="74"/>
      <c r="C3276" s="82"/>
      <c r="D3276" s="92"/>
      <c r="E3276" s="75"/>
      <c r="F3276" s="76"/>
      <c r="G3276" s="83"/>
      <c r="H3276" s="77"/>
      <c r="I3276" s="84"/>
      <c r="J3276" s="30"/>
      <c r="K3276" s="25" t="str">
        <f t="shared" ref="K3276:K3339" si="408">IF($B3276="", "", $G3276+$H3276-$F3276-$U3276-$T3276)</f>
        <v/>
      </c>
      <c r="L3276" s="30"/>
      <c r="O3276" s="13" t="str">
        <f t="shared" ref="O3276:O3339" si="409">IF($B3276="", "", IF(OR($B3276&lt;$R$3, $B3276&gt;$R$4), "X", ""))</f>
        <v/>
      </c>
      <c r="P3276" s="13">
        <f>SUM($E$11:$E3276)</f>
        <v>30</v>
      </c>
      <c r="T3276" s="22">
        <f t="shared" ref="T3276:T3339" si="410">ROUND($D3276*$P$4*24, 2)</f>
        <v>0</v>
      </c>
      <c r="U3276" s="22">
        <f t="shared" ref="U3276:U3339" si="411">ROUND(IF(AND($P3276&gt;$O$6, $P3275&lt;$O$6), (($P3276-$O$6)*$P$7)+(($O$6-$P3275)*$P$6), IF($P3275&gt;$O$6, $E3276*$P$7, $E3276*$P$6)), 2)</f>
        <v>0</v>
      </c>
      <c r="W3276" s="13" t="str">
        <f t="shared" ref="W3276:W3339" si="412">IF($I3276="", "", IF(COUNTIF($R$11:$R$20, $I3276)&gt;0, "", "X"))</f>
        <v/>
      </c>
      <c r="Y3276" s="41" t="str">
        <f>IF($B3276="", "", IF($B3276&gt;'Annual Report'!$AZ$41, 'Annual Report'!$BA$40, TEXT($B3276, "mmm yyyy")))</f>
        <v/>
      </c>
      <c r="AA3276" s="13" t="str">
        <f t="shared" ref="AA3276:AA3339" si="413">IF(AND(NOT($F3276=""), $I3276=""), "X", "")</f>
        <v/>
      </c>
      <c r="AC3276" s="13" t="str">
        <f t="shared" ref="AC3276:AC3339" si="414">_xlfn.CONCAT(Y3276, " - ", $I3276)</f>
        <v xml:space="preserve"> - </v>
      </c>
      <c r="AE3276" s="13" t="str">
        <f t="shared" ref="AE3276:AE3339" si="415">IF($AA3276="", "", $Y3276)</f>
        <v/>
      </c>
    </row>
    <row r="3277" spans="1:31" x14ac:dyDescent="0.25">
      <c r="A3277" s="30"/>
      <c r="B3277" s="74"/>
      <c r="C3277" s="82"/>
      <c r="D3277" s="92"/>
      <c r="E3277" s="75"/>
      <c r="F3277" s="76"/>
      <c r="G3277" s="83"/>
      <c r="H3277" s="77"/>
      <c r="I3277" s="84"/>
      <c r="J3277" s="30"/>
      <c r="K3277" s="25" t="str">
        <f t="shared" si="408"/>
        <v/>
      </c>
      <c r="L3277" s="30"/>
      <c r="O3277" s="13" t="str">
        <f t="shared" si="409"/>
        <v/>
      </c>
      <c r="P3277" s="13">
        <f>SUM($E$11:$E3277)</f>
        <v>30</v>
      </c>
      <c r="T3277" s="22">
        <f t="shared" si="410"/>
        <v>0</v>
      </c>
      <c r="U3277" s="22">
        <f t="shared" si="411"/>
        <v>0</v>
      </c>
      <c r="W3277" s="13" t="str">
        <f t="shared" si="412"/>
        <v/>
      </c>
      <c r="Y3277" s="41" t="str">
        <f>IF($B3277="", "", IF($B3277&gt;'Annual Report'!$AZ$41, 'Annual Report'!$BA$40, TEXT($B3277, "mmm yyyy")))</f>
        <v/>
      </c>
      <c r="AA3277" s="13" t="str">
        <f t="shared" si="413"/>
        <v/>
      </c>
      <c r="AC3277" s="13" t="str">
        <f t="shared" si="414"/>
        <v xml:space="preserve"> - </v>
      </c>
      <c r="AE3277" s="13" t="str">
        <f t="shared" si="415"/>
        <v/>
      </c>
    </row>
    <row r="3278" spans="1:31" x14ac:dyDescent="0.25">
      <c r="A3278" s="30"/>
      <c r="B3278" s="74"/>
      <c r="C3278" s="82"/>
      <c r="D3278" s="92"/>
      <c r="E3278" s="75"/>
      <c r="F3278" s="76"/>
      <c r="G3278" s="83"/>
      <c r="H3278" s="77"/>
      <c r="I3278" s="84"/>
      <c r="J3278" s="30"/>
      <c r="K3278" s="25" t="str">
        <f t="shared" si="408"/>
        <v/>
      </c>
      <c r="L3278" s="30"/>
      <c r="O3278" s="13" t="str">
        <f t="shared" si="409"/>
        <v/>
      </c>
      <c r="P3278" s="13">
        <f>SUM($E$11:$E3278)</f>
        <v>30</v>
      </c>
      <c r="T3278" s="22">
        <f t="shared" si="410"/>
        <v>0</v>
      </c>
      <c r="U3278" s="22">
        <f t="shared" si="411"/>
        <v>0</v>
      </c>
      <c r="W3278" s="13" t="str">
        <f t="shared" si="412"/>
        <v/>
      </c>
      <c r="Y3278" s="41" t="str">
        <f>IF($B3278="", "", IF($B3278&gt;'Annual Report'!$AZ$41, 'Annual Report'!$BA$40, TEXT($B3278, "mmm yyyy")))</f>
        <v/>
      </c>
      <c r="AA3278" s="13" t="str">
        <f t="shared" si="413"/>
        <v/>
      </c>
      <c r="AC3278" s="13" t="str">
        <f t="shared" si="414"/>
        <v xml:space="preserve"> - </v>
      </c>
      <c r="AE3278" s="13" t="str">
        <f t="shared" si="415"/>
        <v/>
      </c>
    </row>
    <row r="3279" spans="1:31" x14ac:dyDescent="0.25">
      <c r="A3279" s="30"/>
      <c r="B3279" s="74"/>
      <c r="C3279" s="82"/>
      <c r="D3279" s="92"/>
      <c r="E3279" s="75"/>
      <c r="F3279" s="76"/>
      <c r="G3279" s="83"/>
      <c r="H3279" s="77"/>
      <c r="I3279" s="84"/>
      <c r="J3279" s="30"/>
      <c r="K3279" s="25" t="str">
        <f t="shared" si="408"/>
        <v/>
      </c>
      <c r="L3279" s="30"/>
      <c r="O3279" s="13" t="str">
        <f t="shared" si="409"/>
        <v/>
      </c>
      <c r="P3279" s="13">
        <f>SUM($E$11:$E3279)</f>
        <v>30</v>
      </c>
      <c r="T3279" s="22">
        <f t="shared" si="410"/>
        <v>0</v>
      </c>
      <c r="U3279" s="22">
        <f t="shared" si="411"/>
        <v>0</v>
      </c>
      <c r="W3279" s="13" t="str">
        <f t="shared" si="412"/>
        <v/>
      </c>
      <c r="Y3279" s="41" t="str">
        <f>IF($B3279="", "", IF($B3279&gt;'Annual Report'!$AZ$41, 'Annual Report'!$BA$40, TEXT($B3279, "mmm yyyy")))</f>
        <v/>
      </c>
      <c r="AA3279" s="13" t="str">
        <f t="shared" si="413"/>
        <v/>
      </c>
      <c r="AC3279" s="13" t="str">
        <f t="shared" si="414"/>
        <v xml:space="preserve"> - </v>
      </c>
      <c r="AE3279" s="13" t="str">
        <f t="shared" si="415"/>
        <v/>
      </c>
    </row>
    <row r="3280" spans="1:31" x14ac:dyDescent="0.25">
      <c r="A3280" s="30"/>
      <c r="B3280" s="74"/>
      <c r="C3280" s="82"/>
      <c r="D3280" s="92"/>
      <c r="E3280" s="75"/>
      <c r="F3280" s="76"/>
      <c r="G3280" s="83"/>
      <c r="H3280" s="77"/>
      <c r="I3280" s="84"/>
      <c r="J3280" s="30"/>
      <c r="K3280" s="25" t="str">
        <f t="shared" si="408"/>
        <v/>
      </c>
      <c r="L3280" s="30"/>
      <c r="O3280" s="13" t="str">
        <f t="shared" si="409"/>
        <v/>
      </c>
      <c r="P3280" s="13">
        <f>SUM($E$11:$E3280)</f>
        <v>30</v>
      </c>
      <c r="T3280" s="22">
        <f t="shared" si="410"/>
        <v>0</v>
      </c>
      <c r="U3280" s="22">
        <f t="shared" si="411"/>
        <v>0</v>
      </c>
      <c r="W3280" s="13" t="str">
        <f t="shared" si="412"/>
        <v/>
      </c>
      <c r="Y3280" s="41" t="str">
        <f>IF($B3280="", "", IF($B3280&gt;'Annual Report'!$AZ$41, 'Annual Report'!$BA$40, TEXT($B3280, "mmm yyyy")))</f>
        <v/>
      </c>
      <c r="AA3280" s="13" t="str">
        <f t="shared" si="413"/>
        <v/>
      </c>
      <c r="AC3280" s="13" t="str">
        <f t="shared" si="414"/>
        <v xml:space="preserve"> - </v>
      </c>
      <c r="AE3280" s="13" t="str">
        <f t="shared" si="415"/>
        <v/>
      </c>
    </row>
    <row r="3281" spans="1:31" x14ac:dyDescent="0.25">
      <c r="A3281" s="30"/>
      <c r="B3281" s="74"/>
      <c r="C3281" s="82"/>
      <c r="D3281" s="92"/>
      <c r="E3281" s="75"/>
      <c r="F3281" s="76"/>
      <c r="G3281" s="83"/>
      <c r="H3281" s="77"/>
      <c r="I3281" s="84"/>
      <c r="J3281" s="30"/>
      <c r="K3281" s="25" t="str">
        <f t="shared" si="408"/>
        <v/>
      </c>
      <c r="L3281" s="30"/>
      <c r="O3281" s="13" t="str">
        <f t="shared" si="409"/>
        <v/>
      </c>
      <c r="P3281" s="13">
        <f>SUM($E$11:$E3281)</f>
        <v>30</v>
      </c>
      <c r="T3281" s="22">
        <f t="shared" si="410"/>
        <v>0</v>
      </c>
      <c r="U3281" s="22">
        <f t="shared" si="411"/>
        <v>0</v>
      </c>
      <c r="W3281" s="13" t="str">
        <f t="shared" si="412"/>
        <v/>
      </c>
      <c r="Y3281" s="41" t="str">
        <f>IF($B3281="", "", IF($B3281&gt;'Annual Report'!$AZ$41, 'Annual Report'!$BA$40, TEXT($B3281, "mmm yyyy")))</f>
        <v/>
      </c>
      <c r="AA3281" s="13" t="str">
        <f t="shared" si="413"/>
        <v/>
      </c>
      <c r="AC3281" s="13" t="str">
        <f t="shared" si="414"/>
        <v xml:space="preserve"> - </v>
      </c>
      <c r="AE3281" s="13" t="str">
        <f t="shared" si="415"/>
        <v/>
      </c>
    </row>
    <row r="3282" spans="1:31" x14ac:dyDescent="0.25">
      <c r="A3282" s="30"/>
      <c r="B3282" s="74"/>
      <c r="C3282" s="82"/>
      <c r="D3282" s="92"/>
      <c r="E3282" s="75"/>
      <c r="F3282" s="76"/>
      <c r="G3282" s="83"/>
      <c r="H3282" s="77"/>
      <c r="I3282" s="84"/>
      <c r="J3282" s="30"/>
      <c r="K3282" s="25" t="str">
        <f t="shared" si="408"/>
        <v/>
      </c>
      <c r="L3282" s="30"/>
      <c r="O3282" s="13" t="str">
        <f t="shared" si="409"/>
        <v/>
      </c>
      <c r="P3282" s="13">
        <f>SUM($E$11:$E3282)</f>
        <v>30</v>
      </c>
      <c r="T3282" s="22">
        <f t="shared" si="410"/>
        <v>0</v>
      </c>
      <c r="U3282" s="22">
        <f t="shared" si="411"/>
        <v>0</v>
      </c>
      <c r="W3282" s="13" t="str">
        <f t="shared" si="412"/>
        <v/>
      </c>
      <c r="Y3282" s="41" t="str">
        <f>IF($B3282="", "", IF($B3282&gt;'Annual Report'!$AZ$41, 'Annual Report'!$BA$40, TEXT($B3282, "mmm yyyy")))</f>
        <v/>
      </c>
      <c r="AA3282" s="13" t="str">
        <f t="shared" si="413"/>
        <v/>
      </c>
      <c r="AC3282" s="13" t="str">
        <f t="shared" si="414"/>
        <v xml:space="preserve"> - </v>
      </c>
      <c r="AE3282" s="13" t="str">
        <f t="shared" si="415"/>
        <v/>
      </c>
    </row>
    <row r="3283" spans="1:31" x14ac:dyDescent="0.25">
      <c r="A3283" s="30"/>
      <c r="B3283" s="74"/>
      <c r="C3283" s="82"/>
      <c r="D3283" s="92"/>
      <c r="E3283" s="75"/>
      <c r="F3283" s="76"/>
      <c r="G3283" s="83"/>
      <c r="H3283" s="77"/>
      <c r="I3283" s="84"/>
      <c r="J3283" s="30"/>
      <c r="K3283" s="25" t="str">
        <f t="shared" si="408"/>
        <v/>
      </c>
      <c r="L3283" s="30"/>
      <c r="O3283" s="13" t="str">
        <f t="shared" si="409"/>
        <v/>
      </c>
      <c r="P3283" s="13">
        <f>SUM($E$11:$E3283)</f>
        <v>30</v>
      </c>
      <c r="T3283" s="22">
        <f t="shared" si="410"/>
        <v>0</v>
      </c>
      <c r="U3283" s="22">
        <f t="shared" si="411"/>
        <v>0</v>
      </c>
      <c r="W3283" s="13" t="str">
        <f t="shared" si="412"/>
        <v/>
      </c>
      <c r="Y3283" s="41" t="str">
        <f>IF($B3283="", "", IF($B3283&gt;'Annual Report'!$AZ$41, 'Annual Report'!$BA$40, TEXT($B3283, "mmm yyyy")))</f>
        <v/>
      </c>
      <c r="AA3283" s="13" t="str">
        <f t="shared" si="413"/>
        <v/>
      </c>
      <c r="AC3283" s="13" t="str">
        <f t="shared" si="414"/>
        <v xml:space="preserve"> - </v>
      </c>
      <c r="AE3283" s="13" t="str">
        <f t="shared" si="415"/>
        <v/>
      </c>
    </row>
    <row r="3284" spans="1:31" x14ac:dyDescent="0.25">
      <c r="A3284" s="30"/>
      <c r="B3284" s="74"/>
      <c r="C3284" s="82"/>
      <c r="D3284" s="92"/>
      <c r="E3284" s="75"/>
      <c r="F3284" s="76"/>
      <c r="G3284" s="83"/>
      <c r="H3284" s="77"/>
      <c r="I3284" s="84"/>
      <c r="J3284" s="30"/>
      <c r="K3284" s="25" t="str">
        <f t="shared" si="408"/>
        <v/>
      </c>
      <c r="L3284" s="30"/>
      <c r="O3284" s="13" t="str">
        <f t="shared" si="409"/>
        <v/>
      </c>
      <c r="P3284" s="13">
        <f>SUM($E$11:$E3284)</f>
        <v>30</v>
      </c>
      <c r="T3284" s="22">
        <f t="shared" si="410"/>
        <v>0</v>
      </c>
      <c r="U3284" s="22">
        <f t="shared" si="411"/>
        <v>0</v>
      </c>
      <c r="W3284" s="13" t="str">
        <f t="shared" si="412"/>
        <v/>
      </c>
      <c r="Y3284" s="41" t="str">
        <f>IF($B3284="", "", IF($B3284&gt;'Annual Report'!$AZ$41, 'Annual Report'!$BA$40, TEXT($B3284, "mmm yyyy")))</f>
        <v/>
      </c>
      <c r="AA3284" s="13" t="str">
        <f t="shared" si="413"/>
        <v/>
      </c>
      <c r="AC3284" s="13" t="str">
        <f t="shared" si="414"/>
        <v xml:space="preserve"> - </v>
      </c>
      <c r="AE3284" s="13" t="str">
        <f t="shared" si="415"/>
        <v/>
      </c>
    </row>
    <row r="3285" spans="1:31" x14ac:dyDescent="0.25">
      <c r="A3285" s="30"/>
      <c r="B3285" s="74"/>
      <c r="C3285" s="82"/>
      <c r="D3285" s="92"/>
      <c r="E3285" s="75"/>
      <c r="F3285" s="76"/>
      <c r="G3285" s="83"/>
      <c r="H3285" s="77"/>
      <c r="I3285" s="84"/>
      <c r="J3285" s="30"/>
      <c r="K3285" s="25" t="str">
        <f t="shared" si="408"/>
        <v/>
      </c>
      <c r="L3285" s="30"/>
      <c r="O3285" s="13" t="str">
        <f t="shared" si="409"/>
        <v/>
      </c>
      <c r="P3285" s="13">
        <f>SUM($E$11:$E3285)</f>
        <v>30</v>
      </c>
      <c r="T3285" s="22">
        <f t="shared" si="410"/>
        <v>0</v>
      </c>
      <c r="U3285" s="22">
        <f t="shared" si="411"/>
        <v>0</v>
      </c>
      <c r="W3285" s="13" t="str">
        <f t="shared" si="412"/>
        <v/>
      </c>
      <c r="Y3285" s="41" t="str">
        <f>IF($B3285="", "", IF($B3285&gt;'Annual Report'!$AZ$41, 'Annual Report'!$BA$40, TEXT($B3285, "mmm yyyy")))</f>
        <v/>
      </c>
      <c r="AA3285" s="13" t="str">
        <f t="shared" si="413"/>
        <v/>
      </c>
      <c r="AC3285" s="13" t="str">
        <f t="shared" si="414"/>
        <v xml:space="preserve"> - </v>
      </c>
      <c r="AE3285" s="13" t="str">
        <f t="shared" si="415"/>
        <v/>
      </c>
    </row>
    <row r="3286" spans="1:31" x14ac:dyDescent="0.25">
      <c r="A3286" s="30"/>
      <c r="B3286" s="74"/>
      <c r="C3286" s="82"/>
      <c r="D3286" s="92"/>
      <c r="E3286" s="75"/>
      <c r="F3286" s="76"/>
      <c r="G3286" s="83"/>
      <c r="H3286" s="77"/>
      <c r="I3286" s="84"/>
      <c r="J3286" s="30"/>
      <c r="K3286" s="25" t="str">
        <f t="shared" si="408"/>
        <v/>
      </c>
      <c r="L3286" s="30"/>
      <c r="O3286" s="13" t="str">
        <f t="shared" si="409"/>
        <v/>
      </c>
      <c r="P3286" s="13">
        <f>SUM($E$11:$E3286)</f>
        <v>30</v>
      </c>
      <c r="T3286" s="22">
        <f t="shared" si="410"/>
        <v>0</v>
      </c>
      <c r="U3286" s="22">
        <f t="shared" si="411"/>
        <v>0</v>
      </c>
      <c r="W3286" s="13" t="str">
        <f t="shared" si="412"/>
        <v/>
      </c>
      <c r="Y3286" s="41" t="str">
        <f>IF($B3286="", "", IF($B3286&gt;'Annual Report'!$AZ$41, 'Annual Report'!$BA$40, TEXT($B3286, "mmm yyyy")))</f>
        <v/>
      </c>
      <c r="AA3286" s="13" t="str">
        <f t="shared" si="413"/>
        <v/>
      </c>
      <c r="AC3286" s="13" t="str">
        <f t="shared" si="414"/>
        <v xml:space="preserve"> - </v>
      </c>
      <c r="AE3286" s="13" t="str">
        <f t="shared" si="415"/>
        <v/>
      </c>
    </row>
    <row r="3287" spans="1:31" x14ac:dyDescent="0.25">
      <c r="A3287" s="30"/>
      <c r="B3287" s="74"/>
      <c r="C3287" s="82"/>
      <c r="D3287" s="92"/>
      <c r="E3287" s="75"/>
      <c r="F3287" s="76"/>
      <c r="G3287" s="83"/>
      <c r="H3287" s="77"/>
      <c r="I3287" s="84"/>
      <c r="J3287" s="30"/>
      <c r="K3287" s="25" t="str">
        <f t="shared" si="408"/>
        <v/>
      </c>
      <c r="L3287" s="30"/>
      <c r="O3287" s="13" t="str">
        <f t="shared" si="409"/>
        <v/>
      </c>
      <c r="P3287" s="13">
        <f>SUM($E$11:$E3287)</f>
        <v>30</v>
      </c>
      <c r="T3287" s="22">
        <f t="shared" si="410"/>
        <v>0</v>
      </c>
      <c r="U3287" s="22">
        <f t="shared" si="411"/>
        <v>0</v>
      </c>
      <c r="W3287" s="13" t="str">
        <f t="shared" si="412"/>
        <v/>
      </c>
      <c r="Y3287" s="41" t="str">
        <f>IF($B3287="", "", IF($B3287&gt;'Annual Report'!$AZ$41, 'Annual Report'!$BA$40, TEXT($B3287, "mmm yyyy")))</f>
        <v/>
      </c>
      <c r="AA3287" s="13" t="str">
        <f t="shared" si="413"/>
        <v/>
      </c>
      <c r="AC3287" s="13" t="str">
        <f t="shared" si="414"/>
        <v xml:space="preserve"> - </v>
      </c>
      <c r="AE3287" s="13" t="str">
        <f t="shared" si="415"/>
        <v/>
      </c>
    </row>
    <row r="3288" spans="1:31" x14ac:dyDescent="0.25">
      <c r="A3288" s="30"/>
      <c r="B3288" s="74"/>
      <c r="C3288" s="82"/>
      <c r="D3288" s="92"/>
      <c r="E3288" s="75"/>
      <c r="F3288" s="76"/>
      <c r="G3288" s="83"/>
      <c r="H3288" s="77"/>
      <c r="I3288" s="84"/>
      <c r="J3288" s="30"/>
      <c r="K3288" s="25" t="str">
        <f t="shared" si="408"/>
        <v/>
      </c>
      <c r="L3288" s="30"/>
      <c r="O3288" s="13" t="str">
        <f t="shared" si="409"/>
        <v/>
      </c>
      <c r="P3288" s="13">
        <f>SUM($E$11:$E3288)</f>
        <v>30</v>
      </c>
      <c r="T3288" s="22">
        <f t="shared" si="410"/>
        <v>0</v>
      </c>
      <c r="U3288" s="22">
        <f t="shared" si="411"/>
        <v>0</v>
      </c>
      <c r="W3288" s="13" t="str">
        <f t="shared" si="412"/>
        <v/>
      </c>
      <c r="Y3288" s="41" t="str">
        <f>IF($B3288="", "", IF($B3288&gt;'Annual Report'!$AZ$41, 'Annual Report'!$BA$40, TEXT($B3288, "mmm yyyy")))</f>
        <v/>
      </c>
      <c r="AA3288" s="13" t="str">
        <f t="shared" si="413"/>
        <v/>
      </c>
      <c r="AC3288" s="13" t="str">
        <f t="shared" si="414"/>
        <v xml:space="preserve"> - </v>
      </c>
      <c r="AE3288" s="13" t="str">
        <f t="shared" si="415"/>
        <v/>
      </c>
    </row>
    <row r="3289" spans="1:31" x14ac:dyDescent="0.25">
      <c r="A3289" s="30"/>
      <c r="B3289" s="74"/>
      <c r="C3289" s="82"/>
      <c r="D3289" s="92"/>
      <c r="E3289" s="75"/>
      <c r="F3289" s="76"/>
      <c r="G3289" s="83"/>
      <c r="H3289" s="77"/>
      <c r="I3289" s="84"/>
      <c r="J3289" s="30"/>
      <c r="K3289" s="25" t="str">
        <f t="shared" si="408"/>
        <v/>
      </c>
      <c r="L3289" s="30"/>
      <c r="O3289" s="13" t="str">
        <f t="shared" si="409"/>
        <v/>
      </c>
      <c r="P3289" s="13">
        <f>SUM($E$11:$E3289)</f>
        <v>30</v>
      </c>
      <c r="T3289" s="22">
        <f t="shared" si="410"/>
        <v>0</v>
      </c>
      <c r="U3289" s="22">
        <f t="shared" si="411"/>
        <v>0</v>
      </c>
      <c r="W3289" s="13" t="str">
        <f t="shared" si="412"/>
        <v/>
      </c>
      <c r="Y3289" s="41" t="str">
        <f>IF($B3289="", "", IF($B3289&gt;'Annual Report'!$AZ$41, 'Annual Report'!$BA$40, TEXT($B3289, "mmm yyyy")))</f>
        <v/>
      </c>
      <c r="AA3289" s="13" t="str">
        <f t="shared" si="413"/>
        <v/>
      </c>
      <c r="AC3289" s="13" t="str">
        <f t="shared" si="414"/>
        <v xml:space="preserve"> - </v>
      </c>
      <c r="AE3289" s="13" t="str">
        <f t="shared" si="415"/>
        <v/>
      </c>
    </row>
    <row r="3290" spans="1:31" x14ac:dyDescent="0.25">
      <c r="A3290" s="30"/>
      <c r="B3290" s="74"/>
      <c r="C3290" s="82"/>
      <c r="D3290" s="92"/>
      <c r="E3290" s="75"/>
      <c r="F3290" s="76"/>
      <c r="G3290" s="83"/>
      <c r="H3290" s="77"/>
      <c r="I3290" s="84"/>
      <c r="J3290" s="30"/>
      <c r="K3290" s="25" t="str">
        <f t="shared" si="408"/>
        <v/>
      </c>
      <c r="L3290" s="30"/>
      <c r="O3290" s="13" t="str">
        <f t="shared" si="409"/>
        <v/>
      </c>
      <c r="P3290" s="13">
        <f>SUM($E$11:$E3290)</f>
        <v>30</v>
      </c>
      <c r="T3290" s="22">
        <f t="shared" si="410"/>
        <v>0</v>
      </c>
      <c r="U3290" s="22">
        <f t="shared" si="411"/>
        <v>0</v>
      </c>
      <c r="W3290" s="13" t="str">
        <f t="shared" si="412"/>
        <v/>
      </c>
      <c r="Y3290" s="41" t="str">
        <f>IF($B3290="", "", IF($B3290&gt;'Annual Report'!$AZ$41, 'Annual Report'!$BA$40, TEXT($B3290, "mmm yyyy")))</f>
        <v/>
      </c>
      <c r="AA3290" s="13" t="str">
        <f t="shared" si="413"/>
        <v/>
      </c>
      <c r="AC3290" s="13" t="str">
        <f t="shared" si="414"/>
        <v xml:space="preserve"> - </v>
      </c>
      <c r="AE3290" s="13" t="str">
        <f t="shared" si="415"/>
        <v/>
      </c>
    </row>
    <row r="3291" spans="1:31" x14ac:dyDescent="0.25">
      <c r="A3291" s="30"/>
      <c r="B3291" s="74"/>
      <c r="C3291" s="82"/>
      <c r="D3291" s="92"/>
      <c r="E3291" s="75"/>
      <c r="F3291" s="76"/>
      <c r="G3291" s="83"/>
      <c r="H3291" s="77"/>
      <c r="I3291" s="84"/>
      <c r="J3291" s="30"/>
      <c r="K3291" s="25" t="str">
        <f t="shared" si="408"/>
        <v/>
      </c>
      <c r="L3291" s="30"/>
      <c r="O3291" s="13" t="str">
        <f t="shared" si="409"/>
        <v/>
      </c>
      <c r="P3291" s="13">
        <f>SUM($E$11:$E3291)</f>
        <v>30</v>
      </c>
      <c r="T3291" s="22">
        <f t="shared" si="410"/>
        <v>0</v>
      </c>
      <c r="U3291" s="22">
        <f t="shared" si="411"/>
        <v>0</v>
      </c>
      <c r="W3291" s="13" t="str">
        <f t="shared" si="412"/>
        <v/>
      </c>
      <c r="Y3291" s="41" t="str">
        <f>IF($B3291="", "", IF($B3291&gt;'Annual Report'!$AZ$41, 'Annual Report'!$BA$40, TEXT($B3291, "mmm yyyy")))</f>
        <v/>
      </c>
      <c r="AA3291" s="13" t="str">
        <f t="shared" si="413"/>
        <v/>
      </c>
      <c r="AC3291" s="13" t="str">
        <f t="shared" si="414"/>
        <v xml:space="preserve"> - </v>
      </c>
      <c r="AE3291" s="13" t="str">
        <f t="shared" si="415"/>
        <v/>
      </c>
    </row>
    <row r="3292" spans="1:31" x14ac:dyDescent="0.25">
      <c r="A3292" s="30"/>
      <c r="B3292" s="74"/>
      <c r="C3292" s="82"/>
      <c r="D3292" s="92"/>
      <c r="E3292" s="75"/>
      <c r="F3292" s="76"/>
      <c r="G3292" s="83"/>
      <c r="H3292" s="77"/>
      <c r="I3292" s="84"/>
      <c r="J3292" s="30"/>
      <c r="K3292" s="25" t="str">
        <f t="shared" si="408"/>
        <v/>
      </c>
      <c r="L3292" s="30"/>
      <c r="O3292" s="13" t="str">
        <f t="shared" si="409"/>
        <v/>
      </c>
      <c r="P3292" s="13">
        <f>SUM($E$11:$E3292)</f>
        <v>30</v>
      </c>
      <c r="T3292" s="22">
        <f t="shared" si="410"/>
        <v>0</v>
      </c>
      <c r="U3292" s="22">
        <f t="shared" si="411"/>
        <v>0</v>
      </c>
      <c r="W3292" s="13" t="str">
        <f t="shared" si="412"/>
        <v/>
      </c>
      <c r="Y3292" s="41" t="str">
        <f>IF($B3292="", "", IF($B3292&gt;'Annual Report'!$AZ$41, 'Annual Report'!$BA$40, TEXT($B3292, "mmm yyyy")))</f>
        <v/>
      </c>
      <c r="AA3292" s="13" t="str">
        <f t="shared" si="413"/>
        <v/>
      </c>
      <c r="AC3292" s="13" t="str">
        <f t="shared" si="414"/>
        <v xml:space="preserve"> - </v>
      </c>
      <c r="AE3292" s="13" t="str">
        <f t="shared" si="415"/>
        <v/>
      </c>
    </row>
    <row r="3293" spans="1:31" x14ac:dyDescent="0.25">
      <c r="A3293" s="30"/>
      <c r="B3293" s="74"/>
      <c r="C3293" s="82"/>
      <c r="D3293" s="92"/>
      <c r="E3293" s="75"/>
      <c r="F3293" s="76"/>
      <c r="G3293" s="83"/>
      <c r="H3293" s="77"/>
      <c r="I3293" s="84"/>
      <c r="J3293" s="30"/>
      <c r="K3293" s="25" t="str">
        <f t="shared" si="408"/>
        <v/>
      </c>
      <c r="L3293" s="30"/>
      <c r="O3293" s="13" t="str">
        <f t="shared" si="409"/>
        <v/>
      </c>
      <c r="P3293" s="13">
        <f>SUM($E$11:$E3293)</f>
        <v>30</v>
      </c>
      <c r="T3293" s="22">
        <f t="shared" si="410"/>
        <v>0</v>
      </c>
      <c r="U3293" s="22">
        <f t="shared" si="411"/>
        <v>0</v>
      </c>
      <c r="W3293" s="13" t="str">
        <f t="shared" si="412"/>
        <v/>
      </c>
      <c r="Y3293" s="41" t="str">
        <f>IF($B3293="", "", IF($B3293&gt;'Annual Report'!$AZ$41, 'Annual Report'!$BA$40, TEXT($B3293, "mmm yyyy")))</f>
        <v/>
      </c>
      <c r="AA3293" s="13" t="str">
        <f t="shared" si="413"/>
        <v/>
      </c>
      <c r="AC3293" s="13" t="str">
        <f t="shared" si="414"/>
        <v xml:space="preserve"> - </v>
      </c>
      <c r="AE3293" s="13" t="str">
        <f t="shared" si="415"/>
        <v/>
      </c>
    </row>
    <row r="3294" spans="1:31" x14ac:dyDescent="0.25">
      <c r="A3294" s="30"/>
      <c r="B3294" s="74"/>
      <c r="C3294" s="82"/>
      <c r="D3294" s="92"/>
      <c r="E3294" s="75"/>
      <c r="F3294" s="76"/>
      <c r="G3294" s="83"/>
      <c r="H3294" s="77"/>
      <c r="I3294" s="84"/>
      <c r="J3294" s="30"/>
      <c r="K3294" s="25" t="str">
        <f t="shared" si="408"/>
        <v/>
      </c>
      <c r="L3294" s="30"/>
      <c r="O3294" s="13" t="str">
        <f t="shared" si="409"/>
        <v/>
      </c>
      <c r="P3294" s="13">
        <f>SUM($E$11:$E3294)</f>
        <v>30</v>
      </c>
      <c r="T3294" s="22">
        <f t="shared" si="410"/>
        <v>0</v>
      </c>
      <c r="U3294" s="22">
        <f t="shared" si="411"/>
        <v>0</v>
      </c>
      <c r="W3294" s="13" t="str">
        <f t="shared" si="412"/>
        <v/>
      </c>
      <c r="Y3294" s="41" t="str">
        <f>IF($B3294="", "", IF($B3294&gt;'Annual Report'!$AZ$41, 'Annual Report'!$BA$40, TEXT($B3294, "mmm yyyy")))</f>
        <v/>
      </c>
      <c r="AA3294" s="13" t="str">
        <f t="shared" si="413"/>
        <v/>
      </c>
      <c r="AC3294" s="13" t="str">
        <f t="shared" si="414"/>
        <v xml:space="preserve"> - </v>
      </c>
      <c r="AE3294" s="13" t="str">
        <f t="shared" si="415"/>
        <v/>
      </c>
    </row>
    <row r="3295" spans="1:31" x14ac:dyDescent="0.25">
      <c r="A3295" s="30"/>
      <c r="B3295" s="74"/>
      <c r="C3295" s="82"/>
      <c r="D3295" s="92"/>
      <c r="E3295" s="75"/>
      <c r="F3295" s="76"/>
      <c r="G3295" s="83"/>
      <c r="H3295" s="77"/>
      <c r="I3295" s="84"/>
      <c r="J3295" s="30"/>
      <c r="K3295" s="25" t="str">
        <f t="shared" si="408"/>
        <v/>
      </c>
      <c r="L3295" s="30"/>
      <c r="O3295" s="13" t="str">
        <f t="shared" si="409"/>
        <v/>
      </c>
      <c r="P3295" s="13">
        <f>SUM($E$11:$E3295)</f>
        <v>30</v>
      </c>
      <c r="T3295" s="22">
        <f t="shared" si="410"/>
        <v>0</v>
      </c>
      <c r="U3295" s="22">
        <f t="shared" si="411"/>
        <v>0</v>
      </c>
      <c r="W3295" s="13" t="str">
        <f t="shared" si="412"/>
        <v/>
      </c>
      <c r="Y3295" s="41" t="str">
        <f>IF($B3295="", "", IF($B3295&gt;'Annual Report'!$AZ$41, 'Annual Report'!$BA$40, TEXT($B3295, "mmm yyyy")))</f>
        <v/>
      </c>
      <c r="AA3295" s="13" t="str">
        <f t="shared" si="413"/>
        <v/>
      </c>
      <c r="AC3295" s="13" t="str">
        <f t="shared" si="414"/>
        <v xml:space="preserve"> - </v>
      </c>
      <c r="AE3295" s="13" t="str">
        <f t="shared" si="415"/>
        <v/>
      </c>
    </row>
    <row r="3296" spans="1:31" x14ac:dyDescent="0.25">
      <c r="A3296" s="30"/>
      <c r="B3296" s="74"/>
      <c r="C3296" s="82"/>
      <c r="D3296" s="92"/>
      <c r="E3296" s="75"/>
      <c r="F3296" s="76"/>
      <c r="G3296" s="83"/>
      <c r="H3296" s="77"/>
      <c r="I3296" s="84"/>
      <c r="J3296" s="30"/>
      <c r="K3296" s="25" t="str">
        <f t="shared" si="408"/>
        <v/>
      </c>
      <c r="L3296" s="30"/>
      <c r="O3296" s="13" t="str">
        <f t="shared" si="409"/>
        <v/>
      </c>
      <c r="P3296" s="13">
        <f>SUM($E$11:$E3296)</f>
        <v>30</v>
      </c>
      <c r="T3296" s="22">
        <f t="shared" si="410"/>
        <v>0</v>
      </c>
      <c r="U3296" s="22">
        <f t="shared" si="411"/>
        <v>0</v>
      </c>
      <c r="W3296" s="13" t="str">
        <f t="shared" si="412"/>
        <v/>
      </c>
      <c r="Y3296" s="41" t="str">
        <f>IF($B3296="", "", IF($B3296&gt;'Annual Report'!$AZ$41, 'Annual Report'!$BA$40, TEXT($B3296, "mmm yyyy")))</f>
        <v/>
      </c>
      <c r="AA3296" s="13" t="str">
        <f t="shared" si="413"/>
        <v/>
      </c>
      <c r="AC3296" s="13" t="str">
        <f t="shared" si="414"/>
        <v xml:space="preserve"> - </v>
      </c>
      <c r="AE3296" s="13" t="str">
        <f t="shared" si="415"/>
        <v/>
      </c>
    </row>
    <row r="3297" spans="1:31" x14ac:dyDescent="0.25">
      <c r="A3297" s="30"/>
      <c r="B3297" s="74"/>
      <c r="C3297" s="82"/>
      <c r="D3297" s="92"/>
      <c r="E3297" s="75"/>
      <c r="F3297" s="76"/>
      <c r="G3297" s="83"/>
      <c r="H3297" s="77"/>
      <c r="I3297" s="84"/>
      <c r="J3297" s="30"/>
      <c r="K3297" s="25" t="str">
        <f t="shared" si="408"/>
        <v/>
      </c>
      <c r="L3297" s="30"/>
      <c r="O3297" s="13" t="str">
        <f t="shared" si="409"/>
        <v/>
      </c>
      <c r="P3297" s="13">
        <f>SUM($E$11:$E3297)</f>
        <v>30</v>
      </c>
      <c r="T3297" s="22">
        <f t="shared" si="410"/>
        <v>0</v>
      </c>
      <c r="U3297" s="22">
        <f t="shared" si="411"/>
        <v>0</v>
      </c>
      <c r="W3297" s="13" t="str">
        <f t="shared" si="412"/>
        <v/>
      </c>
      <c r="Y3297" s="41" t="str">
        <f>IF($B3297="", "", IF($B3297&gt;'Annual Report'!$AZ$41, 'Annual Report'!$BA$40, TEXT($B3297, "mmm yyyy")))</f>
        <v/>
      </c>
      <c r="AA3297" s="13" t="str">
        <f t="shared" si="413"/>
        <v/>
      </c>
      <c r="AC3297" s="13" t="str">
        <f t="shared" si="414"/>
        <v xml:space="preserve"> - </v>
      </c>
      <c r="AE3297" s="13" t="str">
        <f t="shared" si="415"/>
        <v/>
      </c>
    </row>
    <row r="3298" spans="1:31" x14ac:dyDescent="0.25">
      <c r="A3298" s="30"/>
      <c r="B3298" s="74"/>
      <c r="C3298" s="82"/>
      <c r="D3298" s="92"/>
      <c r="E3298" s="75"/>
      <c r="F3298" s="76"/>
      <c r="G3298" s="83"/>
      <c r="H3298" s="77"/>
      <c r="I3298" s="84"/>
      <c r="J3298" s="30"/>
      <c r="K3298" s="25" t="str">
        <f t="shared" si="408"/>
        <v/>
      </c>
      <c r="L3298" s="30"/>
      <c r="O3298" s="13" t="str">
        <f t="shared" si="409"/>
        <v/>
      </c>
      <c r="P3298" s="13">
        <f>SUM($E$11:$E3298)</f>
        <v>30</v>
      </c>
      <c r="T3298" s="22">
        <f t="shared" si="410"/>
        <v>0</v>
      </c>
      <c r="U3298" s="22">
        <f t="shared" si="411"/>
        <v>0</v>
      </c>
      <c r="W3298" s="13" t="str">
        <f t="shared" si="412"/>
        <v/>
      </c>
      <c r="Y3298" s="41" t="str">
        <f>IF($B3298="", "", IF($B3298&gt;'Annual Report'!$AZ$41, 'Annual Report'!$BA$40, TEXT($B3298, "mmm yyyy")))</f>
        <v/>
      </c>
      <c r="AA3298" s="13" t="str">
        <f t="shared" si="413"/>
        <v/>
      </c>
      <c r="AC3298" s="13" t="str">
        <f t="shared" si="414"/>
        <v xml:space="preserve"> - </v>
      </c>
      <c r="AE3298" s="13" t="str">
        <f t="shared" si="415"/>
        <v/>
      </c>
    </row>
    <row r="3299" spans="1:31" x14ac:dyDescent="0.25">
      <c r="A3299" s="30"/>
      <c r="B3299" s="74"/>
      <c r="C3299" s="82"/>
      <c r="D3299" s="92"/>
      <c r="E3299" s="75"/>
      <c r="F3299" s="76"/>
      <c r="G3299" s="83"/>
      <c r="H3299" s="77"/>
      <c r="I3299" s="84"/>
      <c r="J3299" s="30"/>
      <c r="K3299" s="25" t="str">
        <f t="shared" si="408"/>
        <v/>
      </c>
      <c r="L3299" s="30"/>
      <c r="O3299" s="13" t="str">
        <f t="shared" si="409"/>
        <v/>
      </c>
      <c r="P3299" s="13">
        <f>SUM($E$11:$E3299)</f>
        <v>30</v>
      </c>
      <c r="T3299" s="22">
        <f t="shared" si="410"/>
        <v>0</v>
      </c>
      <c r="U3299" s="22">
        <f t="shared" si="411"/>
        <v>0</v>
      </c>
      <c r="W3299" s="13" t="str">
        <f t="shared" si="412"/>
        <v/>
      </c>
      <c r="Y3299" s="41" t="str">
        <f>IF($B3299="", "", IF($B3299&gt;'Annual Report'!$AZ$41, 'Annual Report'!$BA$40, TEXT($B3299, "mmm yyyy")))</f>
        <v/>
      </c>
      <c r="AA3299" s="13" t="str">
        <f t="shared" si="413"/>
        <v/>
      </c>
      <c r="AC3299" s="13" t="str">
        <f t="shared" si="414"/>
        <v xml:space="preserve"> - </v>
      </c>
      <c r="AE3299" s="13" t="str">
        <f t="shared" si="415"/>
        <v/>
      </c>
    </row>
    <row r="3300" spans="1:31" x14ac:dyDescent="0.25">
      <c r="A3300" s="30"/>
      <c r="B3300" s="74"/>
      <c r="C3300" s="82"/>
      <c r="D3300" s="92"/>
      <c r="E3300" s="75"/>
      <c r="F3300" s="76"/>
      <c r="G3300" s="83"/>
      <c r="H3300" s="77"/>
      <c r="I3300" s="84"/>
      <c r="J3300" s="30"/>
      <c r="K3300" s="25" t="str">
        <f t="shared" si="408"/>
        <v/>
      </c>
      <c r="L3300" s="30"/>
      <c r="O3300" s="13" t="str">
        <f t="shared" si="409"/>
        <v/>
      </c>
      <c r="P3300" s="13">
        <f>SUM($E$11:$E3300)</f>
        <v>30</v>
      </c>
      <c r="T3300" s="22">
        <f t="shared" si="410"/>
        <v>0</v>
      </c>
      <c r="U3300" s="22">
        <f t="shared" si="411"/>
        <v>0</v>
      </c>
      <c r="W3300" s="13" t="str">
        <f t="shared" si="412"/>
        <v/>
      </c>
      <c r="Y3300" s="41" t="str">
        <f>IF($B3300="", "", IF($B3300&gt;'Annual Report'!$AZ$41, 'Annual Report'!$BA$40, TEXT($B3300, "mmm yyyy")))</f>
        <v/>
      </c>
      <c r="AA3300" s="13" t="str">
        <f t="shared" si="413"/>
        <v/>
      </c>
      <c r="AC3300" s="13" t="str">
        <f t="shared" si="414"/>
        <v xml:space="preserve"> - </v>
      </c>
      <c r="AE3300" s="13" t="str">
        <f t="shared" si="415"/>
        <v/>
      </c>
    </row>
    <row r="3301" spans="1:31" x14ac:dyDescent="0.25">
      <c r="A3301" s="30"/>
      <c r="B3301" s="74"/>
      <c r="C3301" s="82"/>
      <c r="D3301" s="92"/>
      <c r="E3301" s="75"/>
      <c r="F3301" s="76"/>
      <c r="G3301" s="83"/>
      <c r="H3301" s="77"/>
      <c r="I3301" s="84"/>
      <c r="J3301" s="30"/>
      <c r="K3301" s="25" t="str">
        <f t="shared" si="408"/>
        <v/>
      </c>
      <c r="L3301" s="30"/>
      <c r="O3301" s="13" t="str">
        <f t="shared" si="409"/>
        <v/>
      </c>
      <c r="P3301" s="13">
        <f>SUM($E$11:$E3301)</f>
        <v>30</v>
      </c>
      <c r="T3301" s="22">
        <f t="shared" si="410"/>
        <v>0</v>
      </c>
      <c r="U3301" s="22">
        <f t="shared" si="411"/>
        <v>0</v>
      </c>
      <c r="W3301" s="13" t="str">
        <f t="shared" si="412"/>
        <v/>
      </c>
      <c r="Y3301" s="41" t="str">
        <f>IF($B3301="", "", IF($B3301&gt;'Annual Report'!$AZ$41, 'Annual Report'!$BA$40, TEXT($B3301, "mmm yyyy")))</f>
        <v/>
      </c>
      <c r="AA3301" s="13" t="str">
        <f t="shared" si="413"/>
        <v/>
      </c>
      <c r="AC3301" s="13" t="str">
        <f t="shared" si="414"/>
        <v xml:space="preserve"> - </v>
      </c>
      <c r="AE3301" s="13" t="str">
        <f t="shared" si="415"/>
        <v/>
      </c>
    </row>
    <row r="3302" spans="1:31" x14ac:dyDescent="0.25">
      <c r="A3302" s="30"/>
      <c r="B3302" s="74"/>
      <c r="C3302" s="82"/>
      <c r="D3302" s="92"/>
      <c r="E3302" s="75"/>
      <c r="F3302" s="76"/>
      <c r="G3302" s="83"/>
      <c r="H3302" s="77"/>
      <c r="I3302" s="84"/>
      <c r="J3302" s="30"/>
      <c r="K3302" s="25" t="str">
        <f t="shared" si="408"/>
        <v/>
      </c>
      <c r="L3302" s="30"/>
      <c r="O3302" s="13" t="str">
        <f t="shared" si="409"/>
        <v/>
      </c>
      <c r="P3302" s="13">
        <f>SUM($E$11:$E3302)</f>
        <v>30</v>
      </c>
      <c r="T3302" s="22">
        <f t="shared" si="410"/>
        <v>0</v>
      </c>
      <c r="U3302" s="22">
        <f t="shared" si="411"/>
        <v>0</v>
      </c>
      <c r="W3302" s="13" t="str">
        <f t="shared" si="412"/>
        <v/>
      </c>
      <c r="Y3302" s="41" t="str">
        <f>IF($B3302="", "", IF($B3302&gt;'Annual Report'!$AZ$41, 'Annual Report'!$BA$40, TEXT($B3302, "mmm yyyy")))</f>
        <v/>
      </c>
      <c r="AA3302" s="13" t="str">
        <f t="shared" si="413"/>
        <v/>
      </c>
      <c r="AC3302" s="13" t="str">
        <f t="shared" si="414"/>
        <v xml:space="preserve"> - </v>
      </c>
      <c r="AE3302" s="13" t="str">
        <f t="shared" si="415"/>
        <v/>
      </c>
    </row>
    <row r="3303" spans="1:31" x14ac:dyDescent="0.25">
      <c r="A3303" s="30"/>
      <c r="B3303" s="74"/>
      <c r="C3303" s="82"/>
      <c r="D3303" s="92"/>
      <c r="E3303" s="75"/>
      <c r="F3303" s="76"/>
      <c r="G3303" s="83"/>
      <c r="H3303" s="77"/>
      <c r="I3303" s="84"/>
      <c r="J3303" s="30"/>
      <c r="K3303" s="25" t="str">
        <f t="shared" si="408"/>
        <v/>
      </c>
      <c r="L3303" s="30"/>
      <c r="O3303" s="13" t="str">
        <f t="shared" si="409"/>
        <v/>
      </c>
      <c r="P3303" s="13">
        <f>SUM($E$11:$E3303)</f>
        <v>30</v>
      </c>
      <c r="T3303" s="22">
        <f t="shared" si="410"/>
        <v>0</v>
      </c>
      <c r="U3303" s="22">
        <f t="shared" si="411"/>
        <v>0</v>
      </c>
      <c r="W3303" s="13" t="str">
        <f t="shared" si="412"/>
        <v/>
      </c>
      <c r="Y3303" s="41" t="str">
        <f>IF($B3303="", "", IF($B3303&gt;'Annual Report'!$AZ$41, 'Annual Report'!$BA$40, TEXT($B3303, "mmm yyyy")))</f>
        <v/>
      </c>
      <c r="AA3303" s="13" t="str">
        <f t="shared" si="413"/>
        <v/>
      </c>
      <c r="AC3303" s="13" t="str">
        <f t="shared" si="414"/>
        <v xml:space="preserve"> - </v>
      </c>
      <c r="AE3303" s="13" t="str">
        <f t="shared" si="415"/>
        <v/>
      </c>
    </row>
    <row r="3304" spans="1:31" x14ac:dyDescent="0.25">
      <c r="A3304" s="30"/>
      <c r="B3304" s="74"/>
      <c r="C3304" s="82"/>
      <c r="D3304" s="92"/>
      <c r="E3304" s="75"/>
      <c r="F3304" s="76"/>
      <c r="G3304" s="83"/>
      <c r="H3304" s="77"/>
      <c r="I3304" s="84"/>
      <c r="J3304" s="30"/>
      <c r="K3304" s="25" t="str">
        <f t="shared" si="408"/>
        <v/>
      </c>
      <c r="L3304" s="30"/>
      <c r="O3304" s="13" t="str">
        <f t="shared" si="409"/>
        <v/>
      </c>
      <c r="P3304" s="13">
        <f>SUM($E$11:$E3304)</f>
        <v>30</v>
      </c>
      <c r="T3304" s="22">
        <f t="shared" si="410"/>
        <v>0</v>
      </c>
      <c r="U3304" s="22">
        <f t="shared" si="411"/>
        <v>0</v>
      </c>
      <c r="W3304" s="13" t="str">
        <f t="shared" si="412"/>
        <v/>
      </c>
      <c r="Y3304" s="41" t="str">
        <f>IF($B3304="", "", IF($B3304&gt;'Annual Report'!$AZ$41, 'Annual Report'!$BA$40, TEXT($B3304, "mmm yyyy")))</f>
        <v/>
      </c>
      <c r="AA3304" s="13" t="str">
        <f t="shared" si="413"/>
        <v/>
      </c>
      <c r="AC3304" s="13" t="str">
        <f t="shared" si="414"/>
        <v xml:space="preserve"> - </v>
      </c>
      <c r="AE3304" s="13" t="str">
        <f t="shared" si="415"/>
        <v/>
      </c>
    </row>
    <row r="3305" spans="1:31" x14ac:dyDescent="0.25">
      <c r="A3305" s="30"/>
      <c r="B3305" s="74"/>
      <c r="C3305" s="82"/>
      <c r="D3305" s="92"/>
      <c r="E3305" s="75"/>
      <c r="F3305" s="76"/>
      <c r="G3305" s="83"/>
      <c r="H3305" s="77"/>
      <c r="I3305" s="84"/>
      <c r="J3305" s="30"/>
      <c r="K3305" s="25" t="str">
        <f t="shared" si="408"/>
        <v/>
      </c>
      <c r="L3305" s="30"/>
      <c r="O3305" s="13" t="str">
        <f t="shared" si="409"/>
        <v/>
      </c>
      <c r="P3305" s="13">
        <f>SUM($E$11:$E3305)</f>
        <v>30</v>
      </c>
      <c r="T3305" s="22">
        <f t="shared" si="410"/>
        <v>0</v>
      </c>
      <c r="U3305" s="22">
        <f t="shared" si="411"/>
        <v>0</v>
      </c>
      <c r="W3305" s="13" t="str">
        <f t="shared" si="412"/>
        <v/>
      </c>
      <c r="Y3305" s="41" t="str">
        <f>IF($B3305="", "", IF($B3305&gt;'Annual Report'!$AZ$41, 'Annual Report'!$BA$40, TEXT($B3305, "mmm yyyy")))</f>
        <v/>
      </c>
      <c r="AA3305" s="13" t="str">
        <f t="shared" si="413"/>
        <v/>
      </c>
      <c r="AC3305" s="13" t="str">
        <f t="shared" si="414"/>
        <v xml:space="preserve"> - </v>
      </c>
      <c r="AE3305" s="13" t="str">
        <f t="shared" si="415"/>
        <v/>
      </c>
    </row>
    <row r="3306" spans="1:31" x14ac:dyDescent="0.25">
      <c r="A3306" s="30"/>
      <c r="B3306" s="74"/>
      <c r="C3306" s="82"/>
      <c r="D3306" s="92"/>
      <c r="E3306" s="75"/>
      <c r="F3306" s="76"/>
      <c r="G3306" s="83"/>
      <c r="H3306" s="77"/>
      <c r="I3306" s="84"/>
      <c r="J3306" s="30"/>
      <c r="K3306" s="25" t="str">
        <f t="shared" si="408"/>
        <v/>
      </c>
      <c r="L3306" s="30"/>
      <c r="O3306" s="13" t="str">
        <f t="shared" si="409"/>
        <v/>
      </c>
      <c r="P3306" s="13">
        <f>SUM($E$11:$E3306)</f>
        <v>30</v>
      </c>
      <c r="T3306" s="22">
        <f t="shared" si="410"/>
        <v>0</v>
      </c>
      <c r="U3306" s="22">
        <f t="shared" si="411"/>
        <v>0</v>
      </c>
      <c r="W3306" s="13" t="str">
        <f t="shared" si="412"/>
        <v/>
      </c>
      <c r="Y3306" s="41" t="str">
        <f>IF($B3306="", "", IF($B3306&gt;'Annual Report'!$AZ$41, 'Annual Report'!$BA$40, TEXT($B3306, "mmm yyyy")))</f>
        <v/>
      </c>
      <c r="AA3306" s="13" t="str">
        <f t="shared" si="413"/>
        <v/>
      </c>
      <c r="AC3306" s="13" t="str">
        <f t="shared" si="414"/>
        <v xml:space="preserve"> - </v>
      </c>
      <c r="AE3306" s="13" t="str">
        <f t="shared" si="415"/>
        <v/>
      </c>
    </row>
    <row r="3307" spans="1:31" x14ac:dyDescent="0.25">
      <c r="A3307" s="30"/>
      <c r="B3307" s="74"/>
      <c r="C3307" s="82"/>
      <c r="D3307" s="92"/>
      <c r="E3307" s="75"/>
      <c r="F3307" s="76"/>
      <c r="G3307" s="83"/>
      <c r="H3307" s="77"/>
      <c r="I3307" s="84"/>
      <c r="J3307" s="30"/>
      <c r="K3307" s="25" t="str">
        <f t="shared" si="408"/>
        <v/>
      </c>
      <c r="L3307" s="30"/>
      <c r="O3307" s="13" t="str">
        <f t="shared" si="409"/>
        <v/>
      </c>
      <c r="P3307" s="13">
        <f>SUM($E$11:$E3307)</f>
        <v>30</v>
      </c>
      <c r="T3307" s="22">
        <f t="shared" si="410"/>
        <v>0</v>
      </c>
      <c r="U3307" s="22">
        <f t="shared" si="411"/>
        <v>0</v>
      </c>
      <c r="W3307" s="13" t="str">
        <f t="shared" si="412"/>
        <v/>
      </c>
      <c r="Y3307" s="41" t="str">
        <f>IF($B3307="", "", IF($B3307&gt;'Annual Report'!$AZ$41, 'Annual Report'!$BA$40, TEXT($B3307, "mmm yyyy")))</f>
        <v/>
      </c>
      <c r="AA3307" s="13" t="str">
        <f t="shared" si="413"/>
        <v/>
      </c>
      <c r="AC3307" s="13" t="str">
        <f t="shared" si="414"/>
        <v xml:space="preserve"> - </v>
      </c>
      <c r="AE3307" s="13" t="str">
        <f t="shared" si="415"/>
        <v/>
      </c>
    </row>
    <row r="3308" spans="1:31" x14ac:dyDescent="0.25">
      <c r="A3308" s="30"/>
      <c r="B3308" s="74"/>
      <c r="C3308" s="82"/>
      <c r="D3308" s="92"/>
      <c r="E3308" s="75"/>
      <c r="F3308" s="76"/>
      <c r="G3308" s="83"/>
      <c r="H3308" s="77"/>
      <c r="I3308" s="84"/>
      <c r="J3308" s="30"/>
      <c r="K3308" s="25" t="str">
        <f t="shared" si="408"/>
        <v/>
      </c>
      <c r="L3308" s="30"/>
      <c r="O3308" s="13" t="str">
        <f t="shared" si="409"/>
        <v/>
      </c>
      <c r="P3308" s="13">
        <f>SUM($E$11:$E3308)</f>
        <v>30</v>
      </c>
      <c r="T3308" s="22">
        <f t="shared" si="410"/>
        <v>0</v>
      </c>
      <c r="U3308" s="22">
        <f t="shared" si="411"/>
        <v>0</v>
      </c>
      <c r="W3308" s="13" t="str">
        <f t="shared" si="412"/>
        <v/>
      </c>
      <c r="Y3308" s="41" t="str">
        <f>IF($B3308="", "", IF($B3308&gt;'Annual Report'!$AZ$41, 'Annual Report'!$BA$40, TEXT($B3308, "mmm yyyy")))</f>
        <v/>
      </c>
      <c r="AA3308" s="13" t="str">
        <f t="shared" si="413"/>
        <v/>
      </c>
      <c r="AC3308" s="13" t="str">
        <f t="shared" si="414"/>
        <v xml:space="preserve"> - </v>
      </c>
      <c r="AE3308" s="13" t="str">
        <f t="shared" si="415"/>
        <v/>
      </c>
    </row>
    <row r="3309" spans="1:31" x14ac:dyDescent="0.25">
      <c r="A3309" s="30"/>
      <c r="B3309" s="74"/>
      <c r="C3309" s="82"/>
      <c r="D3309" s="92"/>
      <c r="E3309" s="75"/>
      <c r="F3309" s="76"/>
      <c r="G3309" s="83"/>
      <c r="H3309" s="77"/>
      <c r="I3309" s="84"/>
      <c r="J3309" s="30"/>
      <c r="K3309" s="25" t="str">
        <f t="shared" si="408"/>
        <v/>
      </c>
      <c r="L3309" s="30"/>
      <c r="O3309" s="13" t="str">
        <f t="shared" si="409"/>
        <v/>
      </c>
      <c r="P3309" s="13">
        <f>SUM($E$11:$E3309)</f>
        <v>30</v>
      </c>
      <c r="T3309" s="22">
        <f t="shared" si="410"/>
        <v>0</v>
      </c>
      <c r="U3309" s="22">
        <f t="shared" si="411"/>
        <v>0</v>
      </c>
      <c r="W3309" s="13" t="str">
        <f t="shared" si="412"/>
        <v/>
      </c>
      <c r="Y3309" s="41" t="str">
        <f>IF($B3309="", "", IF($B3309&gt;'Annual Report'!$AZ$41, 'Annual Report'!$BA$40, TEXT($B3309, "mmm yyyy")))</f>
        <v/>
      </c>
      <c r="AA3309" s="13" t="str">
        <f t="shared" si="413"/>
        <v/>
      </c>
      <c r="AC3309" s="13" t="str">
        <f t="shared" si="414"/>
        <v xml:space="preserve"> - </v>
      </c>
      <c r="AE3309" s="13" t="str">
        <f t="shared" si="415"/>
        <v/>
      </c>
    </row>
    <row r="3310" spans="1:31" x14ac:dyDescent="0.25">
      <c r="A3310" s="30"/>
      <c r="B3310" s="74"/>
      <c r="C3310" s="82"/>
      <c r="D3310" s="92"/>
      <c r="E3310" s="75"/>
      <c r="F3310" s="76"/>
      <c r="G3310" s="83"/>
      <c r="H3310" s="77"/>
      <c r="I3310" s="84"/>
      <c r="J3310" s="30"/>
      <c r="K3310" s="25" t="str">
        <f t="shared" si="408"/>
        <v/>
      </c>
      <c r="L3310" s="30"/>
      <c r="O3310" s="13" t="str">
        <f t="shared" si="409"/>
        <v/>
      </c>
      <c r="P3310" s="13">
        <f>SUM($E$11:$E3310)</f>
        <v>30</v>
      </c>
      <c r="T3310" s="22">
        <f t="shared" si="410"/>
        <v>0</v>
      </c>
      <c r="U3310" s="22">
        <f t="shared" si="411"/>
        <v>0</v>
      </c>
      <c r="W3310" s="13" t="str">
        <f t="shared" si="412"/>
        <v/>
      </c>
      <c r="Y3310" s="41" t="str">
        <f>IF($B3310="", "", IF($B3310&gt;'Annual Report'!$AZ$41, 'Annual Report'!$BA$40, TEXT($B3310, "mmm yyyy")))</f>
        <v/>
      </c>
      <c r="AA3310" s="13" t="str">
        <f t="shared" si="413"/>
        <v/>
      </c>
      <c r="AC3310" s="13" t="str">
        <f t="shared" si="414"/>
        <v xml:space="preserve"> - </v>
      </c>
      <c r="AE3310" s="13" t="str">
        <f t="shared" si="415"/>
        <v/>
      </c>
    </row>
    <row r="3311" spans="1:31" x14ac:dyDescent="0.25">
      <c r="A3311" s="30"/>
      <c r="B3311" s="74"/>
      <c r="C3311" s="82"/>
      <c r="D3311" s="92"/>
      <c r="E3311" s="75"/>
      <c r="F3311" s="76"/>
      <c r="G3311" s="83"/>
      <c r="H3311" s="77"/>
      <c r="I3311" s="84"/>
      <c r="J3311" s="30"/>
      <c r="K3311" s="25" t="str">
        <f t="shared" si="408"/>
        <v/>
      </c>
      <c r="L3311" s="30"/>
      <c r="O3311" s="13" t="str">
        <f t="shared" si="409"/>
        <v/>
      </c>
      <c r="P3311" s="13">
        <f>SUM($E$11:$E3311)</f>
        <v>30</v>
      </c>
      <c r="T3311" s="22">
        <f t="shared" si="410"/>
        <v>0</v>
      </c>
      <c r="U3311" s="22">
        <f t="shared" si="411"/>
        <v>0</v>
      </c>
      <c r="W3311" s="13" t="str">
        <f t="shared" si="412"/>
        <v/>
      </c>
      <c r="Y3311" s="41" t="str">
        <f>IF($B3311="", "", IF($B3311&gt;'Annual Report'!$AZ$41, 'Annual Report'!$BA$40, TEXT($B3311, "mmm yyyy")))</f>
        <v/>
      </c>
      <c r="AA3311" s="13" t="str">
        <f t="shared" si="413"/>
        <v/>
      </c>
      <c r="AC3311" s="13" t="str">
        <f t="shared" si="414"/>
        <v xml:space="preserve"> - </v>
      </c>
      <c r="AE3311" s="13" t="str">
        <f t="shared" si="415"/>
        <v/>
      </c>
    </row>
    <row r="3312" spans="1:31" x14ac:dyDescent="0.25">
      <c r="A3312" s="30"/>
      <c r="B3312" s="74"/>
      <c r="C3312" s="82"/>
      <c r="D3312" s="92"/>
      <c r="E3312" s="75"/>
      <c r="F3312" s="76"/>
      <c r="G3312" s="83"/>
      <c r="H3312" s="77"/>
      <c r="I3312" s="84"/>
      <c r="J3312" s="30"/>
      <c r="K3312" s="25" t="str">
        <f t="shared" si="408"/>
        <v/>
      </c>
      <c r="L3312" s="30"/>
      <c r="O3312" s="13" t="str">
        <f t="shared" si="409"/>
        <v/>
      </c>
      <c r="P3312" s="13">
        <f>SUM($E$11:$E3312)</f>
        <v>30</v>
      </c>
      <c r="T3312" s="22">
        <f t="shared" si="410"/>
        <v>0</v>
      </c>
      <c r="U3312" s="22">
        <f t="shared" si="411"/>
        <v>0</v>
      </c>
      <c r="W3312" s="13" t="str">
        <f t="shared" si="412"/>
        <v/>
      </c>
      <c r="Y3312" s="41" t="str">
        <f>IF($B3312="", "", IF($B3312&gt;'Annual Report'!$AZ$41, 'Annual Report'!$BA$40, TEXT($B3312, "mmm yyyy")))</f>
        <v/>
      </c>
      <c r="AA3312" s="13" t="str">
        <f t="shared" si="413"/>
        <v/>
      </c>
      <c r="AC3312" s="13" t="str">
        <f t="shared" si="414"/>
        <v xml:space="preserve"> - </v>
      </c>
      <c r="AE3312" s="13" t="str">
        <f t="shared" si="415"/>
        <v/>
      </c>
    </row>
    <row r="3313" spans="1:31" x14ac:dyDescent="0.25">
      <c r="A3313" s="30"/>
      <c r="B3313" s="74"/>
      <c r="C3313" s="82"/>
      <c r="D3313" s="92"/>
      <c r="E3313" s="75"/>
      <c r="F3313" s="76"/>
      <c r="G3313" s="83"/>
      <c r="H3313" s="77"/>
      <c r="I3313" s="84"/>
      <c r="J3313" s="30"/>
      <c r="K3313" s="25" t="str">
        <f t="shared" si="408"/>
        <v/>
      </c>
      <c r="L3313" s="30"/>
      <c r="O3313" s="13" t="str">
        <f t="shared" si="409"/>
        <v/>
      </c>
      <c r="P3313" s="13">
        <f>SUM($E$11:$E3313)</f>
        <v>30</v>
      </c>
      <c r="T3313" s="22">
        <f t="shared" si="410"/>
        <v>0</v>
      </c>
      <c r="U3313" s="22">
        <f t="shared" si="411"/>
        <v>0</v>
      </c>
      <c r="W3313" s="13" t="str">
        <f t="shared" si="412"/>
        <v/>
      </c>
      <c r="Y3313" s="41" t="str">
        <f>IF($B3313="", "", IF($B3313&gt;'Annual Report'!$AZ$41, 'Annual Report'!$BA$40, TEXT($B3313, "mmm yyyy")))</f>
        <v/>
      </c>
      <c r="AA3313" s="13" t="str">
        <f t="shared" si="413"/>
        <v/>
      </c>
      <c r="AC3313" s="13" t="str">
        <f t="shared" si="414"/>
        <v xml:space="preserve"> - </v>
      </c>
      <c r="AE3313" s="13" t="str">
        <f t="shared" si="415"/>
        <v/>
      </c>
    </row>
    <row r="3314" spans="1:31" x14ac:dyDescent="0.25">
      <c r="A3314" s="30"/>
      <c r="B3314" s="74"/>
      <c r="C3314" s="82"/>
      <c r="D3314" s="92"/>
      <c r="E3314" s="75"/>
      <c r="F3314" s="76"/>
      <c r="G3314" s="83"/>
      <c r="H3314" s="77"/>
      <c r="I3314" s="84"/>
      <c r="J3314" s="30"/>
      <c r="K3314" s="25" t="str">
        <f t="shared" si="408"/>
        <v/>
      </c>
      <c r="L3314" s="30"/>
      <c r="O3314" s="13" t="str">
        <f t="shared" si="409"/>
        <v/>
      </c>
      <c r="P3314" s="13">
        <f>SUM($E$11:$E3314)</f>
        <v>30</v>
      </c>
      <c r="T3314" s="22">
        <f t="shared" si="410"/>
        <v>0</v>
      </c>
      <c r="U3314" s="22">
        <f t="shared" si="411"/>
        <v>0</v>
      </c>
      <c r="W3314" s="13" t="str">
        <f t="shared" si="412"/>
        <v/>
      </c>
      <c r="Y3314" s="41" t="str">
        <f>IF($B3314="", "", IF($B3314&gt;'Annual Report'!$AZ$41, 'Annual Report'!$BA$40, TEXT($B3314, "mmm yyyy")))</f>
        <v/>
      </c>
      <c r="AA3314" s="13" t="str">
        <f t="shared" si="413"/>
        <v/>
      </c>
      <c r="AC3314" s="13" t="str">
        <f t="shared" si="414"/>
        <v xml:space="preserve"> - </v>
      </c>
      <c r="AE3314" s="13" t="str">
        <f t="shared" si="415"/>
        <v/>
      </c>
    </row>
    <row r="3315" spans="1:31" x14ac:dyDescent="0.25">
      <c r="A3315" s="30"/>
      <c r="B3315" s="74"/>
      <c r="C3315" s="82"/>
      <c r="D3315" s="92"/>
      <c r="E3315" s="75"/>
      <c r="F3315" s="76"/>
      <c r="G3315" s="83"/>
      <c r="H3315" s="77"/>
      <c r="I3315" s="84"/>
      <c r="J3315" s="30"/>
      <c r="K3315" s="25" t="str">
        <f t="shared" si="408"/>
        <v/>
      </c>
      <c r="L3315" s="30"/>
      <c r="O3315" s="13" t="str">
        <f t="shared" si="409"/>
        <v/>
      </c>
      <c r="P3315" s="13">
        <f>SUM($E$11:$E3315)</f>
        <v>30</v>
      </c>
      <c r="T3315" s="22">
        <f t="shared" si="410"/>
        <v>0</v>
      </c>
      <c r="U3315" s="22">
        <f t="shared" si="411"/>
        <v>0</v>
      </c>
      <c r="W3315" s="13" t="str">
        <f t="shared" si="412"/>
        <v/>
      </c>
      <c r="Y3315" s="41" t="str">
        <f>IF($B3315="", "", IF($B3315&gt;'Annual Report'!$AZ$41, 'Annual Report'!$BA$40, TEXT($B3315, "mmm yyyy")))</f>
        <v/>
      </c>
      <c r="AA3315" s="13" t="str">
        <f t="shared" si="413"/>
        <v/>
      </c>
      <c r="AC3315" s="13" t="str">
        <f t="shared" si="414"/>
        <v xml:space="preserve"> - </v>
      </c>
      <c r="AE3315" s="13" t="str">
        <f t="shared" si="415"/>
        <v/>
      </c>
    </row>
    <row r="3316" spans="1:31" x14ac:dyDescent="0.25">
      <c r="A3316" s="30"/>
      <c r="B3316" s="74"/>
      <c r="C3316" s="82"/>
      <c r="D3316" s="92"/>
      <c r="E3316" s="75"/>
      <c r="F3316" s="76"/>
      <c r="G3316" s="83"/>
      <c r="H3316" s="77"/>
      <c r="I3316" s="84"/>
      <c r="J3316" s="30"/>
      <c r="K3316" s="25" t="str">
        <f t="shared" si="408"/>
        <v/>
      </c>
      <c r="L3316" s="30"/>
      <c r="O3316" s="13" t="str">
        <f t="shared" si="409"/>
        <v/>
      </c>
      <c r="P3316" s="13">
        <f>SUM($E$11:$E3316)</f>
        <v>30</v>
      </c>
      <c r="T3316" s="22">
        <f t="shared" si="410"/>
        <v>0</v>
      </c>
      <c r="U3316" s="22">
        <f t="shared" si="411"/>
        <v>0</v>
      </c>
      <c r="W3316" s="13" t="str">
        <f t="shared" si="412"/>
        <v/>
      </c>
      <c r="Y3316" s="41" t="str">
        <f>IF($B3316="", "", IF($B3316&gt;'Annual Report'!$AZ$41, 'Annual Report'!$BA$40, TEXT($B3316, "mmm yyyy")))</f>
        <v/>
      </c>
      <c r="AA3316" s="13" t="str">
        <f t="shared" si="413"/>
        <v/>
      </c>
      <c r="AC3316" s="13" t="str">
        <f t="shared" si="414"/>
        <v xml:space="preserve"> - </v>
      </c>
      <c r="AE3316" s="13" t="str">
        <f t="shared" si="415"/>
        <v/>
      </c>
    </row>
    <row r="3317" spans="1:31" x14ac:dyDescent="0.25">
      <c r="A3317" s="30"/>
      <c r="B3317" s="74"/>
      <c r="C3317" s="82"/>
      <c r="D3317" s="92"/>
      <c r="E3317" s="75"/>
      <c r="F3317" s="76"/>
      <c r="G3317" s="83"/>
      <c r="H3317" s="77"/>
      <c r="I3317" s="84"/>
      <c r="J3317" s="30"/>
      <c r="K3317" s="25" t="str">
        <f t="shared" si="408"/>
        <v/>
      </c>
      <c r="L3317" s="30"/>
      <c r="O3317" s="13" t="str">
        <f t="shared" si="409"/>
        <v/>
      </c>
      <c r="P3317" s="13">
        <f>SUM($E$11:$E3317)</f>
        <v>30</v>
      </c>
      <c r="T3317" s="22">
        <f t="shared" si="410"/>
        <v>0</v>
      </c>
      <c r="U3317" s="22">
        <f t="shared" si="411"/>
        <v>0</v>
      </c>
      <c r="W3317" s="13" t="str">
        <f t="shared" si="412"/>
        <v/>
      </c>
      <c r="Y3317" s="41" t="str">
        <f>IF($B3317="", "", IF($B3317&gt;'Annual Report'!$AZ$41, 'Annual Report'!$BA$40, TEXT($B3317, "mmm yyyy")))</f>
        <v/>
      </c>
      <c r="AA3317" s="13" t="str">
        <f t="shared" si="413"/>
        <v/>
      </c>
      <c r="AC3317" s="13" t="str">
        <f t="shared" si="414"/>
        <v xml:space="preserve"> - </v>
      </c>
      <c r="AE3317" s="13" t="str">
        <f t="shared" si="415"/>
        <v/>
      </c>
    </row>
    <row r="3318" spans="1:31" x14ac:dyDescent="0.25">
      <c r="A3318" s="30"/>
      <c r="B3318" s="74"/>
      <c r="C3318" s="82"/>
      <c r="D3318" s="92"/>
      <c r="E3318" s="75"/>
      <c r="F3318" s="76"/>
      <c r="G3318" s="83"/>
      <c r="H3318" s="77"/>
      <c r="I3318" s="84"/>
      <c r="J3318" s="30"/>
      <c r="K3318" s="25" t="str">
        <f t="shared" si="408"/>
        <v/>
      </c>
      <c r="L3318" s="30"/>
      <c r="O3318" s="13" t="str">
        <f t="shared" si="409"/>
        <v/>
      </c>
      <c r="P3318" s="13">
        <f>SUM($E$11:$E3318)</f>
        <v>30</v>
      </c>
      <c r="T3318" s="22">
        <f t="shared" si="410"/>
        <v>0</v>
      </c>
      <c r="U3318" s="22">
        <f t="shared" si="411"/>
        <v>0</v>
      </c>
      <c r="W3318" s="13" t="str">
        <f t="shared" si="412"/>
        <v/>
      </c>
      <c r="Y3318" s="41" t="str">
        <f>IF($B3318="", "", IF($B3318&gt;'Annual Report'!$AZ$41, 'Annual Report'!$BA$40, TEXT($B3318, "mmm yyyy")))</f>
        <v/>
      </c>
      <c r="AA3318" s="13" t="str">
        <f t="shared" si="413"/>
        <v/>
      </c>
      <c r="AC3318" s="13" t="str">
        <f t="shared" si="414"/>
        <v xml:space="preserve"> - </v>
      </c>
      <c r="AE3318" s="13" t="str">
        <f t="shared" si="415"/>
        <v/>
      </c>
    </row>
    <row r="3319" spans="1:31" x14ac:dyDescent="0.25">
      <c r="A3319" s="30"/>
      <c r="B3319" s="74"/>
      <c r="C3319" s="82"/>
      <c r="D3319" s="92"/>
      <c r="E3319" s="75"/>
      <c r="F3319" s="76"/>
      <c r="G3319" s="83"/>
      <c r="H3319" s="77"/>
      <c r="I3319" s="84"/>
      <c r="J3319" s="30"/>
      <c r="K3319" s="25" t="str">
        <f t="shared" si="408"/>
        <v/>
      </c>
      <c r="L3319" s="30"/>
      <c r="O3319" s="13" t="str">
        <f t="shared" si="409"/>
        <v/>
      </c>
      <c r="P3319" s="13">
        <f>SUM($E$11:$E3319)</f>
        <v>30</v>
      </c>
      <c r="T3319" s="22">
        <f t="shared" si="410"/>
        <v>0</v>
      </c>
      <c r="U3319" s="22">
        <f t="shared" si="411"/>
        <v>0</v>
      </c>
      <c r="W3319" s="13" t="str">
        <f t="shared" si="412"/>
        <v/>
      </c>
      <c r="Y3319" s="41" t="str">
        <f>IF($B3319="", "", IF($B3319&gt;'Annual Report'!$AZ$41, 'Annual Report'!$BA$40, TEXT($B3319, "mmm yyyy")))</f>
        <v/>
      </c>
      <c r="AA3319" s="13" t="str">
        <f t="shared" si="413"/>
        <v/>
      </c>
      <c r="AC3319" s="13" t="str">
        <f t="shared" si="414"/>
        <v xml:space="preserve"> - </v>
      </c>
      <c r="AE3319" s="13" t="str">
        <f t="shared" si="415"/>
        <v/>
      </c>
    </row>
    <row r="3320" spans="1:31" x14ac:dyDescent="0.25">
      <c r="A3320" s="30"/>
      <c r="B3320" s="74"/>
      <c r="C3320" s="82"/>
      <c r="D3320" s="92"/>
      <c r="E3320" s="75"/>
      <c r="F3320" s="76"/>
      <c r="G3320" s="83"/>
      <c r="H3320" s="77"/>
      <c r="I3320" s="84"/>
      <c r="J3320" s="30"/>
      <c r="K3320" s="25" t="str">
        <f t="shared" si="408"/>
        <v/>
      </c>
      <c r="L3320" s="30"/>
      <c r="O3320" s="13" t="str">
        <f t="shared" si="409"/>
        <v/>
      </c>
      <c r="P3320" s="13">
        <f>SUM($E$11:$E3320)</f>
        <v>30</v>
      </c>
      <c r="T3320" s="22">
        <f t="shared" si="410"/>
        <v>0</v>
      </c>
      <c r="U3320" s="22">
        <f t="shared" si="411"/>
        <v>0</v>
      </c>
      <c r="W3320" s="13" t="str">
        <f t="shared" si="412"/>
        <v/>
      </c>
      <c r="Y3320" s="41" t="str">
        <f>IF($B3320="", "", IF($B3320&gt;'Annual Report'!$AZ$41, 'Annual Report'!$BA$40, TEXT($B3320, "mmm yyyy")))</f>
        <v/>
      </c>
      <c r="AA3320" s="13" t="str">
        <f t="shared" si="413"/>
        <v/>
      </c>
      <c r="AC3320" s="13" t="str">
        <f t="shared" si="414"/>
        <v xml:space="preserve"> - </v>
      </c>
      <c r="AE3320" s="13" t="str">
        <f t="shared" si="415"/>
        <v/>
      </c>
    </row>
    <row r="3321" spans="1:31" x14ac:dyDescent="0.25">
      <c r="A3321" s="30"/>
      <c r="B3321" s="74"/>
      <c r="C3321" s="82"/>
      <c r="D3321" s="92"/>
      <c r="E3321" s="75"/>
      <c r="F3321" s="76"/>
      <c r="G3321" s="83"/>
      <c r="H3321" s="77"/>
      <c r="I3321" s="84"/>
      <c r="J3321" s="30"/>
      <c r="K3321" s="25" t="str">
        <f t="shared" si="408"/>
        <v/>
      </c>
      <c r="L3321" s="30"/>
      <c r="O3321" s="13" t="str">
        <f t="shared" si="409"/>
        <v/>
      </c>
      <c r="P3321" s="13">
        <f>SUM($E$11:$E3321)</f>
        <v>30</v>
      </c>
      <c r="T3321" s="22">
        <f t="shared" si="410"/>
        <v>0</v>
      </c>
      <c r="U3321" s="22">
        <f t="shared" si="411"/>
        <v>0</v>
      </c>
      <c r="W3321" s="13" t="str">
        <f t="shared" si="412"/>
        <v/>
      </c>
      <c r="Y3321" s="41" t="str">
        <f>IF($B3321="", "", IF($B3321&gt;'Annual Report'!$AZ$41, 'Annual Report'!$BA$40, TEXT($B3321, "mmm yyyy")))</f>
        <v/>
      </c>
      <c r="AA3321" s="13" t="str">
        <f t="shared" si="413"/>
        <v/>
      </c>
      <c r="AC3321" s="13" t="str">
        <f t="shared" si="414"/>
        <v xml:space="preserve"> - </v>
      </c>
      <c r="AE3321" s="13" t="str">
        <f t="shared" si="415"/>
        <v/>
      </c>
    </row>
    <row r="3322" spans="1:31" x14ac:dyDescent="0.25">
      <c r="A3322" s="30"/>
      <c r="B3322" s="74"/>
      <c r="C3322" s="82"/>
      <c r="D3322" s="92"/>
      <c r="E3322" s="75"/>
      <c r="F3322" s="76"/>
      <c r="G3322" s="83"/>
      <c r="H3322" s="77"/>
      <c r="I3322" s="84"/>
      <c r="J3322" s="30"/>
      <c r="K3322" s="25" t="str">
        <f t="shared" si="408"/>
        <v/>
      </c>
      <c r="L3322" s="30"/>
      <c r="O3322" s="13" t="str">
        <f t="shared" si="409"/>
        <v/>
      </c>
      <c r="P3322" s="13">
        <f>SUM($E$11:$E3322)</f>
        <v>30</v>
      </c>
      <c r="T3322" s="22">
        <f t="shared" si="410"/>
        <v>0</v>
      </c>
      <c r="U3322" s="22">
        <f t="shared" si="411"/>
        <v>0</v>
      </c>
      <c r="W3322" s="13" t="str">
        <f t="shared" si="412"/>
        <v/>
      </c>
      <c r="Y3322" s="41" t="str">
        <f>IF($B3322="", "", IF($B3322&gt;'Annual Report'!$AZ$41, 'Annual Report'!$BA$40, TEXT($B3322, "mmm yyyy")))</f>
        <v/>
      </c>
      <c r="AA3322" s="13" t="str">
        <f t="shared" si="413"/>
        <v/>
      </c>
      <c r="AC3322" s="13" t="str">
        <f t="shared" si="414"/>
        <v xml:space="preserve"> - </v>
      </c>
      <c r="AE3322" s="13" t="str">
        <f t="shared" si="415"/>
        <v/>
      </c>
    </row>
    <row r="3323" spans="1:31" x14ac:dyDescent="0.25">
      <c r="A3323" s="30"/>
      <c r="B3323" s="74"/>
      <c r="C3323" s="82"/>
      <c r="D3323" s="92"/>
      <c r="E3323" s="75"/>
      <c r="F3323" s="76"/>
      <c r="G3323" s="83"/>
      <c r="H3323" s="77"/>
      <c r="I3323" s="84"/>
      <c r="J3323" s="30"/>
      <c r="K3323" s="25" t="str">
        <f t="shared" si="408"/>
        <v/>
      </c>
      <c r="L3323" s="30"/>
      <c r="O3323" s="13" t="str">
        <f t="shared" si="409"/>
        <v/>
      </c>
      <c r="P3323" s="13">
        <f>SUM($E$11:$E3323)</f>
        <v>30</v>
      </c>
      <c r="T3323" s="22">
        <f t="shared" si="410"/>
        <v>0</v>
      </c>
      <c r="U3323" s="22">
        <f t="shared" si="411"/>
        <v>0</v>
      </c>
      <c r="W3323" s="13" t="str">
        <f t="shared" si="412"/>
        <v/>
      </c>
      <c r="Y3323" s="41" t="str">
        <f>IF($B3323="", "", IF($B3323&gt;'Annual Report'!$AZ$41, 'Annual Report'!$BA$40, TEXT($B3323, "mmm yyyy")))</f>
        <v/>
      </c>
      <c r="AA3323" s="13" t="str">
        <f t="shared" si="413"/>
        <v/>
      </c>
      <c r="AC3323" s="13" t="str">
        <f t="shared" si="414"/>
        <v xml:space="preserve"> - </v>
      </c>
      <c r="AE3323" s="13" t="str">
        <f t="shared" si="415"/>
        <v/>
      </c>
    </row>
    <row r="3324" spans="1:31" x14ac:dyDescent="0.25">
      <c r="A3324" s="30"/>
      <c r="B3324" s="74"/>
      <c r="C3324" s="82"/>
      <c r="D3324" s="92"/>
      <c r="E3324" s="75"/>
      <c r="F3324" s="76"/>
      <c r="G3324" s="83"/>
      <c r="H3324" s="77"/>
      <c r="I3324" s="84"/>
      <c r="J3324" s="30"/>
      <c r="K3324" s="25" t="str">
        <f t="shared" si="408"/>
        <v/>
      </c>
      <c r="L3324" s="30"/>
      <c r="O3324" s="13" t="str">
        <f t="shared" si="409"/>
        <v/>
      </c>
      <c r="P3324" s="13">
        <f>SUM($E$11:$E3324)</f>
        <v>30</v>
      </c>
      <c r="T3324" s="22">
        <f t="shared" si="410"/>
        <v>0</v>
      </c>
      <c r="U3324" s="22">
        <f t="shared" si="411"/>
        <v>0</v>
      </c>
      <c r="W3324" s="13" t="str">
        <f t="shared" si="412"/>
        <v/>
      </c>
      <c r="Y3324" s="41" t="str">
        <f>IF($B3324="", "", IF($B3324&gt;'Annual Report'!$AZ$41, 'Annual Report'!$BA$40, TEXT($B3324, "mmm yyyy")))</f>
        <v/>
      </c>
      <c r="AA3324" s="13" t="str">
        <f t="shared" si="413"/>
        <v/>
      </c>
      <c r="AC3324" s="13" t="str">
        <f t="shared" si="414"/>
        <v xml:space="preserve"> - </v>
      </c>
      <c r="AE3324" s="13" t="str">
        <f t="shared" si="415"/>
        <v/>
      </c>
    </row>
    <row r="3325" spans="1:31" x14ac:dyDescent="0.25">
      <c r="A3325" s="30"/>
      <c r="B3325" s="74"/>
      <c r="C3325" s="82"/>
      <c r="D3325" s="92"/>
      <c r="E3325" s="75"/>
      <c r="F3325" s="76"/>
      <c r="G3325" s="83"/>
      <c r="H3325" s="77"/>
      <c r="I3325" s="84"/>
      <c r="J3325" s="30"/>
      <c r="K3325" s="25" t="str">
        <f t="shared" si="408"/>
        <v/>
      </c>
      <c r="L3325" s="30"/>
      <c r="O3325" s="13" t="str">
        <f t="shared" si="409"/>
        <v/>
      </c>
      <c r="P3325" s="13">
        <f>SUM($E$11:$E3325)</f>
        <v>30</v>
      </c>
      <c r="T3325" s="22">
        <f t="shared" si="410"/>
        <v>0</v>
      </c>
      <c r="U3325" s="22">
        <f t="shared" si="411"/>
        <v>0</v>
      </c>
      <c r="W3325" s="13" t="str">
        <f t="shared" si="412"/>
        <v/>
      </c>
      <c r="Y3325" s="41" t="str">
        <f>IF($B3325="", "", IF($B3325&gt;'Annual Report'!$AZ$41, 'Annual Report'!$BA$40, TEXT($B3325, "mmm yyyy")))</f>
        <v/>
      </c>
      <c r="AA3325" s="13" t="str">
        <f t="shared" si="413"/>
        <v/>
      </c>
      <c r="AC3325" s="13" t="str">
        <f t="shared" si="414"/>
        <v xml:space="preserve"> - </v>
      </c>
      <c r="AE3325" s="13" t="str">
        <f t="shared" si="415"/>
        <v/>
      </c>
    </row>
    <row r="3326" spans="1:31" x14ac:dyDescent="0.25">
      <c r="A3326" s="30"/>
      <c r="B3326" s="74"/>
      <c r="C3326" s="82"/>
      <c r="D3326" s="92"/>
      <c r="E3326" s="75"/>
      <c r="F3326" s="76"/>
      <c r="G3326" s="83"/>
      <c r="H3326" s="77"/>
      <c r="I3326" s="84"/>
      <c r="J3326" s="30"/>
      <c r="K3326" s="25" t="str">
        <f t="shared" si="408"/>
        <v/>
      </c>
      <c r="L3326" s="30"/>
      <c r="O3326" s="13" t="str">
        <f t="shared" si="409"/>
        <v/>
      </c>
      <c r="P3326" s="13">
        <f>SUM($E$11:$E3326)</f>
        <v>30</v>
      </c>
      <c r="T3326" s="22">
        <f t="shared" si="410"/>
        <v>0</v>
      </c>
      <c r="U3326" s="22">
        <f t="shared" si="411"/>
        <v>0</v>
      </c>
      <c r="W3326" s="13" t="str">
        <f t="shared" si="412"/>
        <v/>
      </c>
      <c r="Y3326" s="41" t="str">
        <f>IF($B3326="", "", IF($B3326&gt;'Annual Report'!$AZ$41, 'Annual Report'!$BA$40, TEXT($B3326, "mmm yyyy")))</f>
        <v/>
      </c>
      <c r="AA3326" s="13" t="str">
        <f t="shared" si="413"/>
        <v/>
      </c>
      <c r="AC3326" s="13" t="str">
        <f t="shared" si="414"/>
        <v xml:space="preserve"> - </v>
      </c>
      <c r="AE3326" s="13" t="str">
        <f t="shared" si="415"/>
        <v/>
      </c>
    </row>
    <row r="3327" spans="1:31" x14ac:dyDescent="0.25">
      <c r="A3327" s="30"/>
      <c r="B3327" s="74"/>
      <c r="C3327" s="82"/>
      <c r="D3327" s="92"/>
      <c r="E3327" s="75"/>
      <c r="F3327" s="76"/>
      <c r="G3327" s="83"/>
      <c r="H3327" s="77"/>
      <c r="I3327" s="84"/>
      <c r="J3327" s="30"/>
      <c r="K3327" s="25" t="str">
        <f t="shared" si="408"/>
        <v/>
      </c>
      <c r="L3327" s="30"/>
      <c r="O3327" s="13" t="str">
        <f t="shared" si="409"/>
        <v/>
      </c>
      <c r="P3327" s="13">
        <f>SUM($E$11:$E3327)</f>
        <v>30</v>
      </c>
      <c r="T3327" s="22">
        <f t="shared" si="410"/>
        <v>0</v>
      </c>
      <c r="U3327" s="22">
        <f t="shared" si="411"/>
        <v>0</v>
      </c>
      <c r="W3327" s="13" t="str">
        <f t="shared" si="412"/>
        <v/>
      </c>
      <c r="Y3327" s="41" t="str">
        <f>IF($B3327="", "", IF($B3327&gt;'Annual Report'!$AZ$41, 'Annual Report'!$BA$40, TEXT($B3327, "mmm yyyy")))</f>
        <v/>
      </c>
      <c r="AA3327" s="13" t="str">
        <f t="shared" si="413"/>
        <v/>
      </c>
      <c r="AC3327" s="13" t="str">
        <f t="shared" si="414"/>
        <v xml:space="preserve"> - </v>
      </c>
      <c r="AE3327" s="13" t="str">
        <f t="shared" si="415"/>
        <v/>
      </c>
    </row>
    <row r="3328" spans="1:31" x14ac:dyDescent="0.25">
      <c r="A3328" s="30"/>
      <c r="B3328" s="74"/>
      <c r="C3328" s="82"/>
      <c r="D3328" s="92"/>
      <c r="E3328" s="75"/>
      <c r="F3328" s="76"/>
      <c r="G3328" s="83"/>
      <c r="H3328" s="77"/>
      <c r="I3328" s="84"/>
      <c r="J3328" s="30"/>
      <c r="K3328" s="25" t="str">
        <f t="shared" si="408"/>
        <v/>
      </c>
      <c r="L3328" s="30"/>
      <c r="O3328" s="13" t="str">
        <f t="shared" si="409"/>
        <v/>
      </c>
      <c r="P3328" s="13">
        <f>SUM($E$11:$E3328)</f>
        <v>30</v>
      </c>
      <c r="T3328" s="22">
        <f t="shared" si="410"/>
        <v>0</v>
      </c>
      <c r="U3328" s="22">
        <f t="shared" si="411"/>
        <v>0</v>
      </c>
      <c r="W3328" s="13" t="str">
        <f t="shared" si="412"/>
        <v/>
      </c>
      <c r="Y3328" s="41" t="str">
        <f>IF($B3328="", "", IF($B3328&gt;'Annual Report'!$AZ$41, 'Annual Report'!$BA$40, TEXT($B3328, "mmm yyyy")))</f>
        <v/>
      </c>
      <c r="AA3328" s="13" t="str">
        <f t="shared" si="413"/>
        <v/>
      </c>
      <c r="AC3328" s="13" t="str">
        <f t="shared" si="414"/>
        <v xml:space="preserve"> - </v>
      </c>
      <c r="AE3328" s="13" t="str">
        <f t="shared" si="415"/>
        <v/>
      </c>
    </row>
    <row r="3329" spans="1:31" x14ac:dyDescent="0.25">
      <c r="A3329" s="30"/>
      <c r="B3329" s="74"/>
      <c r="C3329" s="82"/>
      <c r="D3329" s="92"/>
      <c r="E3329" s="75"/>
      <c r="F3329" s="76"/>
      <c r="G3329" s="83"/>
      <c r="H3329" s="77"/>
      <c r="I3329" s="84"/>
      <c r="J3329" s="30"/>
      <c r="K3329" s="25" t="str">
        <f t="shared" si="408"/>
        <v/>
      </c>
      <c r="L3329" s="30"/>
      <c r="O3329" s="13" t="str">
        <f t="shared" si="409"/>
        <v/>
      </c>
      <c r="P3329" s="13">
        <f>SUM($E$11:$E3329)</f>
        <v>30</v>
      </c>
      <c r="T3329" s="22">
        <f t="shared" si="410"/>
        <v>0</v>
      </c>
      <c r="U3329" s="22">
        <f t="shared" si="411"/>
        <v>0</v>
      </c>
      <c r="W3329" s="13" t="str">
        <f t="shared" si="412"/>
        <v/>
      </c>
      <c r="Y3329" s="41" t="str">
        <f>IF($B3329="", "", IF($B3329&gt;'Annual Report'!$AZ$41, 'Annual Report'!$BA$40, TEXT($B3329, "mmm yyyy")))</f>
        <v/>
      </c>
      <c r="AA3329" s="13" t="str">
        <f t="shared" si="413"/>
        <v/>
      </c>
      <c r="AC3329" s="13" t="str">
        <f t="shared" si="414"/>
        <v xml:space="preserve"> - </v>
      </c>
      <c r="AE3329" s="13" t="str">
        <f t="shared" si="415"/>
        <v/>
      </c>
    </row>
    <row r="3330" spans="1:31" x14ac:dyDescent="0.25">
      <c r="A3330" s="30"/>
      <c r="B3330" s="74"/>
      <c r="C3330" s="82"/>
      <c r="D3330" s="92"/>
      <c r="E3330" s="75"/>
      <c r="F3330" s="76"/>
      <c r="G3330" s="83"/>
      <c r="H3330" s="77"/>
      <c r="I3330" s="84"/>
      <c r="J3330" s="30"/>
      <c r="K3330" s="25" t="str">
        <f t="shared" si="408"/>
        <v/>
      </c>
      <c r="L3330" s="30"/>
      <c r="O3330" s="13" t="str">
        <f t="shared" si="409"/>
        <v/>
      </c>
      <c r="P3330" s="13">
        <f>SUM($E$11:$E3330)</f>
        <v>30</v>
      </c>
      <c r="T3330" s="22">
        <f t="shared" si="410"/>
        <v>0</v>
      </c>
      <c r="U3330" s="22">
        <f t="shared" si="411"/>
        <v>0</v>
      </c>
      <c r="W3330" s="13" t="str">
        <f t="shared" si="412"/>
        <v/>
      </c>
      <c r="Y3330" s="41" t="str">
        <f>IF($B3330="", "", IF($B3330&gt;'Annual Report'!$AZ$41, 'Annual Report'!$BA$40, TEXT($B3330, "mmm yyyy")))</f>
        <v/>
      </c>
      <c r="AA3330" s="13" t="str">
        <f t="shared" si="413"/>
        <v/>
      </c>
      <c r="AC3330" s="13" t="str">
        <f t="shared" si="414"/>
        <v xml:space="preserve"> - </v>
      </c>
      <c r="AE3330" s="13" t="str">
        <f t="shared" si="415"/>
        <v/>
      </c>
    </row>
    <row r="3331" spans="1:31" x14ac:dyDescent="0.25">
      <c r="A3331" s="30"/>
      <c r="B3331" s="74"/>
      <c r="C3331" s="82"/>
      <c r="D3331" s="92"/>
      <c r="E3331" s="75"/>
      <c r="F3331" s="76"/>
      <c r="G3331" s="83"/>
      <c r="H3331" s="77"/>
      <c r="I3331" s="84"/>
      <c r="J3331" s="30"/>
      <c r="K3331" s="25" t="str">
        <f t="shared" si="408"/>
        <v/>
      </c>
      <c r="L3331" s="30"/>
      <c r="O3331" s="13" t="str">
        <f t="shared" si="409"/>
        <v/>
      </c>
      <c r="P3331" s="13">
        <f>SUM($E$11:$E3331)</f>
        <v>30</v>
      </c>
      <c r="T3331" s="22">
        <f t="shared" si="410"/>
        <v>0</v>
      </c>
      <c r="U3331" s="22">
        <f t="shared" si="411"/>
        <v>0</v>
      </c>
      <c r="W3331" s="13" t="str">
        <f t="shared" si="412"/>
        <v/>
      </c>
      <c r="Y3331" s="41" t="str">
        <f>IF($B3331="", "", IF($B3331&gt;'Annual Report'!$AZ$41, 'Annual Report'!$BA$40, TEXT($B3331, "mmm yyyy")))</f>
        <v/>
      </c>
      <c r="AA3331" s="13" t="str">
        <f t="shared" si="413"/>
        <v/>
      </c>
      <c r="AC3331" s="13" t="str">
        <f t="shared" si="414"/>
        <v xml:space="preserve"> - </v>
      </c>
      <c r="AE3331" s="13" t="str">
        <f t="shared" si="415"/>
        <v/>
      </c>
    </row>
    <row r="3332" spans="1:31" x14ac:dyDescent="0.25">
      <c r="A3332" s="30"/>
      <c r="B3332" s="74"/>
      <c r="C3332" s="82"/>
      <c r="D3332" s="92"/>
      <c r="E3332" s="75"/>
      <c r="F3332" s="76"/>
      <c r="G3332" s="83"/>
      <c r="H3332" s="77"/>
      <c r="I3332" s="84"/>
      <c r="J3332" s="30"/>
      <c r="K3332" s="25" t="str">
        <f t="shared" si="408"/>
        <v/>
      </c>
      <c r="L3332" s="30"/>
      <c r="O3332" s="13" t="str">
        <f t="shared" si="409"/>
        <v/>
      </c>
      <c r="P3332" s="13">
        <f>SUM($E$11:$E3332)</f>
        <v>30</v>
      </c>
      <c r="T3332" s="22">
        <f t="shared" si="410"/>
        <v>0</v>
      </c>
      <c r="U3332" s="22">
        <f t="shared" si="411"/>
        <v>0</v>
      </c>
      <c r="W3332" s="13" t="str">
        <f t="shared" si="412"/>
        <v/>
      </c>
      <c r="Y3332" s="41" t="str">
        <f>IF($B3332="", "", IF($B3332&gt;'Annual Report'!$AZ$41, 'Annual Report'!$BA$40, TEXT($B3332, "mmm yyyy")))</f>
        <v/>
      </c>
      <c r="AA3332" s="13" t="str">
        <f t="shared" si="413"/>
        <v/>
      </c>
      <c r="AC3332" s="13" t="str">
        <f t="shared" si="414"/>
        <v xml:space="preserve"> - </v>
      </c>
      <c r="AE3332" s="13" t="str">
        <f t="shared" si="415"/>
        <v/>
      </c>
    </row>
    <row r="3333" spans="1:31" x14ac:dyDescent="0.25">
      <c r="A3333" s="30"/>
      <c r="B3333" s="74"/>
      <c r="C3333" s="82"/>
      <c r="D3333" s="92"/>
      <c r="E3333" s="75"/>
      <c r="F3333" s="76"/>
      <c r="G3333" s="83"/>
      <c r="H3333" s="77"/>
      <c r="I3333" s="84"/>
      <c r="J3333" s="30"/>
      <c r="K3333" s="25" t="str">
        <f t="shared" si="408"/>
        <v/>
      </c>
      <c r="L3333" s="30"/>
      <c r="O3333" s="13" t="str">
        <f t="shared" si="409"/>
        <v/>
      </c>
      <c r="P3333" s="13">
        <f>SUM($E$11:$E3333)</f>
        <v>30</v>
      </c>
      <c r="T3333" s="22">
        <f t="shared" si="410"/>
        <v>0</v>
      </c>
      <c r="U3333" s="22">
        <f t="shared" si="411"/>
        <v>0</v>
      </c>
      <c r="W3333" s="13" t="str">
        <f t="shared" si="412"/>
        <v/>
      </c>
      <c r="Y3333" s="41" t="str">
        <f>IF($B3333="", "", IF($B3333&gt;'Annual Report'!$AZ$41, 'Annual Report'!$BA$40, TEXT($B3333, "mmm yyyy")))</f>
        <v/>
      </c>
      <c r="AA3333" s="13" t="str">
        <f t="shared" si="413"/>
        <v/>
      </c>
      <c r="AC3333" s="13" t="str">
        <f t="shared" si="414"/>
        <v xml:space="preserve"> - </v>
      </c>
      <c r="AE3333" s="13" t="str">
        <f t="shared" si="415"/>
        <v/>
      </c>
    </row>
    <row r="3334" spans="1:31" x14ac:dyDescent="0.25">
      <c r="A3334" s="30"/>
      <c r="B3334" s="74"/>
      <c r="C3334" s="82"/>
      <c r="D3334" s="92"/>
      <c r="E3334" s="75"/>
      <c r="F3334" s="76"/>
      <c r="G3334" s="83"/>
      <c r="H3334" s="77"/>
      <c r="I3334" s="84"/>
      <c r="J3334" s="30"/>
      <c r="K3334" s="25" t="str">
        <f t="shared" si="408"/>
        <v/>
      </c>
      <c r="L3334" s="30"/>
      <c r="O3334" s="13" t="str">
        <f t="shared" si="409"/>
        <v/>
      </c>
      <c r="P3334" s="13">
        <f>SUM($E$11:$E3334)</f>
        <v>30</v>
      </c>
      <c r="T3334" s="22">
        <f t="shared" si="410"/>
        <v>0</v>
      </c>
      <c r="U3334" s="22">
        <f t="shared" si="411"/>
        <v>0</v>
      </c>
      <c r="W3334" s="13" t="str">
        <f t="shared" si="412"/>
        <v/>
      </c>
      <c r="Y3334" s="41" t="str">
        <f>IF($B3334="", "", IF($B3334&gt;'Annual Report'!$AZ$41, 'Annual Report'!$BA$40, TEXT($B3334, "mmm yyyy")))</f>
        <v/>
      </c>
      <c r="AA3334" s="13" t="str">
        <f t="shared" si="413"/>
        <v/>
      </c>
      <c r="AC3334" s="13" t="str">
        <f t="shared" si="414"/>
        <v xml:space="preserve"> - </v>
      </c>
      <c r="AE3334" s="13" t="str">
        <f t="shared" si="415"/>
        <v/>
      </c>
    </row>
    <row r="3335" spans="1:31" x14ac:dyDescent="0.25">
      <c r="A3335" s="30"/>
      <c r="B3335" s="74"/>
      <c r="C3335" s="82"/>
      <c r="D3335" s="92"/>
      <c r="E3335" s="75"/>
      <c r="F3335" s="76"/>
      <c r="G3335" s="83"/>
      <c r="H3335" s="77"/>
      <c r="I3335" s="84"/>
      <c r="J3335" s="30"/>
      <c r="K3335" s="25" t="str">
        <f t="shared" si="408"/>
        <v/>
      </c>
      <c r="L3335" s="30"/>
      <c r="O3335" s="13" t="str">
        <f t="shared" si="409"/>
        <v/>
      </c>
      <c r="P3335" s="13">
        <f>SUM($E$11:$E3335)</f>
        <v>30</v>
      </c>
      <c r="T3335" s="22">
        <f t="shared" si="410"/>
        <v>0</v>
      </c>
      <c r="U3335" s="22">
        <f t="shared" si="411"/>
        <v>0</v>
      </c>
      <c r="W3335" s="13" t="str">
        <f t="shared" si="412"/>
        <v/>
      </c>
      <c r="Y3335" s="41" t="str">
        <f>IF($B3335="", "", IF($B3335&gt;'Annual Report'!$AZ$41, 'Annual Report'!$BA$40, TEXT($B3335, "mmm yyyy")))</f>
        <v/>
      </c>
      <c r="AA3335" s="13" t="str">
        <f t="shared" si="413"/>
        <v/>
      </c>
      <c r="AC3335" s="13" t="str">
        <f t="shared" si="414"/>
        <v xml:space="preserve"> - </v>
      </c>
      <c r="AE3335" s="13" t="str">
        <f t="shared" si="415"/>
        <v/>
      </c>
    </row>
    <row r="3336" spans="1:31" x14ac:dyDescent="0.25">
      <c r="A3336" s="30"/>
      <c r="B3336" s="74"/>
      <c r="C3336" s="82"/>
      <c r="D3336" s="92"/>
      <c r="E3336" s="75"/>
      <c r="F3336" s="76"/>
      <c r="G3336" s="83"/>
      <c r="H3336" s="77"/>
      <c r="I3336" s="84"/>
      <c r="J3336" s="30"/>
      <c r="K3336" s="25" t="str">
        <f t="shared" si="408"/>
        <v/>
      </c>
      <c r="L3336" s="30"/>
      <c r="O3336" s="13" t="str">
        <f t="shared" si="409"/>
        <v/>
      </c>
      <c r="P3336" s="13">
        <f>SUM($E$11:$E3336)</f>
        <v>30</v>
      </c>
      <c r="T3336" s="22">
        <f t="shared" si="410"/>
        <v>0</v>
      </c>
      <c r="U3336" s="22">
        <f t="shared" si="411"/>
        <v>0</v>
      </c>
      <c r="W3336" s="13" t="str">
        <f t="shared" si="412"/>
        <v/>
      </c>
      <c r="Y3336" s="41" t="str">
        <f>IF($B3336="", "", IF($B3336&gt;'Annual Report'!$AZ$41, 'Annual Report'!$BA$40, TEXT($B3336, "mmm yyyy")))</f>
        <v/>
      </c>
      <c r="AA3336" s="13" t="str">
        <f t="shared" si="413"/>
        <v/>
      </c>
      <c r="AC3336" s="13" t="str">
        <f t="shared" si="414"/>
        <v xml:space="preserve"> - </v>
      </c>
      <c r="AE3336" s="13" t="str">
        <f t="shared" si="415"/>
        <v/>
      </c>
    </row>
    <row r="3337" spans="1:31" x14ac:dyDescent="0.25">
      <c r="A3337" s="30"/>
      <c r="B3337" s="74"/>
      <c r="C3337" s="82"/>
      <c r="D3337" s="92"/>
      <c r="E3337" s="75"/>
      <c r="F3337" s="76"/>
      <c r="G3337" s="83"/>
      <c r="H3337" s="77"/>
      <c r="I3337" s="84"/>
      <c r="J3337" s="30"/>
      <c r="K3337" s="25" t="str">
        <f t="shared" si="408"/>
        <v/>
      </c>
      <c r="L3337" s="30"/>
      <c r="O3337" s="13" t="str">
        <f t="shared" si="409"/>
        <v/>
      </c>
      <c r="P3337" s="13">
        <f>SUM($E$11:$E3337)</f>
        <v>30</v>
      </c>
      <c r="T3337" s="22">
        <f t="shared" si="410"/>
        <v>0</v>
      </c>
      <c r="U3337" s="22">
        <f t="shared" si="411"/>
        <v>0</v>
      </c>
      <c r="W3337" s="13" t="str">
        <f t="shared" si="412"/>
        <v/>
      </c>
      <c r="Y3337" s="41" t="str">
        <f>IF($B3337="", "", IF($B3337&gt;'Annual Report'!$AZ$41, 'Annual Report'!$BA$40, TEXT($B3337, "mmm yyyy")))</f>
        <v/>
      </c>
      <c r="AA3337" s="13" t="str">
        <f t="shared" si="413"/>
        <v/>
      </c>
      <c r="AC3337" s="13" t="str">
        <f t="shared" si="414"/>
        <v xml:space="preserve"> - </v>
      </c>
      <c r="AE3337" s="13" t="str">
        <f t="shared" si="415"/>
        <v/>
      </c>
    </row>
    <row r="3338" spans="1:31" x14ac:dyDescent="0.25">
      <c r="A3338" s="30"/>
      <c r="B3338" s="74"/>
      <c r="C3338" s="82"/>
      <c r="D3338" s="92"/>
      <c r="E3338" s="75"/>
      <c r="F3338" s="76"/>
      <c r="G3338" s="83"/>
      <c r="H3338" s="77"/>
      <c r="I3338" s="84"/>
      <c r="J3338" s="30"/>
      <c r="K3338" s="25" t="str">
        <f t="shared" si="408"/>
        <v/>
      </c>
      <c r="L3338" s="30"/>
      <c r="O3338" s="13" t="str">
        <f t="shared" si="409"/>
        <v/>
      </c>
      <c r="P3338" s="13">
        <f>SUM($E$11:$E3338)</f>
        <v>30</v>
      </c>
      <c r="T3338" s="22">
        <f t="shared" si="410"/>
        <v>0</v>
      </c>
      <c r="U3338" s="22">
        <f t="shared" si="411"/>
        <v>0</v>
      </c>
      <c r="W3338" s="13" t="str">
        <f t="shared" si="412"/>
        <v/>
      </c>
      <c r="Y3338" s="41" t="str">
        <f>IF($B3338="", "", IF($B3338&gt;'Annual Report'!$AZ$41, 'Annual Report'!$BA$40, TEXT($B3338, "mmm yyyy")))</f>
        <v/>
      </c>
      <c r="AA3338" s="13" t="str">
        <f t="shared" si="413"/>
        <v/>
      </c>
      <c r="AC3338" s="13" t="str">
        <f t="shared" si="414"/>
        <v xml:space="preserve"> - </v>
      </c>
      <c r="AE3338" s="13" t="str">
        <f t="shared" si="415"/>
        <v/>
      </c>
    </row>
    <row r="3339" spans="1:31" x14ac:dyDescent="0.25">
      <c r="A3339" s="30"/>
      <c r="B3339" s="74"/>
      <c r="C3339" s="82"/>
      <c r="D3339" s="92"/>
      <c r="E3339" s="75"/>
      <c r="F3339" s="76"/>
      <c r="G3339" s="83"/>
      <c r="H3339" s="77"/>
      <c r="I3339" s="84"/>
      <c r="J3339" s="30"/>
      <c r="K3339" s="25" t="str">
        <f t="shared" si="408"/>
        <v/>
      </c>
      <c r="L3339" s="30"/>
      <c r="O3339" s="13" t="str">
        <f t="shared" si="409"/>
        <v/>
      </c>
      <c r="P3339" s="13">
        <f>SUM($E$11:$E3339)</f>
        <v>30</v>
      </c>
      <c r="T3339" s="22">
        <f t="shared" si="410"/>
        <v>0</v>
      </c>
      <c r="U3339" s="22">
        <f t="shared" si="411"/>
        <v>0</v>
      </c>
      <c r="W3339" s="13" t="str">
        <f t="shared" si="412"/>
        <v/>
      </c>
      <c r="Y3339" s="41" t="str">
        <f>IF($B3339="", "", IF($B3339&gt;'Annual Report'!$AZ$41, 'Annual Report'!$BA$40, TEXT($B3339, "mmm yyyy")))</f>
        <v/>
      </c>
      <c r="AA3339" s="13" t="str">
        <f t="shared" si="413"/>
        <v/>
      </c>
      <c r="AC3339" s="13" t="str">
        <f t="shared" si="414"/>
        <v xml:space="preserve"> - </v>
      </c>
      <c r="AE3339" s="13" t="str">
        <f t="shared" si="415"/>
        <v/>
      </c>
    </row>
    <row r="3340" spans="1:31" x14ac:dyDescent="0.25">
      <c r="A3340" s="30"/>
      <c r="B3340" s="74"/>
      <c r="C3340" s="82"/>
      <c r="D3340" s="92"/>
      <c r="E3340" s="75"/>
      <c r="F3340" s="76"/>
      <c r="G3340" s="83"/>
      <c r="H3340" s="77"/>
      <c r="I3340" s="84"/>
      <c r="J3340" s="30"/>
      <c r="K3340" s="25" t="str">
        <f t="shared" ref="K3340:K3403" si="416">IF($B3340="", "", $G3340+$H3340-$F3340-$U3340-$T3340)</f>
        <v/>
      </c>
      <c r="L3340" s="30"/>
      <c r="O3340" s="13" t="str">
        <f t="shared" ref="O3340:O3403" si="417">IF($B3340="", "", IF(OR($B3340&lt;$R$3, $B3340&gt;$R$4), "X", ""))</f>
        <v/>
      </c>
      <c r="P3340" s="13">
        <f>SUM($E$11:$E3340)</f>
        <v>30</v>
      </c>
      <c r="T3340" s="22">
        <f t="shared" ref="T3340:T3403" si="418">ROUND($D3340*$P$4*24, 2)</f>
        <v>0</v>
      </c>
      <c r="U3340" s="22">
        <f t="shared" ref="U3340:U3403" si="419">ROUND(IF(AND($P3340&gt;$O$6, $P3339&lt;$O$6), (($P3340-$O$6)*$P$7)+(($O$6-$P3339)*$P$6), IF($P3339&gt;$O$6, $E3340*$P$7, $E3340*$P$6)), 2)</f>
        <v>0</v>
      </c>
      <c r="W3340" s="13" t="str">
        <f t="shared" ref="W3340:W3403" si="420">IF($I3340="", "", IF(COUNTIF($R$11:$R$20, $I3340)&gt;0, "", "X"))</f>
        <v/>
      </c>
      <c r="Y3340" s="41" t="str">
        <f>IF($B3340="", "", IF($B3340&gt;'Annual Report'!$AZ$41, 'Annual Report'!$BA$40, TEXT($B3340, "mmm yyyy")))</f>
        <v/>
      </c>
      <c r="AA3340" s="13" t="str">
        <f t="shared" ref="AA3340:AA3403" si="421">IF(AND(NOT($F3340=""), $I3340=""), "X", "")</f>
        <v/>
      </c>
      <c r="AC3340" s="13" t="str">
        <f t="shared" ref="AC3340:AC3403" si="422">_xlfn.CONCAT(Y3340, " - ", $I3340)</f>
        <v xml:space="preserve"> - </v>
      </c>
      <c r="AE3340" s="13" t="str">
        <f t="shared" ref="AE3340:AE3403" si="423">IF($AA3340="", "", $Y3340)</f>
        <v/>
      </c>
    </row>
    <row r="3341" spans="1:31" x14ac:dyDescent="0.25">
      <c r="A3341" s="30"/>
      <c r="B3341" s="74"/>
      <c r="C3341" s="82"/>
      <c r="D3341" s="92"/>
      <c r="E3341" s="75"/>
      <c r="F3341" s="76"/>
      <c r="G3341" s="83"/>
      <c r="H3341" s="77"/>
      <c r="I3341" s="84"/>
      <c r="J3341" s="30"/>
      <c r="K3341" s="25" t="str">
        <f t="shared" si="416"/>
        <v/>
      </c>
      <c r="L3341" s="30"/>
      <c r="O3341" s="13" t="str">
        <f t="shared" si="417"/>
        <v/>
      </c>
      <c r="P3341" s="13">
        <f>SUM($E$11:$E3341)</f>
        <v>30</v>
      </c>
      <c r="T3341" s="22">
        <f t="shared" si="418"/>
        <v>0</v>
      </c>
      <c r="U3341" s="22">
        <f t="shared" si="419"/>
        <v>0</v>
      </c>
      <c r="W3341" s="13" t="str">
        <f t="shared" si="420"/>
        <v/>
      </c>
      <c r="Y3341" s="41" t="str">
        <f>IF($B3341="", "", IF($B3341&gt;'Annual Report'!$AZ$41, 'Annual Report'!$BA$40, TEXT($B3341, "mmm yyyy")))</f>
        <v/>
      </c>
      <c r="AA3341" s="13" t="str">
        <f t="shared" si="421"/>
        <v/>
      </c>
      <c r="AC3341" s="13" t="str">
        <f t="shared" si="422"/>
        <v xml:space="preserve"> - </v>
      </c>
      <c r="AE3341" s="13" t="str">
        <f t="shared" si="423"/>
        <v/>
      </c>
    </row>
    <row r="3342" spans="1:31" x14ac:dyDescent="0.25">
      <c r="A3342" s="30"/>
      <c r="B3342" s="74"/>
      <c r="C3342" s="82"/>
      <c r="D3342" s="92"/>
      <c r="E3342" s="75"/>
      <c r="F3342" s="76"/>
      <c r="G3342" s="83"/>
      <c r="H3342" s="77"/>
      <c r="I3342" s="84"/>
      <c r="J3342" s="30"/>
      <c r="K3342" s="25" t="str">
        <f t="shared" si="416"/>
        <v/>
      </c>
      <c r="L3342" s="30"/>
      <c r="O3342" s="13" t="str">
        <f t="shared" si="417"/>
        <v/>
      </c>
      <c r="P3342" s="13">
        <f>SUM($E$11:$E3342)</f>
        <v>30</v>
      </c>
      <c r="T3342" s="22">
        <f t="shared" si="418"/>
        <v>0</v>
      </c>
      <c r="U3342" s="22">
        <f t="shared" si="419"/>
        <v>0</v>
      </c>
      <c r="W3342" s="13" t="str">
        <f t="shared" si="420"/>
        <v/>
      </c>
      <c r="Y3342" s="41" t="str">
        <f>IF($B3342="", "", IF($B3342&gt;'Annual Report'!$AZ$41, 'Annual Report'!$BA$40, TEXT($B3342, "mmm yyyy")))</f>
        <v/>
      </c>
      <c r="AA3342" s="13" t="str">
        <f t="shared" si="421"/>
        <v/>
      </c>
      <c r="AC3342" s="13" t="str">
        <f t="shared" si="422"/>
        <v xml:space="preserve"> - </v>
      </c>
      <c r="AE3342" s="13" t="str">
        <f t="shared" si="423"/>
        <v/>
      </c>
    </row>
    <row r="3343" spans="1:31" x14ac:dyDescent="0.25">
      <c r="A3343" s="30"/>
      <c r="B3343" s="74"/>
      <c r="C3343" s="82"/>
      <c r="D3343" s="92"/>
      <c r="E3343" s="75"/>
      <c r="F3343" s="76"/>
      <c r="G3343" s="83"/>
      <c r="H3343" s="77"/>
      <c r="I3343" s="84"/>
      <c r="J3343" s="30"/>
      <c r="K3343" s="25" t="str">
        <f t="shared" si="416"/>
        <v/>
      </c>
      <c r="L3343" s="30"/>
      <c r="O3343" s="13" t="str">
        <f t="shared" si="417"/>
        <v/>
      </c>
      <c r="P3343" s="13">
        <f>SUM($E$11:$E3343)</f>
        <v>30</v>
      </c>
      <c r="T3343" s="22">
        <f t="shared" si="418"/>
        <v>0</v>
      </c>
      <c r="U3343" s="22">
        <f t="shared" si="419"/>
        <v>0</v>
      </c>
      <c r="W3343" s="13" t="str">
        <f t="shared" si="420"/>
        <v/>
      </c>
      <c r="Y3343" s="41" t="str">
        <f>IF($B3343="", "", IF($B3343&gt;'Annual Report'!$AZ$41, 'Annual Report'!$BA$40, TEXT($B3343, "mmm yyyy")))</f>
        <v/>
      </c>
      <c r="AA3343" s="13" t="str">
        <f t="shared" si="421"/>
        <v/>
      </c>
      <c r="AC3343" s="13" t="str">
        <f t="shared" si="422"/>
        <v xml:space="preserve"> - </v>
      </c>
      <c r="AE3343" s="13" t="str">
        <f t="shared" si="423"/>
        <v/>
      </c>
    </row>
    <row r="3344" spans="1:31" x14ac:dyDescent="0.25">
      <c r="A3344" s="30"/>
      <c r="B3344" s="74"/>
      <c r="C3344" s="82"/>
      <c r="D3344" s="92"/>
      <c r="E3344" s="75"/>
      <c r="F3344" s="76"/>
      <c r="G3344" s="83"/>
      <c r="H3344" s="77"/>
      <c r="I3344" s="84"/>
      <c r="J3344" s="30"/>
      <c r="K3344" s="25" t="str">
        <f t="shared" si="416"/>
        <v/>
      </c>
      <c r="L3344" s="30"/>
      <c r="O3344" s="13" t="str">
        <f t="shared" si="417"/>
        <v/>
      </c>
      <c r="P3344" s="13">
        <f>SUM($E$11:$E3344)</f>
        <v>30</v>
      </c>
      <c r="T3344" s="22">
        <f t="shared" si="418"/>
        <v>0</v>
      </c>
      <c r="U3344" s="22">
        <f t="shared" si="419"/>
        <v>0</v>
      </c>
      <c r="W3344" s="13" t="str">
        <f t="shared" si="420"/>
        <v/>
      </c>
      <c r="Y3344" s="41" t="str">
        <f>IF($B3344="", "", IF($B3344&gt;'Annual Report'!$AZ$41, 'Annual Report'!$BA$40, TEXT($B3344, "mmm yyyy")))</f>
        <v/>
      </c>
      <c r="AA3344" s="13" t="str">
        <f t="shared" si="421"/>
        <v/>
      </c>
      <c r="AC3344" s="13" t="str">
        <f t="shared" si="422"/>
        <v xml:space="preserve"> - </v>
      </c>
      <c r="AE3344" s="13" t="str">
        <f t="shared" si="423"/>
        <v/>
      </c>
    </row>
    <row r="3345" spans="1:31" x14ac:dyDescent="0.25">
      <c r="A3345" s="30"/>
      <c r="B3345" s="74"/>
      <c r="C3345" s="82"/>
      <c r="D3345" s="92"/>
      <c r="E3345" s="75"/>
      <c r="F3345" s="76"/>
      <c r="G3345" s="83"/>
      <c r="H3345" s="77"/>
      <c r="I3345" s="84"/>
      <c r="J3345" s="30"/>
      <c r="K3345" s="25" t="str">
        <f t="shared" si="416"/>
        <v/>
      </c>
      <c r="L3345" s="30"/>
      <c r="O3345" s="13" t="str">
        <f t="shared" si="417"/>
        <v/>
      </c>
      <c r="P3345" s="13">
        <f>SUM($E$11:$E3345)</f>
        <v>30</v>
      </c>
      <c r="T3345" s="22">
        <f t="shared" si="418"/>
        <v>0</v>
      </c>
      <c r="U3345" s="22">
        <f t="shared" si="419"/>
        <v>0</v>
      </c>
      <c r="W3345" s="13" t="str">
        <f t="shared" si="420"/>
        <v/>
      </c>
      <c r="Y3345" s="41" t="str">
        <f>IF($B3345="", "", IF($B3345&gt;'Annual Report'!$AZ$41, 'Annual Report'!$BA$40, TEXT($B3345, "mmm yyyy")))</f>
        <v/>
      </c>
      <c r="AA3345" s="13" t="str">
        <f t="shared" si="421"/>
        <v/>
      </c>
      <c r="AC3345" s="13" t="str">
        <f t="shared" si="422"/>
        <v xml:space="preserve"> - </v>
      </c>
      <c r="AE3345" s="13" t="str">
        <f t="shared" si="423"/>
        <v/>
      </c>
    </row>
    <row r="3346" spans="1:31" x14ac:dyDescent="0.25">
      <c r="A3346" s="30"/>
      <c r="B3346" s="74"/>
      <c r="C3346" s="82"/>
      <c r="D3346" s="92"/>
      <c r="E3346" s="75"/>
      <c r="F3346" s="76"/>
      <c r="G3346" s="83"/>
      <c r="H3346" s="77"/>
      <c r="I3346" s="84"/>
      <c r="J3346" s="30"/>
      <c r="K3346" s="25" t="str">
        <f t="shared" si="416"/>
        <v/>
      </c>
      <c r="L3346" s="30"/>
      <c r="O3346" s="13" t="str">
        <f t="shared" si="417"/>
        <v/>
      </c>
      <c r="P3346" s="13">
        <f>SUM($E$11:$E3346)</f>
        <v>30</v>
      </c>
      <c r="T3346" s="22">
        <f t="shared" si="418"/>
        <v>0</v>
      </c>
      <c r="U3346" s="22">
        <f t="shared" si="419"/>
        <v>0</v>
      </c>
      <c r="W3346" s="13" t="str">
        <f t="shared" si="420"/>
        <v/>
      </c>
      <c r="Y3346" s="41" t="str">
        <f>IF($B3346="", "", IF($B3346&gt;'Annual Report'!$AZ$41, 'Annual Report'!$BA$40, TEXT($B3346, "mmm yyyy")))</f>
        <v/>
      </c>
      <c r="AA3346" s="13" t="str">
        <f t="shared" si="421"/>
        <v/>
      </c>
      <c r="AC3346" s="13" t="str">
        <f t="shared" si="422"/>
        <v xml:space="preserve"> - </v>
      </c>
      <c r="AE3346" s="13" t="str">
        <f t="shared" si="423"/>
        <v/>
      </c>
    </row>
    <row r="3347" spans="1:31" x14ac:dyDescent="0.25">
      <c r="A3347" s="30"/>
      <c r="B3347" s="74"/>
      <c r="C3347" s="82"/>
      <c r="D3347" s="92"/>
      <c r="E3347" s="75"/>
      <c r="F3347" s="76"/>
      <c r="G3347" s="83"/>
      <c r="H3347" s="77"/>
      <c r="I3347" s="84"/>
      <c r="J3347" s="30"/>
      <c r="K3347" s="25" t="str">
        <f t="shared" si="416"/>
        <v/>
      </c>
      <c r="L3347" s="30"/>
      <c r="O3347" s="13" t="str">
        <f t="shared" si="417"/>
        <v/>
      </c>
      <c r="P3347" s="13">
        <f>SUM($E$11:$E3347)</f>
        <v>30</v>
      </c>
      <c r="T3347" s="22">
        <f t="shared" si="418"/>
        <v>0</v>
      </c>
      <c r="U3347" s="22">
        <f t="shared" si="419"/>
        <v>0</v>
      </c>
      <c r="W3347" s="13" t="str">
        <f t="shared" si="420"/>
        <v/>
      </c>
      <c r="Y3347" s="41" t="str">
        <f>IF($B3347="", "", IF($B3347&gt;'Annual Report'!$AZ$41, 'Annual Report'!$BA$40, TEXT($B3347, "mmm yyyy")))</f>
        <v/>
      </c>
      <c r="AA3347" s="13" t="str">
        <f t="shared" si="421"/>
        <v/>
      </c>
      <c r="AC3347" s="13" t="str">
        <f t="shared" si="422"/>
        <v xml:space="preserve"> - </v>
      </c>
      <c r="AE3347" s="13" t="str">
        <f t="shared" si="423"/>
        <v/>
      </c>
    </row>
    <row r="3348" spans="1:31" x14ac:dyDescent="0.25">
      <c r="A3348" s="30"/>
      <c r="B3348" s="74"/>
      <c r="C3348" s="82"/>
      <c r="D3348" s="92"/>
      <c r="E3348" s="75"/>
      <c r="F3348" s="76"/>
      <c r="G3348" s="83"/>
      <c r="H3348" s="77"/>
      <c r="I3348" s="84"/>
      <c r="J3348" s="30"/>
      <c r="K3348" s="25" t="str">
        <f t="shared" si="416"/>
        <v/>
      </c>
      <c r="L3348" s="30"/>
      <c r="O3348" s="13" t="str">
        <f t="shared" si="417"/>
        <v/>
      </c>
      <c r="P3348" s="13">
        <f>SUM($E$11:$E3348)</f>
        <v>30</v>
      </c>
      <c r="T3348" s="22">
        <f t="shared" si="418"/>
        <v>0</v>
      </c>
      <c r="U3348" s="22">
        <f t="shared" si="419"/>
        <v>0</v>
      </c>
      <c r="W3348" s="13" t="str">
        <f t="shared" si="420"/>
        <v/>
      </c>
      <c r="Y3348" s="41" t="str">
        <f>IF($B3348="", "", IF($B3348&gt;'Annual Report'!$AZ$41, 'Annual Report'!$BA$40, TEXT($B3348, "mmm yyyy")))</f>
        <v/>
      </c>
      <c r="AA3348" s="13" t="str">
        <f t="shared" si="421"/>
        <v/>
      </c>
      <c r="AC3348" s="13" t="str">
        <f t="shared" si="422"/>
        <v xml:space="preserve"> - </v>
      </c>
      <c r="AE3348" s="13" t="str">
        <f t="shared" si="423"/>
        <v/>
      </c>
    </row>
    <row r="3349" spans="1:31" x14ac:dyDescent="0.25">
      <c r="A3349" s="30"/>
      <c r="B3349" s="74"/>
      <c r="C3349" s="82"/>
      <c r="D3349" s="92"/>
      <c r="E3349" s="75"/>
      <c r="F3349" s="76"/>
      <c r="G3349" s="83"/>
      <c r="H3349" s="77"/>
      <c r="I3349" s="84"/>
      <c r="J3349" s="30"/>
      <c r="K3349" s="25" t="str">
        <f t="shared" si="416"/>
        <v/>
      </c>
      <c r="L3349" s="30"/>
      <c r="O3349" s="13" t="str">
        <f t="shared" si="417"/>
        <v/>
      </c>
      <c r="P3349" s="13">
        <f>SUM($E$11:$E3349)</f>
        <v>30</v>
      </c>
      <c r="T3349" s="22">
        <f t="shared" si="418"/>
        <v>0</v>
      </c>
      <c r="U3349" s="22">
        <f t="shared" si="419"/>
        <v>0</v>
      </c>
      <c r="W3349" s="13" t="str">
        <f t="shared" si="420"/>
        <v/>
      </c>
      <c r="Y3349" s="41" t="str">
        <f>IF($B3349="", "", IF($B3349&gt;'Annual Report'!$AZ$41, 'Annual Report'!$BA$40, TEXT($B3349, "mmm yyyy")))</f>
        <v/>
      </c>
      <c r="AA3349" s="13" t="str">
        <f t="shared" si="421"/>
        <v/>
      </c>
      <c r="AC3349" s="13" t="str">
        <f t="shared" si="422"/>
        <v xml:space="preserve"> - </v>
      </c>
      <c r="AE3349" s="13" t="str">
        <f t="shared" si="423"/>
        <v/>
      </c>
    </row>
    <row r="3350" spans="1:31" x14ac:dyDescent="0.25">
      <c r="A3350" s="30"/>
      <c r="B3350" s="74"/>
      <c r="C3350" s="82"/>
      <c r="D3350" s="92"/>
      <c r="E3350" s="75"/>
      <c r="F3350" s="76"/>
      <c r="G3350" s="83"/>
      <c r="H3350" s="77"/>
      <c r="I3350" s="84"/>
      <c r="J3350" s="30"/>
      <c r="K3350" s="25" t="str">
        <f t="shared" si="416"/>
        <v/>
      </c>
      <c r="L3350" s="30"/>
      <c r="O3350" s="13" t="str">
        <f t="shared" si="417"/>
        <v/>
      </c>
      <c r="P3350" s="13">
        <f>SUM($E$11:$E3350)</f>
        <v>30</v>
      </c>
      <c r="T3350" s="22">
        <f t="shared" si="418"/>
        <v>0</v>
      </c>
      <c r="U3350" s="22">
        <f t="shared" si="419"/>
        <v>0</v>
      </c>
      <c r="W3350" s="13" t="str">
        <f t="shared" si="420"/>
        <v/>
      </c>
      <c r="Y3350" s="41" t="str">
        <f>IF($B3350="", "", IF($B3350&gt;'Annual Report'!$AZ$41, 'Annual Report'!$BA$40, TEXT($B3350, "mmm yyyy")))</f>
        <v/>
      </c>
      <c r="AA3350" s="13" t="str">
        <f t="shared" si="421"/>
        <v/>
      </c>
      <c r="AC3350" s="13" t="str">
        <f t="shared" si="422"/>
        <v xml:space="preserve"> - </v>
      </c>
      <c r="AE3350" s="13" t="str">
        <f t="shared" si="423"/>
        <v/>
      </c>
    </row>
    <row r="3351" spans="1:31" x14ac:dyDescent="0.25">
      <c r="A3351" s="30"/>
      <c r="B3351" s="74"/>
      <c r="C3351" s="82"/>
      <c r="D3351" s="92"/>
      <c r="E3351" s="75"/>
      <c r="F3351" s="76"/>
      <c r="G3351" s="83"/>
      <c r="H3351" s="77"/>
      <c r="I3351" s="84"/>
      <c r="J3351" s="30"/>
      <c r="K3351" s="25" t="str">
        <f t="shared" si="416"/>
        <v/>
      </c>
      <c r="L3351" s="30"/>
      <c r="O3351" s="13" t="str">
        <f t="shared" si="417"/>
        <v/>
      </c>
      <c r="P3351" s="13">
        <f>SUM($E$11:$E3351)</f>
        <v>30</v>
      </c>
      <c r="T3351" s="22">
        <f t="shared" si="418"/>
        <v>0</v>
      </c>
      <c r="U3351" s="22">
        <f t="shared" si="419"/>
        <v>0</v>
      </c>
      <c r="W3351" s="13" t="str">
        <f t="shared" si="420"/>
        <v/>
      </c>
      <c r="Y3351" s="41" t="str">
        <f>IF($B3351="", "", IF($B3351&gt;'Annual Report'!$AZ$41, 'Annual Report'!$BA$40, TEXT($B3351, "mmm yyyy")))</f>
        <v/>
      </c>
      <c r="AA3351" s="13" t="str">
        <f t="shared" si="421"/>
        <v/>
      </c>
      <c r="AC3351" s="13" t="str">
        <f t="shared" si="422"/>
        <v xml:space="preserve"> - </v>
      </c>
      <c r="AE3351" s="13" t="str">
        <f t="shared" si="423"/>
        <v/>
      </c>
    </row>
    <row r="3352" spans="1:31" x14ac:dyDescent="0.25">
      <c r="A3352" s="30"/>
      <c r="B3352" s="74"/>
      <c r="C3352" s="82"/>
      <c r="D3352" s="92"/>
      <c r="E3352" s="75"/>
      <c r="F3352" s="76"/>
      <c r="G3352" s="83"/>
      <c r="H3352" s="77"/>
      <c r="I3352" s="84"/>
      <c r="J3352" s="30"/>
      <c r="K3352" s="25" t="str">
        <f t="shared" si="416"/>
        <v/>
      </c>
      <c r="L3352" s="30"/>
      <c r="O3352" s="13" t="str">
        <f t="shared" si="417"/>
        <v/>
      </c>
      <c r="P3352" s="13">
        <f>SUM($E$11:$E3352)</f>
        <v>30</v>
      </c>
      <c r="T3352" s="22">
        <f t="shared" si="418"/>
        <v>0</v>
      </c>
      <c r="U3352" s="22">
        <f t="shared" si="419"/>
        <v>0</v>
      </c>
      <c r="W3352" s="13" t="str">
        <f t="shared" si="420"/>
        <v/>
      </c>
      <c r="Y3352" s="41" t="str">
        <f>IF($B3352="", "", IF($B3352&gt;'Annual Report'!$AZ$41, 'Annual Report'!$BA$40, TEXT($B3352, "mmm yyyy")))</f>
        <v/>
      </c>
      <c r="AA3352" s="13" t="str">
        <f t="shared" si="421"/>
        <v/>
      </c>
      <c r="AC3352" s="13" t="str">
        <f t="shared" si="422"/>
        <v xml:space="preserve"> - </v>
      </c>
      <c r="AE3352" s="13" t="str">
        <f t="shared" si="423"/>
        <v/>
      </c>
    </row>
    <row r="3353" spans="1:31" x14ac:dyDescent="0.25">
      <c r="A3353" s="30"/>
      <c r="B3353" s="74"/>
      <c r="C3353" s="82"/>
      <c r="D3353" s="92"/>
      <c r="E3353" s="75"/>
      <c r="F3353" s="76"/>
      <c r="G3353" s="83"/>
      <c r="H3353" s="77"/>
      <c r="I3353" s="84"/>
      <c r="J3353" s="30"/>
      <c r="K3353" s="25" t="str">
        <f t="shared" si="416"/>
        <v/>
      </c>
      <c r="L3353" s="30"/>
      <c r="O3353" s="13" t="str">
        <f t="shared" si="417"/>
        <v/>
      </c>
      <c r="P3353" s="13">
        <f>SUM($E$11:$E3353)</f>
        <v>30</v>
      </c>
      <c r="T3353" s="22">
        <f t="shared" si="418"/>
        <v>0</v>
      </c>
      <c r="U3353" s="22">
        <f t="shared" si="419"/>
        <v>0</v>
      </c>
      <c r="W3353" s="13" t="str">
        <f t="shared" si="420"/>
        <v/>
      </c>
      <c r="Y3353" s="41" t="str">
        <f>IF($B3353="", "", IF($B3353&gt;'Annual Report'!$AZ$41, 'Annual Report'!$BA$40, TEXT($B3353, "mmm yyyy")))</f>
        <v/>
      </c>
      <c r="AA3353" s="13" t="str">
        <f t="shared" si="421"/>
        <v/>
      </c>
      <c r="AC3353" s="13" t="str">
        <f t="shared" si="422"/>
        <v xml:space="preserve"> - </v>
      </c>
      <c r="AE3353" s="13" t="str">
        <f t="shared" si="423"/>
        <v/>
      </c>
    </row>
    <row r="3354" spans="1:31" x14ac:dyDescent="0.25">
      <c r="A3354" s="30"/>
      <c r="B3354" s="74"/>
      <c r="C3354" s="82"/>
      <c r="D3354" s="92"/>
      <c r="E3354" s="75"/>
      <c r="F3354" s="76"/>
      <c r="G3354" s="83"/>
      <c r="H3354" s="77"/>
      <c r="I3354" s="84"/>
      <c r="J3354" s="30"/>
      <c r="K3354" s="25" t="str">
        <f t="shared" si="416"/>
        <v/>
      </c>
      <c r="L3354" s="30"/>
      <c r="O3354" s="13" t="str">
        <f t="shared" si="417"/>
        <v/>
      </c>
      <c r="P3354" s="13">
        <f>SUM($E$11:$E3354)</f>
        <v>30</v>
      </c>
      <c r="T3354" s="22">
        <f t="shared" si="418"/>
        <v>0</v>
      </c>
      <c r="U3354" s="22">
        <f t="shared" si="419"/>
        <v>0</v>
      </c>
      <c r="W3354" s="13" t="str">
        <f t="shared" si="420"/>
        <v/>
      </c>
      <c r="Y3354" s="41" t="str">
        <f>IF($B3354="", "", IF($B3354&gt;'Annual Report'!$AZ$41, 'Annual Report'!$BA$40, TEXT($B3354, "mmm yyyy")))</f>
        <v/>
      </c>
      <c r="AA3354" s="13" t="str">
        <f t="shared" si="421"/>
        <v/>
      </c>
      <c r="AC3354" s="13" t="str">
        <f t="shared" si="422"/>
        <v xml:space="preserve"> - </v>
      </c>
      <c r="AE3354" s="13" t="str">
        <f t="shared" si="423"/>
        <v/>
      </c>
    </row>
    <row r="3355" spans="1:31" x14ac:dyDescent="0.25">
      <c r="A3355" s="30"/>
      <c r="B3355" s="74"/>
      <c r="C3355" s="82"/>
      <c r="D3355" s="92"/>
      <c r="E3355" s="75"/>
      <c r="F3355" s="76"/>
      <c r="G3355" s="83"/>
      <c r="H3355" s="77"/>
      <c r="I3355" s="84"/>
      <c r="J3355" s="30"/>
      <c r="K3355" s="25" t="str">
        <f t="shared" si="416"/>
        <v/>
      </c>
      <c r="L3355" s="30"/>
      <c r="O3355" s="13" t="str">
        <f t="shared" si="417"/>
        <v/>
      </c>
      <c r="P3355" s="13">
        <f>SUM($E$11:$E3355)</f>
        <v>30</v>
      </c>
      <c r="T3355" s="22">
        <f t="shared" si="418"/>
        <v>0</v>
      </c>
      <c r="U3355" s="22">
        <f t="shared" si="419"/>
        <v>0</v>
      </c>
      <c r="W3355" s="13" t="str">
        <f t="shared" si="420"/>
        <v/>
      </c>
      <c r="Y3355" s="41" t="str">
        <f>IF($B3355="", "", IF($B3355&gt;'Annual Report'!$AZ$41, 'Annual Report'!$BA$40, TEXT($B3355, "mmm yyyy")))</f>
        <v/>
      </c>
      <c r="AA3355" s="13" t="str">
        <f t="shared" si="421"/>
        <v/>
      </c>
      <c r="AC3355" s="13" t="str">
        <f t="shared" si="422"/>
        <v xml:space="preserve"> - </v>
      </c>
      <c r="AE3355" s="13" t="str">
        <f t="shared" si="423"/>
        <v/>
      </c>
    </row>
    <row r="3356" spans="1:31" x14ac:dyDescent="0.25">
      <c r="A3356" s="30"/>
      <c r="B3356" s="74"/>
      <c r="C3356" s="82"/>
      <c r="D3356" s="92"/>
      <c r="E3356" s="75"/>
      <c r="F3356" s="76"/>
      <c r="G3356" s="83"/>
      <c r="H3356" s="77"/>
      <c r="I3356" s="84"/>
      <c r="J3356" s="30"/>
      <c r="K3356" s="25" t="str">
        <f t="shared" si="416"/>
        <v/>
      </c>
      <c r="L3356" s="30"/>
      <c r="O3356" s="13" t="str">
        <f t="shared" si="417"/>
        <v/>
      </c>
      <c r="P3356" s="13">
        <f>SUM($E$11:$E3356)</f>
        <v>30</v>
      </c>
      <c r="T3356" s="22">
        <f t="shared" si="418"/>
        <v>0</v>
      </c>
      <c r="U3356" s="22">
        <f t="shared" si="419"/>
        <v>0</v>
      </c>
      <c r="W3356" s="13" t="str">
        <f t="shared" si="420"/>
        <v/>
      </c>
      <c r="Y3356" s="41" t="str">
        <f>IF($B3356="", "", IF($B3356&gt;'Annual Report'!$AZ$41, 'Annual Report'!$BA$40, TEXT($B3356, "mmm yyyy")))</f>
        <v/>
      </c>
      <c r="AA3356" s="13" t="str">
        <f t="shared" si="421"/>
        <v/>
      </c>
      <c r="AC3356" s="13" t="str">
        <f t="shared" si="422"/>
        <v xml:space="preserve"> - </v>
      </c>
      <c r="AE3356" s="13" t="str">
        <f t="shared" si="423"/>
        <v/>
      </c>
    </row>
    <row r="3357" spans="1:31" x14ac:dyDescent="0.25">
      <c r="A3357" s="30"/>
      <c r="B3357" s="74"/>
      <c r="C3357" s="82"/>
      <c r="D3357" s="92"/>
      <c r="E3357" s="75"/>
      <c r="F3357" s="76"/>
      <c r="G3357" s="83"/>
      <c r="H3357" s="77"/>
      <c r="I3357" s="84"/>
      <c r="J3357" s="30"/>
      <c r="K3357" s="25" t="str">
        <f t="shared" si="416"/>
        <v/>
      </c>
      <c r="L3357" s="30"/>
      <c r="O3357" s="13" t="str">
        <f t="shared" si="417"/>
        <v/>
      </c>
      <c r="P3357" s="13">
        <f>SUM($E$11:$E3357)</f>
        <v>30</v>
      </c>
      <c r="T3357" s="22">
        <f t="shared" si="418"/>
        <v>0</v>
      </c>
      <c r="U3357" s="22">
        <f t="shared" si="419"/>
        <v>0</v>
      </c>
      <c r="W3357" s="13" t="str">
        <f t="shared" si="420"/>
        <v/>
      </c>
      <c r="Y3357" s="41" t="str">
        <f>IF($B3357="", "", IF($B3357&gt;'Annual Report'!$AZ$41, 'Annual Report'!$BA$40, TEXT($B3357, "mmm yyyy")))</f>
        <v/>
      </c>
      <c r="AA3357" s="13" t="str">
        <f t="shared" si="421"/>
        <v/>
      </c>
      <c r="AC3357" s="13" t="str">
        <f t="shared" si="422"/>
        <v xml:space="preserve"> - </v>
      </c>
      <c r="AE3357" s="13" t="str">
        <f t="shared" si="423"/>
        <v/>
      </c>
    </row>
    <row r="3358" spans="1:31" x14ac:dyDescent="0.25">
      <c r="A3358" s="30"/>
      <c r="B3358" s="74"/>
      <c r="C3358" s="82"/>
      <c r="D3358" s="92"/>
      <c r="E3358" s="75"/>
      <c r="F3358" s="76"/>
      <c r="G3358" s="83"/>
      <c r="H3358" s="77"/>
      <c r="I3358" s="84"/>
      <c r="J3358" s="30"/>
      <c r="K3358" s="25" t="str">
        <f t="shared" si="416"/>
        <v/>
      </c>
      <c r="L3358" s="30"/>
      <c r="O3358" s="13" t="str">
        <f t="shared" si="417"/>
        <v/>
      </c>
      <c r="P3358" s="13">
        <f>SUM($E$11:$E3358)</f>
        <v>30</v>
      </c>
      <c r="T3358" s="22">
        <f t="shared" si="418"/>
        <v>0</v>
      </c>
      <c r="U3358" s="22">
        <f t="shared" si="419"/>
        <v>0</v>
      </c>
      <c r="W3358" s="13" t="str">
        <f t="shared" si="420"/>
        <v/>
      </c>
      <c r="Y3358" s="41" t="str">
        <f>IF($B3358="", "", IF($B3358&gt;'Annual Report'!$AZ$41, 'Annual Report'!$BA$40, TEXT($B3358, "mmm yyyy")))</f>
        <v/>
      </c>
      <c r="AA3358" s="13" t="str">
        <f t="shared" si="421"/>
        <v/>
      </c>
      <c r="AC3358" s="13" t="str">
        <f t="shared" si="422"/>
        <v xml:space="preserve"> - </v>
      </c>
      <c r="AE3358" s="13" t="str">
        <f t="shared" si="423"/>
        <v/>
      </c>
    </row>
    <row r="3359" spans="1:31" x14ac:dyDescent="0.25">
      <c r="A3359" s="30"/>
      <c r="B3359" s="74"/>
      <c r="C3359" s="82"/>
      <c r="D3359" s="92"/>
      <c r="E3359" s="75"/>
      <c r="F3359" s="76"/>
      <c r="G3359" s="83"/>
      <c r="H3359" s="77"/>
      <c r="I3359" s="84"/>
      <c r="J3359" s="30"/>
      <c r="K3359" s="25" t="str">
        <f t="shared" si="416"/>
        <v/>
      </c>
      <c r="L3359" s="30"/>
      <c r="O3359" s="13" t="str">
        <f t="shared" si="417"/>
        <v/>
      </c>
      <c r="P3359" s="13">
        <f>SUM($E$11:$E3359)</f>
        <v>30</v>
      </c>
      <c r="T3359" s="22">
        <f t="shared" si="418"/>
        <v>0</v>
      </c>
      <c r="U3359" s="22">
        <f t="shared" si="419"/>
        <v>0</v>
      </c>
      <c r="W3359" s="13" t="str">
        <f t="shared" si="420"/>
        <v/>
      </c>
      <c r="Y3359" s="41" t="str">
        <f>IF($B3359="", "", IF($B3359&gt;'Annual Report'!$AZ$41, 'Annual Report'!$BA$40, TEXT($B3359, "mmm yyyy")))</f>
        <v/>
      </c>
      <c r="AA3359" s="13" t="str">
        <f t="shared" si="421"/>
        <v/>
      </c>
      <c r="AC3359" s="13" t="str">
        <f t="shared" si="422"/>
        <v xml:space="preserve"> - </v>
      </c>
      <c r="AE3359" s="13" t="str">
        <f t="shared" si="423"/>
        <v/>
      </c>
    </row>
    <row r="3360" spans="1:31" x14ac:dyDescent="0.25">
      <c r="A3360" s="30"/>
      <c r="B3360" s="74"/>
      <c r="C3360" s="82"/>
      <c r="D3360" s="92"/>
      <c r="E3360" s="75"/>
      <c r="F3360" s="76"/>
      <c r="G3360" s="83"/>
      <c r="H3360" s="77"/>
      <c r="I3360" s="84"/>
      <c r="J3360" s="30"/>
      <c r="K3360" s="25" t="str">
        <f t="shared" si="416"/>
        <v/>
      </c>
      <c r="L3360" s="30"/>
      <c r="O3360" s="13" t="str">
        <f t="shared" si="417"/>
        <v/>
      </c>
      <c r="P3360" s="13">
        <f>SUM($E$11:$E3360)</f>
        <v>30</v>
      </c>
      <c r="T3360" s="22">
        <f t="shared" si="418"/>
        <v>0</v>
      </c>
      <c r="U3360" s="22">
        <f t="shared" si="419"/>
        <v>0</v>
      </c>
      <c r="W3360" s="13" t="str">
        <f t="shared" si="420"/>
        <v/>
      </c>
      <c r="Y3360" s="41" t="str">
        <f>IF($B3360="", "", IF($B3360&gt;'Annual Report'!$AZ$41, 'Annual Report'!$BA$40, TEXT($B3360, "mmm yyyy")))</f>
        <v/>
      </c>
      <c r="AA3360" s="13" t="str">
        <f t="shared" si="421"/>
        <v/>
      </c>
      <c r="AC3360" s="13" t="str">
        <f t="shared" si="422"/>
        <v xml:space="preserve"> - </v>
      </c>
      <c r="AE3360" s="13" t="str">
        <f t="shared" si="423"/>
        <v/>
      </c>
    </row>
    <row r="3361" spans="1:31" x14ac:dyDescent="0.25">
      <c r="A3361" s="30"/>
      <c r="B3361" s="74"/>
      <c r="C3361" s="82"/>
      <c r="D3361" s="92"/>
      <c r="E3361" s="75"/>
      <c r="F3361" s="76"/>
      <c r="G3361" s="83"/>
      <c r="H3361" s="77"/>
      <c r="I3361" s="84"/>
      <c r="J3361" s="30"/>
      <c r="K3361" s="25" t="str">
        <f t="shared" si="416"/>
        <v/>
      </c>
      <c r="L3361" s="30"/>
      <c r="O3361" s="13" t="str">
        <f t="shared" si="417"/>
        <v/>
      </c>
      <c r="P3361" s="13">
        <f>SUM($E$11:$E3361)</f>
        <v>30</v>
      </c>
      <c r="T3361" s="22">
        <f t="shared" si="418"/>
        <v>0</v>
      </c>
      <c r="U3361" s="22">
        <f t="shared" si="419"/>
        <v>0</v>
      </c>
      <c r="W3361" s="13" t="str">
        <f t="shared" si="420"/>
        <v/>
      </c>
      <c r="Y3361" s="41" t="str">
        <f>IF($B3361="", "", IF($B3361&gt;'Annual Report'!$AZ$41, 'Annual Report'!$BA$40, TEXT($B3361, "mmm yyyy")))</f>
        <v/>
      </c>
      <c r="AA3361" s="13" t="str">
        <f t="shared" si="421"/>
        <v/>
      </c>
      <c r="AC3361" s="13" t="str">
        <f t="shared" si="422"/>
        <v xml:space="preserve"> - </v>
      </c>
      <c r="AE3361" s="13" t="str">
        <f t="shared" si="423"/>
        <v/>
      </c>
    </row>
    <row r="3362" spans="1:31" x14ac:dyDescent="0.25">
      <c r="A3362" s="30"/>
      <c r="B3362" s="74"/>
      <c r="C3362" s="82"/>
      <c r="D3362" s="92"/>
      <c r="E3362" s="75"/>
      <c r="F3362" s="76"/>
      <c r="G3362" s="83"/>
      <c r="H3362" s="77"/>
      <c r="I3362" s="84"/>
      <c r="J3362" s="30"/>
      <c r="K3362" s="25" t="str">
        <f t="shared" si="416"/>
        <v/>
      </c>
      <c r="L3362" s="30"/>
      <c r="O3362" s="13" t="str">
        <f t="shared" si="417"/>
        <v/>
      </c>
      <c r="P3362" s="13">
        <f>SUM($E$11:$E3362)</f>
        <v>30</v>
      </c>
      <c r="T3362" s="22">
        <f t="shared" si="418"/>
        <v>0</v>
      </c>
      <c r="U3362" s="22">
        <f t="shared" si="419"/>
        <v>0</v>
      </c>
      <c r="W3362" s="13" t="str">
        <f t="shared" si="420"/>
        <v/>
      </c>
      <c r="Y3362" s="41" t="str">
        <f>IF($B3362="", "", IF($B3362&gt;'Annual Report'!$AZ$41, 'Annual Report'!$BA$40, TEXT($B3362, "mmm yyyy")))</f>
        <v/>
      </c>
      <c r="AA3362" s="13" t="str">
        <f t="shared" si="421"/>
        <v/>
      </c>
      <c r="AC3362" s="13" t="str">
        <f t="shared" si="422"/>
        <v xml:space="preserve"> - </v>
      </c>
      <c r="AE3362" s="13" t="str">
        <f t="shared" si="423"/>
        <v/>
      </c>
    </row>
    <row r="3363" spans="1:31" x14ac:dyDescent="0.25">
      <c r="A3363" s="30"/>
      <c r="B3363" s="74"/>
      <c r="C3363" s="82"/>
      <c r="D3363" s="92"/>
      <c r="E3363" s="75"/>
      <c r="F3363" s="76"/>
      <c r="G3363" s="83"/>
      <c r="H3363" s="77"/>
      <c r="I3363" s="84"/>
      <c r="J3363" s="30"/>
      <c r="K3363" s="25" t="str">
        <f t="shared" si="416"/>
        <v/>
      </c>
      <c r="L3363" s="30"/>
      <c r="O3363" s="13" t="str">
        <f t="shared" si="417"/>
        <v/>
      </c>
      <c r="P3363" s="13">
        <f>SUM($E$11:$E3363)</f>
        <v>30</v>
      </c>
      <c r="T3363" s="22">
        <f t="shared" si="418"/>
        <v>0</v>
      </c>
      <c r="U3363" s="22">
        <f t="shared" si="419"/>
        <v>0</v>
      </c>
      <c r="W3363" s="13" t="str">
        <f t="shared" si="420"/>
        <v/>
      </c>
      <c r="Y3363" s="41" t="str">
        <f>IF($B3363="", "", IF($B3363&gt;'Annual Report'!$AZ$41, 'Annual Report'!$BA$40, TEXT($B3363, "mmm yyyy")))</f>
        <v/>
      </c>
      <c r="AA3363" s="13" t="str">
        <f t="shared" si="421"/>
        <v/>
      </c>
      <c r="AC3363" s="13" t="str">
        <f t="shared" si="422"/>
        <v xml:space="preserve"> - </v>
      </c>
      <c r="AE3363" s="13" t="str">
        <f t="shared" si="423"/>
        <v/>
      </c>
    </row>
    <row r="3364" spans="1:31" x14ac:dyDescent="0.25">
      <c r="A3364" s="30"/>
      <c r="B3364" s="74"/>
      <c r="C3364" s="82"/>
      <c r="D3364" s="92"/>
      <c r="E3364" s="75"/>
      <c r="F3364" s="76"/>
      <c r="G3364" s="83"/>
      <c r="H3364" s="77"/>
      <c r="I3364" s="84"/>
      <c r="J3364" s="30"/>
      <c r="K3364" s="25" t="str">
        <f t="shared" si="416"/>
        <v/>
      </c>
      <c r="L3364" s="30"/>
      <c r="O3364" s="13" t="str">
        <f t="shared" si="417"/>
        <v/>
      </c>
      <c r="P3364" s="13">
        <f>SUM($E$11:$E3364)</f>
        <v>30</v>
      </c>
      <c r="T3364" s="22">
        <f t="shared" si="418"/>
        <v>0</v>
      </c>
      <c r="U3364" s="22">
        <f t="shared" si="419"/>
        <v>0</v>
      </c>
      <c r="W3364" s="13" t="str">
        <f t="shared" si="420"/>
        <v/>
      </c>
      <c r="Y3364" s="41" t="str">
        <f>IF($B3364="", "", IF($B3364&gt;'Annual Report'!$AZ$41, 'Annual Report'!$BA$40, TEXT($B3364, "mmm yyyy")))</f>
        <v/>
      </c>
      <c r="AA3364" s="13" t="str">
        <f t="shared" si="421"/>
        <v/>
      </c>
      <c r="AC3364" s="13" t="str">
        <f t="shared" si="422"/>
        <v xml:space="preserve"> - </v>
      </c>
      <c r="AE3364" s="13" t="str">
        <f t="shared" si="423"/>
        <v/>
      </c>
    </row>
    <row r="3365" spans="1:31" x14ac:dyDescent="0.25">
      <c r="A3365" s="30"/>
      <c r="B3365" s="74"/>
      <c r="C3365" s="82"/>
      <c r="D3365" s="92"/>
      <c r="E3365" s="75"/>
      <c r="F3365" s="76"/>
      <c r="G3365" s="83"/>
      <c r="H3365" s="77"/>
      <c r="I3365" s="84"/>
      <c r="J3365" s="30"/>
      <c r="K3365" s="25" t="str">
        <f t="shared" si="416"/>
        <v/>
      </c>
      <c r="L3365" s="30"/>
      <c r="O3365" s="13" t="str">
        <f t="shared" si="417"/>
        <v/>
      </c>
      <c r="P3365" s="13">
        <f>SUM($E$11:$E3365)</f>
        <v>30</v>
      </c>
      <c r="T3365" s="22">
        <f t="shared" si="418"/>
        <v>0</v>
      </c>
      <c r="U3365" s="22">
        <f t="shared" si="419"/>
        <v>0</v>
      </c>
      <c r="W3365" s="13" t="str">
        <f t="shared" si="420"/>
        <v/>
      </c>
      <c r="Y3365" s="41" t="str">
        <f>IF($B3365="", "", IF($B3365&gt;'Annual Report'!$AZ$41, 'Annual Report'!$BA$40, TEXT($B3365, "mmm yyyy")))</f>
        <v/>
      </c>
      <c r="AA3365" s="13" t="str">
        <f t="shared" si="421"/>
        <v/>
      </c>
      <c r="AC3365" s="13" t="str">
        <f t="shared" si="422"/>
        <v xml:space="preserve"> - </v>
      </c>
      <c r="AE3365" s="13" t="str">
        <f t="shared" si="423"/>
        <v/>
      </c>
    </row>
    <row r="3366" spans="1:31" x14ac:dyDescent="0.25">
      <c r="A3366" s="30"/>
      <c r="B3366" s="74"/>
      <c r="C3366" s="82"/>
      <c r="D3366" s="92"/>
      <c r="E3366" s="75"/>
      <c r="F3366" s="76"/>
      <c r="G3366" s="83"/>
      <c r="H3366" s="77"/>
      <c r="I3366" s="84"/>
      <c r="J3366" s="30"/>
      <c r="K3366" s="25" t="str">
        <f t="shared" si="416"/>
        <v/>
      </c>
      <c r="L3366" s="30"/>
      <c r="O3366" s="13" t="str">
        <f t="shared" si="417"/>
        <v/>
      </c>
      <c r="P3366" s="13">
        <f>SUM($E$11:$E3366)</f>
        <v>30</v>
      </c>
      <c r="T3366" s="22">
        <f t="shared" si="418"/>
        <v>0</v>
      </c>
      <c r="U3366" s="22">
        <f t="shared" si="419"/>
        <v>0</v>
      </c>
      <c r="W3366" s="13" t="str">
        <f t="shared" si="420"/>
        <v/>
      </c>
      <c r="Y3366" s="41" t="str">
        <f>IF($B3366="", "", IF($B3366&gt;'Annual Report'!$AZ$41, 'Annual Report'!$BA$40, TEXT($B3366, "mmm yyyy")))</f>
        <v/>
      </c>
      <c r="AA3366" s="13" t="str">
        <f t="shared" si="421"/>
        <v/>
      </c>
      <c r="AC3366" s="13" t="str">
        <f t="shared" si="422"/>
        <v xml:space="preserve"> - </v>
      </c>
      <c r="AE3366" s="13" t="str">
        <f t="shared" si="423"/>
        <v/>
      </c>
    </row>
    <row r="3367" spans="1:31" x14ac:dyDescent="0.25">
      <c r="A3367" s="30"/>
      <c r="B3367" s="74"/>
      <c r="C3367" s="82"/>
      <c r="D3367" s="92"/>
      <c r="E3367" s="75"/>
      <c r="F3367" s="76"/>
      <c r="G3367" s="83"/>
      <c r="H3367" s="77"/>
      <c r="I3367" s="84"/>
      <c r="J3367" s="30"/>
      <c r="K3367" s="25" t="str">
        <f t="shared" si="416"/>
        <v/>
      </c>
      <c r="L3367" s="30"/>
      <c r="O3367" s="13" t="str">
        <f t="shared" si="417"/>
        <v/>
      </c>
      <c r="P3367" s="13">
        <f>SUM($E$11:$E3367)</f>
        <v>30</v>
      </c>
      <c r="T3367" s="22">
        <f t="shared" si="418"/>
        <v>0</v>
      </c>
      <c r="U3367" s="22">
        <f t="shared" si="419"/>
        <v>0</v>
      </c>
      <c r="W3367" s="13" t="str">
        <f t="shared" si="420"/>
        <v/>
      </c>
      <c r="Y3367" s="41" t="str">
        <f>IF($B3367="", "", IF($B3367&gt;'Annual Report'!$AZ$41, 'Annual Report'!$BA$40, TEXT($B3367, "mmm yyyy")))</f>
        <v/>
      </c>
      <c r="AA3367" s="13" t="str">
        <f t="shared" si="421"/>
        <v/>
      </c>
      <c r="AC3367" s="13" t="str">
        <f t="shared" si="422"/>
        <v xml:space="preserve"> - </v>
      </c>
      <c r="AE3367" s="13" t="str">
        <f t="shared" si="423"/>
        <v/>
      </c>
    </row>
    <row r="3368" spans="1:31" x14ac:dyDescent="0.25">
      <c r="A3368" s="30"/>
      <c r="B3368" s="74"/>
      <c r="C3368" s="82"/>
      <c r="D3368" s="92"/>
      <c r="E3368" s="75"/>
      <c r="F3368" s="76"/>
      <c r="G3368" s="83"/>
      <c r="H3368" s="77"/>
      <c r="I3368" s="84"/>
      <c r="J3368" s="30"/>
      <c r="K3368" s="25" t="str">
        <f t="shared" si="416"/>
        <v/>
      </c>
      <c r="L3368" s="30"/>
      <c r="O3368" s="13" t="str">
        <f t="shared" si="417"/>
        <v/>
      </c>
      <c r="P3368" s="13">
        <f>SUM($E$11:$E3368)</f>
        <v>30</v>
      </c>
      <c r="T3368" s="22">
        <f t="shared" si="418"/>
        <v>0</v>
      </c>
      <c r="U3368" s="22">
        <f t="shared" si="419"/>
        <v>0</v>
      </c>
      <c r="W3368" s="13" t="str">
        <f t="shared" si="420"/>
        <v/>
      </c>
      <c r="Y3368" s="41" t="str">
        <f>IF($B3368="", "", IF($B3368&gt;'Annual Report'!$AZ$41, 'Annual Report'!$BA$40, TEXT($B3368, "mmm yyyy")))</f>
        <v/>
      </c>
      <c r="AA3368" s="13" t="str">
        <f t="shared" si="421"/>
        <v/>
      </c>
      <c r="AC3368" s="13" t="str">
        <f t="shared" si="422"/>
        <v xml:space="preserve"> - </v>
      </c>
      <c r="AE3368" s="13" t="str">
        <f t="shared" si="423"/>
        <v/>
      </c>
    </row>
    <row r="3369" spans="1:31" x14ac:dyDescent="0.25">
      <c r="A3369" s="30"/>
      <c r="B3369" s="74"/>
      <c r="C3369" s="82"/>
      <c r="D3369" s="92"/>
      <c r="E3369" s="75"/>
      <c r="F3369" s="76"/>
      <c r="G3369" s="83"/>
      <c r="H3369" s="77"/>
      <c r="I3369" s="84"/>
      <c r="J3369" s="30"/>
      <c r="K3369" s="25" t="str">
        <f t="shared" si="416"/>
        <v/>
      </c>
      <c r="L3369" s="30"/>
      <c r="O3369" s="13" t="str">
        <f t="shared" si="417"/>
        <v/>
      </c>
      <c r="P3369" s="13">
        <f>SUM($E$11:$E3369)</f>
        <v>30</v>
      </c>
      <c r="T3369" s="22">
        <f t="shared" si="418"/>
        <v>0</v>
      </c>
      <c r="U3369" s="22">
        <f t="shared" si="419"/>
        <v>0</v>
      </c>
      <c r="W3369" s="13" t="str">
        <f t="shared" si="420"/>
        <v/>
      </c>
      <c r="Y3369" s="41" t="str">
        <f>IF($B3369="", "", IF($B3369&gt;'Annual Report'!$AZ$41, 'Annual Report'!$BA$40, TEXT($B3369, "mmm yyyy")))</f>
        <v/>
      </c>
      <c r="AA3369" s="13" t="str">
        <f t="shared" si="421"/>
        <v/>
      </c>
      <c r="AC3369" s="13" t="str">
        <f t="shared" si="422"/>
        <v xml:space="preserve"> - </v>
      </c>
      <c r="AE3369" s="13" t="str">
        <f t="shared" si="423"/>
        <v/>
      </c>
    </row>
    <row r="3370" spans="1:31" x14ac:dyDescent="0.25">
      <c r="A3370" s="30"/>
      <c r="B3370" s="74"/>
      <c r="C3370" s="82"/>
      <c r="D3370" s="92"/>
      <c r="E3370" s="75"/>
      <c r="F3370" s="76"/>
      <c r="G3370" s="83"/>
      <c r="H3370" s="77"/>
      <c r="I3370" s="84"/>
      <c r="J3370" s="30"/>
      <c r="K3370" s="25" t="str">
        <f t="shared" si="416"/>
        <v/>
      </c>
      <c r="L3370" s="30"/>
      <c r="O3370" s="13" t="str">
        <f t="shared" si="417"/>
        <v/>
      </c>
      <c r="P3370" s="13">
        <f>SUM($E$11:$E3370)</f>
        <v>30</v>
      </c>
      <c r="T3370" s="22">
        <f t="shared" si="418"/>
        <v>0</v>
      </c>
      <c r="U3370" s="22">
        <f t="shared" si="419"/>
        <v>0</v>
      </c>
      <c r="W3370" s="13" t="str">
        <f t="shared" si="420"/>
        <v/>
      </c>
      <c r="Y3370" s="41" t="str">
        <f>IF($B3370="", "", IF($B3370&gt;'Annual Report'!$AZ$41, 'Annual Report'!$BA$40, TEXT($B3370, "mmm yyyy")))</f>
        <v/>
      </c>
      <c r="AA3370" s="13" t="str">
        <f t="shared" si="421"/>
        <v/>
      </c>
      <c r="AC3370" s="13" t="str">
        <f t="shared" si="422"/>
        <v xml:space="preserve"> - </v>
      </c>
      <c r="AE3370" s="13" t="str">
        <f t="shared" si="423"/>
        <v/>
      </c>
    </row>
    <row r="3371" spans="1:31" x14ac:dyDescent="0.25">
      <c r="A3371" s="30"/>
      <c r="B3371" s="74"/>
      <c r="C3371" s="82"/>
      <c r="D3371" s="92"/>
      <c r="E3371" s="75"/>
      <c r="F3371" s="76"/>
      <c r="G3371" s="83"/>
      <c r="H3371" s="77"/>
      <c r="I3371" s="84"/>
      <c r="J3371" s="30"/>
      <c r="K3371" s="25" t="str">
        <f t="shared" si="416"/>
        <v/>
      </c>
      <c r="L3371" s="30"/>
      <c r="O3371" s="13" t="str">
        <f t="shared" si="417"/>
        <v/>
      </c>
      <c r="P3371" s="13">
        <f>SUM($E$11:$E3371)</f>
        <v>30</v>
      </c>
      <c r="T3371" s="22">
        <f t="shared" si="418"/>
        <v>0</v>
      </c>
      <c r="U3371" s="22">
        <f t="shared" si="419"/>
        <v>0</v>
      </c>
      <c r="W3371" s="13" t="str">
        <f t="shared" si="420"/>
        <v/>
      </c>
      <c r="Y3371" s="41" t="str">
        <f>IF($B3371="", "", IF($B3371&gt;'Annual Report'!$AZ$41, 'Annual Report'!$BA$40, TEXT($B3371, "mmm yyyy")))</f>
        <v/>
      </c>
      <c r="AA3371" s="13" t="str">
        <f t="shared" si="421"/>
        <v/>
      </c>
      <c r="AC3371" s="13" t="str">
        <f t="shared" si="422"/>
        <v xml:space="preserve"> - </v>
      </c>
      <c r="AE3371" s="13" t="str">
        <f t="shared" si="423"/>
        <v/>
      </c>
    </row>
    <row r="3372" spans="1:31" x14ac:dyDescent="0.25">
      <c r="A3372" s="30"/>
      <c r="B3372" s="74"/>
      <c r="C3372" s="82"/>
      <c r="D3372" s="92"/>
      <c r="E3372" s="75"/>
      <c r="F3372" s="76"/>
      <c r="G3372" s="83"/>
      <c r="H3372" s="77"/>
      <c r="I3372" s="84"/>
      <c r="J3372" s="30"/>
      <c r="K3372" s="25" t="str">
        <f t="shared" si="416"/>
        <v/>
      </c>
      <c r="L3372" s="30"/>
      <c r="O3372" s="13" t="str">
        <f t="shared" si="417"/>
        <v/>
      </c>
      <c r="P3372" s="13">
        <f>SUM($E$11:$E3372)</f>
        <v>30</v>
      </c>
      <c r="T3372" s="22">
        <f t="shared" si="418"/>
        <v>0</v>
      </c>
      <c r="U3372" s="22">
        <f t="shared" si="419"/>
        <v>0</v>
      </c>
      <c r="W3372" s="13" t="str">
        <f t="shared" si="420"/>
        <v/>
      </c>
      <c r="Y3372" s="41" t="str">
        <f>IF($B3372="", "", IF($B3372&gt;'Annual Report'!$AZ$41, 'Annual Report'!$BA$40, TEXT($B3372, "mmm yyyy")))</f>
        <v/>
      </c>
      <c r="AA3372" s="13" t="str">
        <f t="shared" si="421"/>
        <v/>
      </c>
      <c r="AC3372" s="13" t="str">
        <f t="shared" si="422"/>
        <v xml:space="preserve"> - </v>
      </c>
      <c r="AE3372" s="13" t="str">
        <f t="shared" si="423"/>
        <v/>
      </c>
    </row>
    <row r="3373" spans="1:31" x14ac:dyDescent="0.25">
      <c r="A3373" s="30"/>
      <c r="B3373" s="74"/>
      <c r="C3373" s="82"/>
      <c r="D3373" s="92"/>
      <c r="E3373" s="75"/>
      <c r="F3373" s="76"/>
      <c r="G3373" s="83"/>
      <c r="H3373" s="77"/>
      <c r="I3373" s="84"/>
      <c r="J3373" s="30"/>
      <c r="K3373" s="25" t="str">
        <f t="shared" si="416"/>
        <v/>
      </c>
      <c r="L3373" s="30"/>
      <c r="O3373" s="13" t="str">
        <f t="shared" si="417"/>
        <v/>
      </c>
      <c r="P3373" s="13">
        <f>SUM($E$11:$E3373)</f>
        <v>30</v>
      </c>
      <c r="T3373" s="22">
        <f t="shared" si="418"/>
        <v>0</v>
      </c>
      <c r="U3373" s="22">
        <f t="shared" si="419"/>
        <v>0</v>
      </c>
      <c r="W3373" s="13" t="str">
        <f t="shared" si="420"/>
        <v/>
      </c>
      <c r="Y3373" s="41" t="str">
        <f>IF($B3373="", "", IF($B3373&gt;'Annual Report'!$AZ$41, 'Annual Report'!$BA$40, TEXT($B3373, "mmm yyyy")))</f>
        <v/>
      </c>
      <c r="AA3373" s="13" t="str">
        <f t="shared" si="421"/>
        <v/>
      </c>
      <c r="AC3373" s="13" t="str">
        <f t="shared" si="422"/>
        <v xml:space="preserve"> - </v>
      </c>
      <c r="AE3373" s="13" t="str">
        <f t="shared" si="423"/>
        <v/>
      </c>
    </row>
    <row r="3374" spans="1:31" x14ac:dyDescent="0.25">
      <c r="A3374" s="30"/>
      <c r="B3374" s="74"/>
      <c r="C3374" s="82"/>
      <c r="D3374" s="92"/>
      <c r="E3374" s="75"/>
      <c r="F3374" s="76"/>
      <c r="G3374" s="83"/>
      <c r="H3374" s="77"/>
      <c r="I3374" s="84"/>
      <c r="J3374" s="30"/>
      <c r="K3374" s="25" t="str">
        <f t="shared" si="416"/>
        <v/>
      </c>
      <c r="L3374" s="30"/>
      <c r="O3374" s="13" t="str">
        <f t="shared" si="417"/>
        <v/>
      </c>
      <c r="P3374" s="13">
        <f>SUM($E$11:$E3374)</f>
        <v>30</v>
      </c>
      <c r="T3374" s="22">
        <f t="shared" si="418"/>
        <v>0</v>
      </c>
      <c r="U3374" s="22">
        <f t="shared" si="419"/>
        <v>0</v>
      </c>
      <c r="W3374" s="13" t="str">
        <f t="shared" si="420"/>
        <v/>
      </c>
      <c r="Y3374" s="41" t="str">
        <f>IF($B3374="", "", IF($B3374&gt;'Annual Report'!$AZ$41, 'Annual Report'!$BA$40, TEXT($B3374, "mmm yyyy")))</f>
        <v/>
      </c>
      <c r="AA3374" s="13" t="str">
        <f t="shared" si="421"/>
        <v/>
      </c>
      <c r="AC3374" s="13" t="str">
        <f t="shared" si="422"/>
        <v xml:space="preserve"> - </v>
      </c>
      <c r="AE3374" s="13" t="str">
        <f t="shared" si="423"/>
        <v/>
      </c>
    </row>
    <row r="3375" spans="1:31" x14ac:dyDescent="0.25">
      <c r="A3375" s="30"/>
      <c r="B3375" s="74"/>
      <c r="C3375" s="82"/>
      <c r="D3375" s="92"/>
      <c r="E3375" s="75"/>
      <c r="F3375" s="76"/>
      <c r="G3375" s="83"/>
      <c r="H3375" s="77"/>
      <c r="I3375" s="84"/>
      <c r="J3375" s="30"/>
      <c r="K3375" s="25" t="str">
        <f t="shared" si="416"/>
        <v/>
      </c>
      <c r="L3375" s="30"/>
      <c r="O3375" s="13" t="str">
        <f t="shared" si="417"/>
        <v/>
      </c>
      <c r="P3375" s="13">
        <f>SUM($E$11:$E3375)</f>
        <v>30</v>
      </c>
      <c r="T3375" s="22">
        <f t="shared" si="418"/>
        <v>0</v>
      </c>
      <c r="U3375" s="22">
        <f t="shared" si="419"/>
        <v>0</v>
      </c>
      <c r="W3375" s="13" t="str">
        <f t="shared" si="420"/>
        <v/>
      </c>
      <c r="Y3375" s="41" t="str">
        <f>IF($B3375="", "", IF($B3375&gt;'Annual Report'!$AZ$41, 'Annual Report'!$BA$40, TEXT($B3375, "mmm yyyy")))</f>
        <v/>
      </c>
      <c r="AA3375" s="13" t="str">
        <f t="shared" si="421"/>
        <v/>
      </c>
      <c r="AC3375" s="13" t="str">
        <f t="shared" si="422"/>
        <v xml:space="preserve"> - </v>
      </c>
      <c r="AE3375" s="13" t="str">
        <f t="shared" si="423"/>
        <v/>
      </c>
    </row>
    <row r="3376" spans="1:31" x14ac:dyDescent="0.25">
      <c r="A3376" s="30"/>
      <c r="B3376" s="74"/>
      <c r="C3376" s="82"/>
      <c r="D3376" s="92"/>
      <c r="E3376" s="75"/>
      <c r="F3376" s="76"/>
      <c r="G3376" s="83"/>
      <c r="H3376" s="77"/>
      <c r="I3376" s="84"/>
      <c r="J3376" s="30"/>
      <c r="K3376" s="25" t="str">
        <f t="shared" si="416"/>
        <v/>
      </c>
      <c r="L3376" s="30"/>
      <c r="O3376" s="13" t="str">
        <f t="shared" si="417"/>
        <v/>
      </c>
      <c r="P3376" s="13">
        <f>SUM($E$11:$E3376)</f>
        <v>30</v>
      </c>
      <c r="T3376" s="22">
        <f t="shared" si="418"/>
        <v>0</v>
      </c>
      <c r="U3376" s="22">
        <f t="shared" si="419"/>
        <v>0</v>
      </c>
      <c r="W3376" s="13" t="str">
        <f t="shared" si="420"/>
        <v/>
      </c>
      <c r="Y3376" s="41" t="str">
        <f>IF($B3376="", "", IF($B3376&gt;'Annual Report'!$AZ$41, 'Annual Report'!$BA$40, TEXT($B3376, "mmm yyyy")))</f>
        <v/>
      </c>
      <c r="AA3376" s="13" t="str">
        <f t="shared" si="421"/>
        <v/>
      </c>
      <c r="AC3376" s="13" t="str">
        <f t="shared" si="422"/>
        <v xml:space="preserve"> - </v>
      </c>
      <c r="AE3376" s="13" t="str">
        <f t="shared" si="423"/>
        <v/>
      </c>
    </row>
    <row r="3377" spans="1:31" x14ac:dyDescent="0.25">
      <c r="A3377" s="30"/>
      <c r="B3377" s="74"/>
      <c r="C3377" s="82"/>
      <c r="D3377" s="92"/>
      <c r="E3377" s="75"/>
      <c r="F3377" s="76"/>
      <c r="G3377" s="83"/>
      <c r="H3377" s="77"/>
      <c r="I3377" s="84"/>
      <c r="J3377" s="30"/>
      <c r="K3377" s="25" t="str">
        <f t="shared" si="416"/>
        <v/>
      </c>
      <c r="L3377" s="30"/>
      <c r="O3377" s="13" t="str">
        <f t="shared" si="417"/>
        <v/>
      </c>
      <c r="P3377" s="13">
        <f>SUM($E$11:$E3377)</f>
        <v>30</v>
      </c>
      <c r="T3377" s="22">
        <f t="shared" si="418"/>
        <v>0</v>
      </c>
      <c r="U3377" s="22">
        <f t="shared" si="419"/>
        <v>0</v>
      </c>
      <c r="W3377" s="13" t="str">
        <f t="shared" si="420"/>
        <v/>
      </c>
      <c r="Y3377" s="41" t="str">
        <f>IF($B3377="", "", IF($B3377&gt;'Annual Report'!$AZ$41, 'Annual Report'!$BA$40, TEXT($B3377, "mmm yyyy")))</f>
        <v/>
      </c>
      <c r="AA3377" s="13" t="str">
        <f t="shared" si="421"/>
        <v/>
      </c>
      <c r="AC3377" s="13" t="str">
        <f t="shared" si="422"/>
        <v xml:space="preserve"> - </v>
      </c>
      <c r="AE3377" s="13" t="str">
        <f t="shared" si="423"/>
        <v/>
      </c>
    </row>
    <row r="3378" spans="1:31" x14ac:dyDescent="0.25">
      <c r="A3378" s="30"/>
      <c r="B3378" s="74"/>
      <c r="C3378" s="82"/>
      <c r="D3378" s="92"/>
      <c r="E3378" s="75"/>
      <c r="F3378" s="76"/>
      <c r="G3378" s="83"/>
      <c r="H3378" s="77"/>
      <c r="I3378" s="84"/>
      <c r="J3378" s="30"/>
      <c r="K3378" s="25" t="str">
        <f t="shared" si="416"/>
        <v/>
      </c>
      <c r="L3378" s="30"/>
      <c r="O3378" s="13" t="str">
        <f t="shared" si="417"/>
        <v/>
      </c>
      <c r="P3378" s="13">
        <f>SUM($E$11:$E3378)</f>
        <v>30</v>
      </c>
      <c r="T3378" s="22">
        <f t="shared" si="418"/>
        <v>0</v>
      </c>
      <c r="U3378" s="22">
        <f t="shared" si="419"/>
        <v>0</v>
      </c>
      <c r="W3378" s="13" t="str">
        <f t="shared" si="420"/>
        <v/>
      </c>
      <c r="Y3378" s="41" t="str">
        <f>IF($B3378="", "", IF($B3378&gt;'Annual Report'!$AZ$41, 'Annual Report'!$BA$40, TEXT($B3378, "mmm yyyy")))</f>
        <v/>
      </c>
      <c r="AA3378" s="13" t="str">
        <f t="shared" si="421"/>
        <v/>
      </c>
      <c r="AC3378" s="13" t="str">
        <f t="shared" si="422"/>
        <v xml:space="preserve"> - </v>
      </c>
      <c r="AE3378" s="13" t="str">
        <f t="shared" si="423"/>
        <v/>
      </c>
    </row>
    <row r="3379" spans="1:31" x14ac:dyDescent="0.25">
      <c r="A3379" s="30"/>
      <c r="B3379" s="74"/>
      <c r="C3379" s="82"/>
      <c r="D3379" s="92"/>
      <c r="E3379" s="75"/>
      <c r="F3379" s="76"/>
      <c r="G3379" s="83"/>
      <c r="H3379" s="77"/>
      <c r="I3379" s="84"/>
      <c r="J3379" s="30"/>
      <c r="K3379" s="25" t="str">
        <f t="shared" si="416"/>
        <v/>
      </c>
      <c r="L3379" s="30"/>
      <c r="O3379" s="13" t="str">
        <f t="shared" si="417"/>
        <v/>
      </c>
      <c r="P3379" s="13">
        <f>SUM($E$11:$E3379)</f>
        <v>30</v>
      </c>
      <c r="T3379" s="22">
        <f t="shared" si="418"/>
        <v>0</v>
      </c>
      <c r="U3379" s="22">
        <f t="shared" si="419"/>
        <v>0</v>
      </c>
      <c r="W3379" s="13" t="str">
        <f t="shared" si="420"/>
        <v/>
      </c>
      <c r="Y3379" s="41" t="str">
        <f>IF($B3379="", "", IF($B3379&gt;'Annual Report'!$AZ$41, 'Annual Report'!$BA$40, TEXT($B3379, "mmm yyyy")))</f>
        <v/>
      </c>
      <c r="AA3379" s="13" t="str">
        <f t="shared" si="421"/>
        <v/>
      </c>
      <c r="AC3379" s="13" t="str">
        <f t="shared" si="422"/>
        <v xml:space="preserve"> - </v>
      </c>
      <c r="AE3379" s="13" t="str">
        <f t="shared" si="423"/>
        <v/>
      </c>
    </row>
    <row r="3380" spans="1:31" x14ac:dyDescent="0.25">
      <c r="A3380" s="30"/>
      <c r="B3380" s="74"/>
      <c r="C3380" s="82"/>
      <c r="D3380" s="92"/>
      <c r="E3380" s="75"/>
      <c r="F3380" s="76"/>
      <c r="G3380" s="83"/>
      <c r="H3380" s="77"/>
      <c r="I3380" s="84"/>
      <c r="J3380" s="30"/>
      <c r="K3380" s="25" t="str">
        <f t="shared" si="416"/>
        <v/>
      </c>
      <c r="L3380" s="30"/>
      <c r="O3380" s="13" t="str">
        <f t="shared" si="417"/>
        <v/>
      </c>
      <c r="P3380" s="13">
        <f>SUM($E$11:$E3380)</f>
        <v>30</v>
      </c>
      <c r="T3380" s="22">
        <f t="shared" si="418"/>
        <v>0</v>
      </c>
      <c r="U3380" s="22">
        <f t="shared" si="419"/>
        <v>0</v>
      </c>
      <c r="W3380" s="13" t="str">
        <f t="shared" si="420"/>
        <v/>
      </c>
      <c r="Y3380" s="41" t="str">
        <f>IF($B3380="", "", IF($B3380&gt;'Annual Report'!$AZ$41, 'Annual Report'!$BA$40, TEXT($B3380, "mmm yyyy")))</f>
        <v/>
      </c>
      <c r="AA3380" s="13" t="str">
        <f t="shared" si="421"/>
        <v/>
      </c>
      <c r="AC3380" s="13" t="str">
        <f t="shared" si="422"/>
        <v xml:space="preserve"> - </v>
      </c>
      <c r="AE3380" s="13" t="str">
        <f t="shared" si="423"/>
        <v/>
      </c>
    </row>
    <row r="3381" spans="1:31" x14ac:dyDescent="0.25">
      <c r="A3381" s="30"/>
      <c r="B3381" s="74"/>
      <c r="C3381" s="82"/>
      <c r="D3381" s="92"/>
      <c r="E3381" s="75"/>
      <c r="F3381" s="76"/>
      <c r="G3381" s="83"/>
      <c r="H3381" s="77"/>
      <c r="I3381" s="84"/>
      <c r="J3381" s="30"/>
      <c r="K3381" s="25" t="str">
        <f t="shared" si="416"/>
        <v/>
      </c>
      <c r="L3381" s="30"/>
      <c r="O3381" s="13" t="str">
        <f t="shared" si="417"/>
        <v/>
      </c>
      <c r="P3381" s="13">
        <f>SUM($E$11:$E3381)</f>
        <v>30</v>
      </c>
      <c r="T3381" s="22">
        <f t="shared" si="418"/>
        <v>0</v>
      </c>
      <c r="U3381" s="22">
        <f t="shared" si="419"/>
        <v>0</v>
      </c>
      <c r="W3381" s="13" t="str">
        <f t="shared" si="420"/>
        <v/>
      </c>
      <c r="Y3381" s="41" t="str">
        <f>IF($B3381="", "", IF($B3381&gt;'Annual Report'!$AZ$41, 'Annual Report'!$BA$40, TEXT($B3381, "mmm yyyy")))</f>
        <v/>
      </c>
      <c r="AA3381" s="13" t="str">
        <f t="shared" si="421"/>
        <v/>
      </c>
      <c r="AC3381" s="13" t="str">
        <f t="shared" si="422"/>
        <v xml:space="preserve"> - </v>
      </c>
      <c r="AE3381" s="13" t="str">
        <f t="shared" si="423"/>
        <v/>
      </c>
    </row>
    <row r="3382" spans="1:31" x14ac:dyDescent="0.25">
      <c r="A3382" s="30"/>
      <c r="B3382" s="74"/>
      <c r="C3382" s="82"/>
      <c r="D3382" s="92"/>
      <c r="E3382" s="75"/>
      <c r="F3382" s="76"/>
      <c r="G3382" s="83"/>
      <c r="H3382" s="77"/>
      <c r="I3382" s="84"/>
      <c r="J3382" s="30"/>
      <c r="K3382" s="25" t="str">
        <f t="shared" si="416"/>
        <v/>
      </c>
      <c r="L3382" s="30"/>
      <c r="O3382" s="13" t="str">
        <f t="shared" si="417"/>
        <v/>
      </c>
      <c r="P3382" s="13">
        <f>SUM($E$11:$E3382)</f>
        <v>30</v>
      </c>
      <c r="T3382" s="22">
        <f t="shared" si="418"/>
        <v>0</v>
      </c>
      <c r="U3382" s="22">
        <f t="shared" si="419"/>
        <v>0</v>
      </c>
      <c r="W3382" s="13" t="str">
        <f t="shared" si="420"/>
        <v/>
      </c>
      <c r="Y3382" s="41" t="str">
        <f>IF($B3382="", "", IF($B3382&gt;'Annual Report'!$AZ$41, 'Annual Report'!$BA$40, TEXT($B3382, "mmm yyyy")))</f>
        <v/>
      </c>
      <c r="AA3382" s="13" t="str">
        <f t="shared" si="421"/>
        <v/>
      </c>
      <c r="AC3382" s="13" t="str">
        <f t="shared" si="422"/>
        <v xml:space="preserve"> - </v>
      </c>
      <c r="AE3382" s="13" t="str">
        <f t="shared" si="423"/>
        <v/>
      </c>
    </row>
    <row r="3383" spans="1:31" x14ac:dyDescent="0.25">
      <c r="A3383" s="30"/>
      <c r="B3383" s="74"/>
      <c r="C3383" s="82"/>
      <c r="D3383" s="92"/>
      <c r="E3383" s="75"/>
      <c r="F3383" s="76"/>
      <c r="G3383" s="83"/>
      <c r="H3383" s="77"/>
      <c r="I3383" s="84"/>
      <c r="J3383" s="30"/>
      <c r="K3383" s="25" t="str">
        <f t="shared" si="416"/>
        <v/>
      </c>
      <c r="L3383" s="30"/>
      <c r="O3383" s="13" t="str">
        <f t="shared" si="417"/>
        <v/>
      </c>
      <c r="P3383" s="13">
        <f>SUM($E$11:$E3383)</f>
        <v>30</v>
      </c>
      <c r="T3383" s="22">
        <f t="shared" si="418"/>
        <v>0</v>
      </c>
      <c r="U3383" s="22">
        <f t="shared" si="419"/>
        <v>0</v>
      </c>
      <c r="W3383" s="13" t="str">
        <f t="shared" si="420"/>
        <v/>
      </c>
      <c r="Y3383" s="41" t="str">
        <f>IF($B3383="", "", IF($B3383&gt;'Annual Report'!$AZ$41, 'Annual Report'!$BA$40, TEXT($B3383, "mmm yyyy")))</f>
        <v/>
      </c>
      <c r="AA3383" s="13" t="str">
        <f t="shared" si="421"/>
        <v/>
      </c>
      <c r="AC3383" s="13" t="str">
        <f t="shared" si="422"/>
        <v xml:space="preserve"> - </v>
      </c>
      <c r="AE3383" s="13" t="str">
        <f t="shared" si="423"/>
        <v/>
      </c>
    </row>
    <row r="3384" spans="1:31" x14ac:dyDescent="0.25">
      <c r="A3384" s="30"/>
      <c r="B3384" s="74"/>
      <c r="C3384" s="82"/>
      <c r="D3384" s="92"/>
      <c r="E3384" s="75"/>
      <c r="F3384" s="76"/>
      <c r="G3384" s="83"/>
      <c r="H3384" s="77"/>
      <c r="I3384" s="84"/>
      <c r="J3384" s="30"/>
      <c r="K3384" s="25" t="str">
        <f t="shared" si="416"/>
        <v/>
      </c>
      <c r="L3384" s="30"/>
      <c r="O3384" s="13" t="str">
        <f t="shared" si="417"/>
        <v/>
      </c>
      <c r="P3384" s="13">
        <f>SUM($E$11:$E3384)</f>
        <v>30</v>
      </c>
      <c r="T3384" s="22">
        <f t="shared" si="418"/>
        <v>0</v>
      </c>
      <c r="U3384" s="22">
        <f t="shared" si="419"/>
        <v>0</v>
      </c>
      <c r="W3384" s="13" t="str">
        <f t="shared" si="420"/>
        <v/>
      </c>
      <c r="Y3384" s="41" t="str">
        <f>IF($B3384="", "", IF($B3384&gt;'Annual Report'!$AZ$41, 'Annual Report'!$BA$40, TEXT($B3384, "mmm yyyy")))</f>
        <v/>
      </c>
      <c r="AA3384" s="13" t="str">
        <f t="shared" si="421"/>
        <v/>
      </c>
      <c r="AC3384" s="13" t="str">
        <f t="shared" si="422"/>
        <v xml:space="preserve"> - </v>
      </c>
      <c r="AE3384" s="13" t="str">
        <f t="shared" si="423"/>
        <v/>
      </c>
    </row>
    <row r="3385" spans="1:31" x14ac:dyDescent="0.25">
      <c r="A3385" s="30"/>
      <c r="B3385" s="74"/>
      <c r="C3385" s="82"/>
      <c r="D3385" s="92"/>
      <c r="E3385" s="75"/>
      <c r="F3385" s="76"/>
      <c r="G3385" s="83"/>
      <c r="H3385" s="77"/>
      <c r="I3385" s="84"/>
      <c r="J3385" s="30"/>
      <c r="K3385" s="25" t="str">
        <f t="shared" si="416"/>
        <v/>
      </c>
      <c r="L3385" s="30"/>
      <c r="O3385" s="13" t="str">
        <f t="shared" si="417"/>
        <v/>
      </c>
      <c r="P3385" s="13">
        <f>SUM($E$11:$E3385)</f>
        <v>30</v>
      </c>
      <c r="T3385" s="22">
        <f t="shared" si="418"/>
        <v>0</v>
      </c>
      <c r="U3385" s="22">
        <f t="shared" si="419"/>
        <v>0</v>
      </c>
      <c r="W3385" s="13" t="str">
        <f t="shared" si="420"/>
        <v/>
      </c>
      <c r="Y3385" s="41" t="str">
        <f>IF($B3385="", "", IF($B3385&gt;'Annual Report'!$AZ$41, 'Annual Report'!$BA$40, TEXT($B3385, "mmm yyyy")))</f>
        <v/>
      </c>
      <c r="AA3385" s="13" t="str">
        <f t="shared" si="421"/>
        <v/>
      </c>
      <c r="AC3385" s="13" t="str">
        <f t="shared" si="422"/>
        <v xml:space="preserve"> - </v>
      </c>
      <c r="AE3385" s="13" t="str">
        <f t="shared" si="423"/>
        <v/>
      </c>
    </row>
    <row r="3386" spans="1:31" x14ac:dyDescent="0.25">
      <c r="A3386" s="30"/>
      <c r="B3386" s="74"/>
      <c r="C3386" s="82"/>
      <c r="D3386" s="92"/>
      <c r="E3386" s="75"/>
      <c r="F3386" s="76"/>
      <c r="G3386" s="83"/>
      <c r="H3386" s="77"/>
      <c r="I3386" s="84"/>
      <c r="J3386" s="30"/>
      <c r="K3386" s="25" t="str">
        <f t="shared" si="416"/>
        <v/>
      </c>
      <c r="L3386" s="30"/>
      <c r="O3386" s="13" t="str">
        <f t="shared" si="417"/>
        <v/>
      </c>
      <c r="P3386" s="13">
        <f>SUM($E$11:$E3386)</f>
        <v>30</v>
      </c>
      <c r="T3386" s="22">
        <f t="shared" si="418"/>
        <v>0</v>
      </c>
      <c r="U3386" s="22">
        <f t="shared" si="419"/>
        <v>0</v>
      </c>
      <c r="W3386" s="13" t="str">
        <f t="shared" si="420"/>
        <v/>
      </c>
      <c r="Y3386" s="41" t="str">
        <f>IF($B3386="", "", IF($B3386&gt;'Annual Report'!$AZ$41, 'Annual Report'!$BA$40, TEXT($B3386, "mmm yyyy")))</f>
        <v/>
      </c>
      <c r="AA3386" s="13" t="str">
        <f t="shared" si="421"/>
        <v/>
      </c>
      <c r="AC3386" s="13" t="str">
        <f t="shared" si="422"/>
        <v xml:space="preserve"> - </v>
      </c>
      <c r="AE3386" s="13" t="str">
        <f t="shared" si="423"/>
        <v/>
      </c>
    </row>
    <row r="3387" spans="1:31" x14ac:dyDescent="0.25">
      <c r="A3387" s="30"/>
      <c r="B3387" s="74"/>
      <c r="C3387" s="82"/>
      <c r="D3387" s="92"/>
      <c r="E3387" s="75"/>
      <c r="F3387" s="76"/>
      <c r="G3387" s="83"/>
      <c r="H3387" s="77"/>
      <c r="I3387" s="84"/>
      <c r="J3387" s="30"/>
      <c r="K3387" s="25" t="str">
        <f t="shared" si="416"/>
        <v/>
      </c>
      <c r="L3387" s="30"/>
      <c r="O3387" s="13" t="str">
        <f t="shared" si="417"/>
        <v/>
      </c>
      <c r="P3387" s="13">
        <f>SUM($E$11:$E3387)</f>
        <v>30</v>
      </c>
      <c r="T3387" s="22">
        <f t="shared" si="418"/>
        <v>0</v>
      </c>
      <c r="U3387" s="22">
        <f t="shared" si="419"/>
        <v>0</v>
      </c>
      <c r="W3387" s="13" t="str">
        <f t="shared" si="420"/>
        <v/>
      </c>
      <c r="Y3387" s="41" t="str">
        <f>IF($B3387="", "", IF($B3387&gt;'Annual Report'!$AZ$41, 'Annual Report'!$BA$40, TEXT($B3387, "mmm yyyy")))</f>
        <v/>
      </c>
      <c r="AA3387" s="13" t="str">
        <f t="shared" si="421"/>
        <v/>
      </c>
      <c r="AC3387" s="13" t="str">
        <f t="shared" si="422"/>
        <v xml:space="preserve"> - </v>
      </c>
      <c r="AE3387" s="13" t="str">
        <f t="shared" si="423"/>
        <v/>
      </c>
    </row>
    <row r="3388" spans="1:31" x14ac:dyDescent="0.25">
      <c r="A3388" s="30"/>
      <c r="B3388" s="74"/>
      <c r="C3388" s="82"/>
      <c r="D3388" s="92"/>
      <c r="E3388" s="75"/>
      <c r="F3388" s="76"/>
      <c r="G3388" s="83"/>
      <c r="H3388" s="77"/>
      <c r="I3388" s="84"/>
      <c r="J3388" s="30"/>
      <c r="K3388" s="25" t="str">
        <f t="shared" si="416"/>
        <v/>
      </c>
      <c r="L3388" s="30"/>
      <c r="O3388" s="13" t="str">
        <f t="shared" si="417"/>
        <v/>
      </c>
      <c r="P3388" s="13">
        <f>SUM($E$11:$E3388)</f>
        <v>30</v>
      </c>
      <c r="T3388" s="22">
        <f t="shared" si="418"/>
        <v>0</v>
      </c>
      <c r="U3388" s="22">
        <f t="shared" si="419"/>
        <v>0</v>
      </c>
      <c r="W3388" s="13" t="str">
        <f t="shared" si="420"/>
        <v/>
      </c>
      <c r="Y3388" s="41" t="str">
        <f>IF($B3388="", "", IF($B3388&gt;'Annual Report'!$AZ$41, 'Annual Report'!$BA$40, TEXT($B3388, "mmm yyyy")))</f>
        <v/>
      </c>
      <c r="AA3388" s="13" t="str">
        <f t="shared" si="421"/>
        <v/>
      </c>
      <c r="AC3388" s="13" t="str">
        <f t="shared" si="422"/>
        <v xml:space="preserve"> - </v>
      </c>
      <c r="AE3388" s="13" t="str">
        <f t="shared" si="423"/>
        <v/>
      </c>
    </row>
    <row r="3389" spans="1:31" x14ac:dyDescent="0.25">
      <c r="A3389" s="30"/>
      <c r="B3389" s="74"/>
      <c r="C3389" s="82"/>
      <c r="D3389" s="92"/>
      <c r="E3389" s="75"/>
      <c r="F3389" s="76"/>
      <c r="G3389" s="83"/>
      <c r="H3389" s="77"/>
      <c r="I3389" s="84"/>
      <c r="J3389" s="30"/>
      <c r="K3389" s="25" t="str">
        <f t="shared" si="416"/>
        <v/>
      </c>
      <c r="L3389" s="30"/>
      <c r="O3389" s="13" t="str">
        <f t="shared" si="417"/>
        <v/>
      </c>
      <c r="P3389" s="13">
        <f>SUM($E$11:$E3389)</f>
        <v>30</v>
      </c>
      <c r="T3389" s="22">
        <f t="shared" si="418"/>
        <v>0</v>
      </c>
      <c r="U3389" s="22">
        <f t="shared" si="419"/>
        <v>0</v>
      </c>
      <c r="W3389" s="13" t="str">
        <f t="shared" si="420"/>
        <v/>
      </c>
      <c r="Y3389" s="41" t="str">
        <f>IF($B3389="", "", IF($B3389&gt;'Annual Report'!$AZ$41, 'Annual Report'!$BA$40, TEXT($B3389, "mmm yyyy")))</f>
        <v/>
      </c>
      <c r="AA3389" s="13" t="str">
        <f t="shared" si="421"/>
        <v/>
      </c>
      <c r="AC3389" s="13" t="str">
        <f t="shared" si="422"/>
        <v xml:space="preserve"> - </v>
      </c>
      <c r="AE3389" s="13" t="str">
        <f t="shared" si="423"/>
        <v/>
      </c>
    </row>
    <row r="3390" spans="1:31" x14ac:dyDescent="0.25">
      <c r="A3390" s="30"/>
      <c r="B3390" s="74"/>
      <c r="C3390" s="82"/>
      <c r="D3390" s="92"/>
      <c r="E3390" s="75"/>
      <c r="F3390" s="76"/>
      <c r="G3390" s="83"/>
      <c r="H3390" s="77"/>
      <c r="I3390" s="84"/>
      <c r="J3390" s="30"/>
      <c r="K3390" s="25" t="str">
        <f t="shared" si="416"/>
        <v/>
      </c>
      <c r="L3390" s="30"/>
      <c r="O3390" s="13" t="str">
        <f t="shared" si="417"/>
        <v/>
      </c>
      <c r="P3390" s="13">
        <f>SUM($E$11:$E3390)</f>
        <v>30</v>
      </c>
      <c r="T3390" s="22">
        <f t="shared" si="418"/>
        <v>0</v>
      </c>
      <c r="U3390" s="22">
        <f t="shared" si="419"/>
        <v>0</v>
      </c>
      <c r="W3390" s="13" t="str">
        <f t="shared" si="420"/>
        <v/>
      </c>
      <c r="Y3390" s="41" t="str">
        <f>IF($B3390="", "", IF($B3390&gt;'Annual Report'!$AZ$41, 'Annual Report'!$BA$40, TEXT($B3390, "mmm yyyy")))</f>
        <v/>
      </c>
      <c r="AA3390" s="13" t="str">
        <f t="shared" si="421"/>
        <v/>
      </c>
      <c r="AC3390" s="13" t="str">
        <f t="shared" si="422"/>
        <v xml:space="preserve"> - </v>
      </c>
      <c r="AE3390" s="13" t="str">
        <f t="shared" si="423"/>
        <v/>
      </c>
    </row>
    <row r="3391" spans="1:31" x14ac:dyDescent="0.25">
      <c r="A3391" s="30"/>
      <c r="B3391" s="74"/>
      <c r="C3391" s="82"/>
      <c r="D3391" s="92"/>
      <c r="E3391" s="75"/>
      <c r="F3391" s="76"/>
      <c r="G3391" s="83"/>
      <c r="H3391" s="77"/>
      <c r="I3391" s="84"/>
      <c r="J3391" s="30"/>
      <c r="K3391" s="25" t="str">
        <f t="shared" si="416"/>
        <v/>
      </c>
      <c r="L3391" s="30"/>
      <c r="O3391" s="13" t="str">
        <f t="shared" si="417"/>
        <v/>
      </c>
      <c r="P3391" s="13">
        <f>SUM($E$11:$E3391)</f>
        <v>30</v>
      </c>
      <c r="T3391" s="22">
        <f t="shared" si="418"/>
        <v>0</v>
      </c>
      <c r="U3391" s="22">
        <f t="shared" si="419"/>
        <v>0</v>
      </c>
      <c r="W3391" s="13" t="str">
        <f t="shared" si="420"/>
        <v/>
      </c>
      <c r="Y3391" s="41" t="str">
        <f>IF($B3391="", "", IF($B3391&gt;'Annual Report'!$AZ$41, 'Annual Report'!$BA$40, TEXT($B3391, "mmm yyyy")))</f>
        <v/>
      </c>
      <c r="AA3391" s="13" t="str">
        <f t="shared" si="421"/>
        <v/>
      </c>
      <c r="AC3391" s="13" t="str">
        <f t="shared" si="422"/>
        <v xml:space="preserve"> - </v>
      </c>
      <c r="AE3391" s="13" t="str">
        <f t="shared" si="423"/>
        <v/>
      </c>
    </row>
    <row r="3392" spans="1:31" x14ac:dyDescent="0.25">
      <c r="A3392" s="30"/>
      <c r="B3392" s="74"/>
      <c r="C3392" s="82"/>
      <c r="D3392" s="92"/>
      <c r="E3392" s="75"/>
      <c r="F3392" s="76"/>
      <c r="G3392" s="83"/>
      <c r="H3392" s="77"/>
      <c r="I3392" s="84"/>
      <c r="J3392" s="30"/>
      <c r="K3392" s="25" t="str">
        <f t="shared" si="416"/>
        <v/>
      </c>
      <c r="L3392" s="30"/>
      <c r="O3392" s="13" t="str">
        <f t="shared" si="417"/>
        <v/>
      </c>
      <c r="P3392" s="13">
        <f>SUM($E$11:$E3392)</f>
        <v>30</v>
      </c>
      <c r="T3392" s="22">
        <f t="shared" si="418"/>
        <v>0</v>
      </c>
      <c r="U3392" s="22">
        <f t="shared" si="419"/>
        <v>0</v>
      </c>
      <c r="W3392" s="13" t="str">
        <f t="shared" si="420"/>
        <v/>
      </c>
      <c r="Y3392" s="41" t="str">
        <f>IF($B3392="", "", IF($B3392&gt;'Annual Report'!$AZ$41, 'Annual Report'!$BA$40, TEXT($B3392, "mmm yyyy")))</f>
        <v/>
      </c>
      <c r="AA3392" s="13" t="str">
        <f t="shared" si="421"/>
        <v/>
      </c>
      <c r="AC3392" s="13" t="str">
        <f t="shared" si="422"/>
        <v xml:space="preserve"> - </v>
      </c>
      <c r="AE3392" s="13" t="str">
        <f t="shared" si="423"/>
        <v/>
      </c>
    </row>
    <row r="3393" spans="1:31" x14ac:dyDescent="0.25">
      <c r="A3393" s="30"/>
      <c r="B3393" s="74"/>
      <c r="C3393" s="82"/>
      <c r="D3393" s="92"/>
      <c r="E3393" s="75"/>
      <c r="F3393" s="76"/>
      <c r="G3393" s="83"/>
      <c r="H3393" s="77"/>
      <c r="I3393" s="84"/>
      <c r="J3393" s="30"/>
      <c r="K3393" s="25" t="str">
        <f t="shared" si="416"/>
        <v/>
      </c>
      <c r="L3393" s="30"/>
      <c r="O3393" s="13" t="str">
        <f t="shared" si="417"/>
        <v/>
      </c>
      <c r="P3393" s="13">
        <f>SUM($E$11:$E3393)</f>
        <v>30</v>
      </c>
      <c r="T3393" s="22">
        <f t="shared" si="418"/>
        <v>0</v>
      </c>
      <c r="U3393" s="22">
        <f t="shared" si="419"/>
        <v>0</v>
      </c>
      <c r="W3393" s="13" t="str">
        <f t="shared" si="420"/>
        <v/>
      </c>
      <c r="Y3393" s="41" t="str">
        <f>IF($B3393="", "", IF($B3393&gt;'Annual Report'!$AZ$41, 'Annual Report'!$BA$40, TEXT($B3393, "mmm yyyy")))</f>
        <v/>
      </c>
      <c r="AA3393" s="13" t="str">
        <f t="shared" si="421"/>
        <v/>
      </c>
      <c r="AC3393" s="13" t="str">
        <f t="shared" si="422"/>
        <v xml:space="preserve"> - </v>
      </c>
      <c r="AE3393" s="13" t="str">
        <f t="shared" si="423"/>
        <v/>
      </c>
    </row>
    <row r="3394" spans="1:31" x14ac:dyDescent="0.25">
      <c r="A3394" s="30"/>
      <c r="B3394" s="74"/>
      <c r="C3394" s="82"/>
      <c r="D3394" s="92"/>
      <c r="E3394" s="75"/>
      <c r="F3394" s="76"/>
      <c r="G3394" s="83"/>
      <c r="H3394" s="77"/>
      <c r="I3394" s="84"/>
      <c r="J3394" s="30"/>
      <c r="K3394" s="25" t="str">
        <f t="shared" si="416"/>
        <v/>
      </c>
      <c r="L3394" s="30"/>
      <c r="O3394" s="13" t="str">
        <f t="shared" si="417"/>
        <v/>
      </c>
      <c r="P3394" s="13">
        <f>SUM($E$11:$E3394)</f>
        <v>30</v>
      </c>
      <c r="T3394" s="22">
        <f t="shared" si="418"/>
        <v>0</v>
      </c>
      <c r="U3394" s="22">
        <f t="shared" si="419"/>
        <v>0</v>
      </c>
      <c r="W3394" s="13" t="str">
        <f t="shared" si="420"/>
        <v/>
      </c>
      <c r="Y3394" s="41" t="str">
        <f>IF($B3394="", "", IF($B3394&gt;'Annual Report'!$AZ$41, 'Annual Report'!$BA$40, TEXT($B3394, "mmm yyyy")))</f>
        <v/>
      </c>
      <c r="AA3394" s="13" t="str">
        <f t="shared" si="421"/>
        <v/>
      </c>
      <c r="AC3394" s="13" t="str">
        <f t="shared" si="422"/>
        <v xml:space="preserve"> - </v>
      </c>
      <c r="AE3394" s="13" t="str">
        <f t="shared" si="423"/>
        <v/>
      </c>
    </row>
    <row r="3395" spans="1:31" x14ac:dyDescent="0.25">
      <c r="A3395" s="30"/>
      <c r="B3395" s="74"/>
      <c r="C3395" s="82"/>
      <c r="D3395" s="92"/>
      <c r="E3395" s="75"/>
      <c r="F3395" s="76"/>
      <c r="G3395" s="83"/>
      <c r="H3395" s="77"/>
      <c r="I3395" s="84"/>
      <c r="J3395" s="30"/>
      <c r="K3395" s="25" t="str">
        <f t="shared" si="416"/>
        <v/>
      </c>
      <c r="L3395" s="30"/>
      <c r="O3395" s="13" t="str">
        <f t="shared" si="417"/>
        <v/>
      </c>
      <c r="P3395" s="13">
        <f>SUM($E$11:$E3395)</f>
        <v>30</v>
      </c>
      <c r="T3395" s="22">
        <f t="shared" si="418"/>
        <v>0</v>
      </c>
      <c r="U3395" s="22">
        <f t="shared" si="419"/>
        <v>0</v>
      </c>
      <c r="W3395" s="13" t="str">
        <f t="shared" si="420"/>
        <v/>
      </c>
      <c r="Y3395" s="41" t="str">
        <f>IF($B3395="", "", IF($B3395&gt;'Annual Report'!$AZ$41, 'Annual Report'!$BA$40, TEXT($B3395, "mmm yyyy")))</f>
        <v/>
      </c>
      <c r="AA3395" s="13" t="str">
        <f t="shared" si="421"/>
        <v/>
      </c>
      <c r="AC3395" s="13" t="str">
        <f t="shared" si="422"/>
        <v xml:space="preserve"> - </v>
      </c>
      <c r="AE3395" s="13" t="str">
        <f t="shared" si="423"/>
        <v/>
      </c>
    </row>
    <row r="3396" spans="1:31" x14ac:dyDescent="0.25">
      <c r="A3396" s="30"/>
      <c r="B3396" s="74"/>
      <c r="C3396" s="82"/>
      <c r="D3396" s="92"/>
      <c r="E3396" s="75"/>
      <c r="F3396" s="76"/>
      <c r="G3396" s="83"/>
      <c r="H3396" s="77"/>
      <c r="I3396" s="84"/>
      <c r="J3396" s="30"/>
      <c r="K3396" s="25" t="str">
        <f t="shared" si="416"/>
        <v/>
      </c>
      <c r="L3396" s="30"/>
      <c r="O3396" s="13" t="str">
        <f t="shared" si="417"/>
        <v/>
      </c>
      <c r="P3396" s="13">
        <f>SUM($E$11:$E3396)</f>
        <v>30</v>
      </c>
      <c r="T3396" s="22">
        <f t="shared" si="418"/>
        <v>0</v>
      </c>
      <c r="U3396" s="22">
        <f t="shared" si="419"/>
        <v>0</v>
      </c>
      <c r="W3396" s="13" t="str">
        <f t="shared" si="420"/>
        <v/>
      </c>
      <c r="Y3396" s="41" t="str">
        <f>IF($B3396="", "", IF($B3396&gt;'Annual Report'!$AZ$41, 'Annual Report'!$BA$40, TEXT($B3396, "mmm yyyy")))</f>
        <v/>
      </c>
      <c r="AA3396" s="13" t="str">
        <f t="shared" si="421"/>
        <v/>
      </c>
      <c r="AC3396" s="13" t="str">
        <f t="shared" si="422"/>
        <v xml:space="preserve"> - </v>
      </c>
      <c r="AE3396" s="13" t="str">
        <f t="shared" si="423"/>
        <v/>
      </c>
    </row>
    <row r="3397" spans="1:31" x14ac:dyDescent="0.25">
      <c r="A3397" s="30"/>
      <c r="B3397" s="74"/>
      <c r="C3397" s="82"/>
      <c r="D3397" s="92"/>
      <c r="E3397" s="75"/>
      <c r="F3397" s="76"/>
      <c r="G3397" s="83"/>
      <c r="H3397" s="77"/>
      <c r="I3397" s="84"/>
      <c r="J3397" s="30"/>
      <c r="K3397" s="25" t="str">
        <f t="shared" si="416"/>
        <v/>
      </c>
      <c r="L3397" s="30"/>
      <c r="O3397" s="13" t="str">
        <f t="shared" si="417"/>
        <v/>
      </c>
      <c r="P3397" s="13">
        <f>SUM($E$11:$E3397)</f>
        <v>30</v>
      </c>
      <c r="T3397" s="22">
        <f t="shared" si="418"/>
        <v>0</v>
      </c>
      <c r="U3397" s="22">
        <f t="shared" si="419"/>
        <v>0</v>
      </c>
      <c r="W3397" s="13" t="str">
        <f t="shared" si="420"/>
        <v/>
      </c>
      <c r="Y3397" s="41" t="str">
        <f>IF($B3397="", "", IF($B3397&gt;'Annual Report'!$AZ$41, 'Annual Report'!$BA$40, TEXT($B3397, "mmm yyyy")))</f>
        <v/>
      </c>
      <c r="AA3397" s="13" t="str">
        <f t="shared" si="421"/>
        <v/>
      </c>
      <c r="AC3397" s="13" t="str">
        <f t="shared" si="422"/>
        <v xml:space="preserve"> - </v>
      </c>
      <c r="AE3397" s="13" t="str">
        <f t="shared" si="423"/>
        <v/>
      </c>
    </row>
    <row r="3398" spans="1:31" x14ac:dyDescent="0.25">
      <c r="A3398" s="30"/>
      <c r="B3398" s="74"/>
      <c r="C3398" s="82"/>
      <c r="D3398" s="92"/>
      <c r="E3398" s="75"/>
      <c r="F3398" s="76"/>
      <c r="G3398" s="83"/>
      <c r="H3398" s="77"/>
      <c r="I3398" s="84"/>
      <c r="J3398" s="30"/>
      <c r="K3398" s="25" t="str">
        <f t="shared" si="416"/>
        <v/>
      </c>
      <c r="L3398" s="30"/>
      <c r="O3398" s="13" t="str">
        <f t="shared" si="417"/>
        <v/>
      </c>
      <c r="P3398" s="13">
        <f>SUM($E$11:$E3398)</f>
        <v>30</v>
      </c>
      <c r="T3398" s="22">
        <f t="shared" si="418"/>
        <v>0</v>
      </c>
      <c r="U3398" s="22">
        <f t="shared" si="419"/>
        <v>0</v>
      </c>
      <c r="W3398" s="13" t="str">
        <f t="shared" si="420"/>
        <v/>
      </c>
      <c r="Y3398" s="41" t="str">
        <f>IF($B3398="", "", IF($B3398&gt;'Annual Report'!$AZ$41, 'Annual Report'!$BA$40, TEXT($B3398, "mmm yyyy")))</f>
        <v/>
      </c>
      <c r="AA3398" s="13" t="str">
        <f t="shared" si="421"/>
        <v/>
      </c>
      <c r="AC3398" s="13" t="str">
        <f t="shared" si="422"/>
        <v xml:space="preserve"> - </v>
      </c>
      <c r="AE3398" s="13" t="str">
        <f t="shared" si="423"/>
        <v/>
      </c>
    </row>
    <row r="3399" spans="1:31" x14ac:dyDescent="0.25">
      <c r="A3399" s="30"/>
      <c r="B3399" s="74"/>
      <c r="C3399" s="82"/>
      <c r="D3399" s="92"/>
      <c r="E3399" s="75"/>
      <c r="F3399" s="76"/>
      <c r="G3399" s="83"/>
      <c r="H3399" s="77"/>
      <c r="I3399" s="84"/>
      <c r="J3399" s="30"/>
      <c r="K3399" s="25" t="str">
        <f t="shared" si="416"/>
        <v/>
      </c>
      <c r="L3399" s="30"/>
      <c r="O3399" s="13" t="str">
        <f t="shared" si="417"/>
        <v/>
      </c>
      <c r="P3399" s="13">
        <f>SUM($E$11:$E3399)</f>
        <v>30</v>
      </c>
      <c r="T3399" s="22">
        <f t="shared" si="418"/>
        <v>0</v>
      </c>
      <c r="U3399" s="22">
        <f t="shared" si="419"/>
        <v>0</v>
      </c>
      <c r="W3399" s="13" t="str">
        <f t="shared" si="420"/>
        <v/>
      </c>
      <c r="Y3399" s="41" t="str">
        <f>IF($B3399="", "", IF($B3399&gt;'Annual Report'!$AZ$41, 'Annual Report'!$BA$40, TEXT($B3399, "mmm yyyy")))</f>
        <v/>
      </c>
      <c r="AA3399" s="13" t="str">
        <f t="shared" si="421"/>
        <v/>
      </c>
      <c r="AC3399" s="13" t="str">
        <f t="shared" si="422"/>
        <v xml:space="preserve"> - </v>
      </c>
      <c r="AE3399" s="13" t="str">
        <f t="shared" si="423"/>
        <v/>
      </c>
    </row>
    <row r="3400" spans="1:31" x14ac:dyDescent="0.25">
      <c r="A3400" s="30"/>
      <c r="B3400" s="74"/>
      <c r="C3400" s="82"/>
      <c r="D3400" s="92"/>
      <c r="E3400" s="75"/>
      <c r="F3400" s="76"/>
      <c r="G3400" s="83"/>
      <c r="H3400" s="77"/>
      <c r="I3400" s="84"/>
      <c r="J3400" s="30"/>
      <c r="K3400" s="25" t="str">
        <f t="shared" si="416"/>
        <v/>
      </c>
      <c r="L3400" s="30"/>
      <c r="O3400" s="13" t="str">
        <f t="shared" si="417"/>
        <v/>
      </c>
      <c r="P3400" s="13">
        <f>SUM($E$11:$E3400)</f>
        <v>30</v>
      </c>
      <c r="T3400" s="22">
        <f t="shared" si="418"/>
        <v>0</v>
      </c>
      <c r="U3400" s="22">
        <f t="shared" si="419"/>
        <v>0</v>
      </c>
      <c r="W3400" s="13" t="str">
        <f t="shared" si="420"/>
        <v/>
      </c>
      <c r="Y3400" s="41" t="str">
        <f>IF($B3400="", "", IF($B3400&gt;'Annual Report'!$AZ$41, 'Annual Report'!$BA$40, TEXT($B3400, "mmm yyyy")))</f>
        <v/>
      </c>
      <c r="AA3400" s="13" t="str">
        <f t="shared" si="421"/>
        <v/>
      </c>
      <c r="AC3400" s="13" t="str">
        <f t="shared" si="422"/>
        <v xml:space="preserve"> - </v>
      </c>
      <c r="AE3400" s="13" t="str">
        <f t="shared" si="423"/>
        <v/>
      </c>
    </row>
    <row r="3401" spans="1:31" x14ac:dyDescent="0.25">
      <c r="A3401" s="30"/>
      <c r="B3401" s="74"/>
      <c r="C3401" s="82"/>
      <c r="D3401" s="92"/>
      <c r="E3401" s="75"/>
      <c r="F3401" s="76"/>
      <c r="G3401" s="83"/>
      <c r="H3401" s="77"/>
      <c r="I3401" s="84"/>
      <c r="J3401" s="30"/>
      <c r="K3401" s="25" t="str">
        <f t="shared" si="416"/>
        <v/>
      </c>
      <c r="L3401" s="30"/>
      <c r="O3401" s="13" t="str">
        <f t="shared" si="417"/>
        <v/>
      </c>
      <c r="P3401" s="13">
        <f>SUM($E$11:$E3401)</f>
        <v>30</v>
      </c>
      <c r="T3401" s="22">
        <f t="shared" si="418"/>
        <v>0</v>
      </c>
      <c r="U3401" s="22">
        <f t="shared" si="419"/>
        <v>0</v>
      </c>
      <c r="W3401" s="13" t="str">
        <f t="shared" si="420"/>
        <v/>
      </c>
      <c r="Y3401" s="41" t="str">
        <f>IF($B3401="", "", IF($B3401&gt;'Annual Report'!$AZ$41, 'Annual Report'!$BA$40, TEXT($B3401, "mmm yyyy")))</f>
        <v/>
      </c>
      <c r="AA3401" s="13" t="str">
        <f t="shared" si="421"/>
        <v/>
      </c>
      <c r="AC3401" s="13" t="str">
        <f t="shared" si="422"/>
        <v xml:space="preserve"> - </v>
      </c>
      <c r="AE3401" s="13" t="str">
        <f t="shared" si="423"/>
        <v/>
      </c>
    </row>
    <row r="3402" spans="1:31" x14ac:dyDescent="0.25">
      <c r="A3402" s="30"/>
      <c r="B3402" s="74"/>
      <c r="C3402" s="82"/>
      <c r="D3402" s="92"/>
      <c r="E3402" s="75"/>
      <c r="F3402" s="76"/>
      <c r="G3402" s="83"/>
      <c r="H3402" s="77"/>
      <c r="I3402" s="84"/>
      <c r="J3402" s="30"/>
      <c r="K3402" s="25" t="str">
        <f t="shared" si="416"/>
        <v/>
      </c>
      <c r="L3402" s="30"/>
      <c r="O3402" s="13" t="str">
        <f t="shared" si="417"/>
        <v/>
      </c>
      <c r="P3402" s="13">
        <f>SUM($E$11:$E3402)</f>
        <v>30</v>
      </c>
      <c r="T3402" s="22">
        <f t="shared" si="418"/>
        <v>0</v>
      </c>
      <c r="U3402" s="22">
        <f t="shared" si="419"/>
        <v>0</v>
      </c>
      <c r="W3402" s="13" t="str">
        <f t="shared" si="420"/>
        <v/>
      </c>
      <c r="Y3402" s="41" t="str">
        <f>IF($B3402="", "", IF($B3402&gt;'Annual Report'!$AZ$41, 'Annual Report'!$BA$40, TEXT($B3402, "mmm yyyy")))</f>
        <v/>
      </c>
      <c r="AA3402" s="13" t="str">
        <f t="shared" si="421"/>
        <v/>
      </c>
      <c r="AC3402" s="13" t="str">
        <f t="shared" si="422"/>
        <v xml:space="preserve"> - </v>
      </c>
      <c r="AE3402" s="13" t="str">
        <f t="shared" si="423"/>
        <v/>
      </c>
    </row>
    <row r="3403" spans="1:31" x14ac:dyDescent="0.25">
      <c r="A3403" s="30"/>
      <c r="B3403" s="74"/>
      <c r="C3403" s="82"/>
      <c r="D3403" s="92"/>
      <c r="E3403" s="75"/>
      <c r="F3403" s="76"/>
      <c r="G3403" s="83"/>
      <c r="H3403" s="77"/>
      <c r="I3403" s="84"/>
      <c r="J3403" s="30"/>
      <c r="K3403" s="25" t="str">
        <f t="shared" si="416"/>
        <v/>
      </c>
      <c r="L3403" s="30"/>
      <c r="O3403" s="13" t="str">
        <f t="shared" si="417"/>
        <v/>
      </c>
      <c r="P3403" s="13">
        <f>SUM($E$11:$E3403)</f>
        <v>30</v>
      </c>
      <c r="T3403" s="22">
        <f t="shared" si="418"/>
        <v>0</v>
      </c>
      <c r="U3403" s="22">
        <f t="shared" si="419"/>
        <v>0</v>
      </c>
      <c r="W3403" s="13" t="str">
        <f t="shared" si="420"/>
        <v/>
      </c>
      <c r="Y3403" s="41" t="str">
        <f>IF($B3403="", "", IF($B3403&gt;'Annual Report'!$AZ$41, 'Annual Report'!$BA$40, TEXT($B3403, "mmm yyyy")))</f>
        <v/>
      </c>
      <c r="AA3403" s="13" t="str">
        <f t="shared" si="421"/>
        <v/>
      </c>
      <c r="AC3403" s="13" t="str">
        <f t="shared" si="422"/>
        <v xml:space="preserve"> - </v>
      </c>
      <c r="AE3403" s="13" t="str">
        <f t="shared" si="423"/>
        <v/>
      </c>
    </row>
    <row r="3404" spans="1:31" x14ac:dyDescent="0.25">
      <c r="A3404" s="30"/>
      <c r="B3404" s="74"/>
      <c r="C3404" s="82"/>
      <c r="D3404" s="92"/>
      <c r="E3404" s="75"/>
      <c r="F3404" s="76"/>
      <c r="G3404" s="83"/>
      <c r="H3404" s="77"/>
      <c r="I3404" s="84"/>
      <c r="J3404" s="30"/>
      <c r="K3404" s="25" t="str">
        <f t="shared" ref="K3404:K3467" si="424">IF($B3404="", "", $G3404+$H3404-$F3404-$U3404-$T3404)</f>
        <v/>
      </c>
      <c r="L3404" s="30"/>
      <c r="O3404" s="13" t="str">
        <f t="shared" ref="O3404:O3467" si="425">IF($B3404="", "", IF(OR($B3404&lt;$R$3, $B3404&gt;$R$4), "X", ""))</f>
        <v/>
      </c>
      <c r="P3404" s="13">
        <f>SUM($E$11:$E3404)</f>
        <v>30</v>
      </c>
      <c r="T3404" s="22">
        <f t="shared" ref="T3404:T3467" si="426">ROUND($D3404*$P$4*24, 2)</f>
        <v>0</v>
      </c>
      <c r="U3404" s="22">
        <f t="shared" ref="U3404:U3467" si="427">ROUND(IF(AND($P3404&gt;$O$6, $P3403&lt;$O$6), (($P3404-$O$6)*$P$7)+(($O$6-$P3403)*$P$6), IF($P3403&gt;$O$6, $E3404*$P$7, $E3404*$P$6)), 2)</f>
        <v>0</v>
      </c>
      <c r="W3404" s="13" t="str">
        <f t="shared" ref="W3404:W3467" si="428">IF($I3404="", "", IF(COUNTIF($R$11:$R$20, $I3404)&gt;0, "", "X"))</f>
        <v/>
      </c>
      <c r="Y3404" s="41" t="str">
        <f>IF($B3404="", "", IF($B3404&gt;'Annual Report'!$AZ$41, 'Annual Report'!$BA$40, TEXT($B3404, "mmm yyyy")))</f>
        <v/>
      </c>
      <c r="AA3404" s="13" t="str">
        <f t="shared" ref="AA3404:AA3467" si="429">IF(AND(NOT($F3404=""), $I3404=""), "X", "")</f>
        <v/>
      </c>
      <c r="AC3404" s="13" t="str">
        <f t="shared" ref="AC3404:AC3467" si="430">_xlfn.CONCAT(Y3404, " - ", $I3404)</f>
        <v xml:space="preserve"> - </v>
      </c>
      <c r="AE3404" s="13" t="str">
        <f t="shared" ref="AE3404:AE3467" si="431">IF($AA3404="", "", $Y3404)</f>
        <v/>
      </c>
    </row>
    <row r="3405" spans="1:31" x14ac:dyDescent="0.25">
      <c r="A3405" s="30"/>
      <c r="B3405" s="74"/>
      <c r="C3405" s="82"/>
      <c r="D3405" s="92"/>
      <c r="E3405" s="75"/>
      <c r="F3405" s="76"/>
      <c r="G3405" s="83"/>
      <c r="H3405" s="77"/>
      <c r="I3405" s="84"/>
      <c r="J3405" s="30"/>
      <c r="K3405" s="25" t="str">
        <f t="shared" si="424"/>
        <v/>
      </c>
      <c r="L3405" s="30"/>
      <c r="O3405" s="13" t="str">
        <f t="shared" si="425"/>
        <v/>
      </c>
      <c r="P3405" s="13">
        <f>SUM($E$11:$E3405)</f>
        <v>30</v>
      </c>
      <c r="T3405" s="22">
        <f t="shared" si="426"/>
        <v>0</v>
      </c>
      <c r="U3405" s="22">
        <f t="shared" si="427"/>
        <v>0</v>
      </c>
      <c r="W3405" s="13" t="str">
        <f t="shared" si="428"/>
        <v/>
      </c>
      <c r="Y3405" s="41" t="str">
        <f>IF($B3405="", "", IF($B3405&gt;'Annual Report'!$AZ$41, 'Annual Report'!$BA$40, TEXT($B3405, "mmm yyyy")))</f>
        <v/>
      </c>
      <c r="AA3405" s="13" t="str">
        <f t="shared" si="429"/>
        <v/>
      </c>
      <c r="AC3405" s="13" t="str">
        <f t="shared" si="430"/>
        <v xml:space="preserve"> - </v>
      </c>
      <c r="AE3405" s="13" t="str">
        <f t="shared" si="431"/>
        <v/>
      </c>
    </row>
    <row r="3406" spans="1:31" x14ac:dyDescent="0.25">
      <c r="A3406" s="30"/>
      <c r="B3406" s="74"/>
      <c r="C3406" s="82"/>
      <c r="D3406" s="92"/>
      <c r="E3406" s="75"/>
      <c r="F3406" s="76"/>
      <c r="G3406" s="83"/>
      <c r="H3406" s="77"/>
      <c r="I3406" s="84"/>
      <c r="J3406" s="30"/>
      <c r="K3406" s="25" t="str">
        <f t="shared" si="424"/>
        <v/>
      </c>
      <c r="L3406" s="30"/>
      <c r="O3406" s="13" t="str">
        <f t="shared" si="425"/>
        <v/>
      </c>
      <c r="P3406" s="13">
        <f>SUM($E$11:$E3406)</f>
        <v>30</v>
      </c>
      <c r="T3406" s="22">
        <f t="shared" si="426"/>
        <v>0</v>
      </c>
      <c r="U3406" s="22">
        <f t="shared" si="427"/>
        <v>0</v>
      </c>
      <c r="W3406" s="13" t="str">
        <f t="shared" si="428"/>
        <v/>
      </c>
      <c r="Y3406" s="41" t="str">
        <f>IF($B3406="", "", IF($B3406&gt;'Annual Report'!$AZ$41, 'Annual Report'!$BA$40, TEXT($B3406, "mmm yyyy")))</f>
        <v/>
      </c>
      <c r="AA3406" s="13" t="str">
        <f t="shared" si="429"/>
        <v/>
      </c>
      <c r="AC3406" s="13" t="str">
        <f t="shared" si="430"/>
        <v xml:space="preserve"> - </v>
      </c>
      <c r="AE3406" s="13" t="str">
        <f t="shared" si="431"/>
        <v/>
      </c>
    </row>
    <row r="3407" spans="1:31" x14ac:dyDescent="0.25">
      <c r="A3407" s="30"/>
      <c r="B3407" s="74"/>
      <c r="C3407" s="82"/>
      <c r="D3407" s="92"/>
      <c r="E3407" s="75"/>
      <c r="F3407" s="76"/>
      <c r="G3407" s="83"/>
      <c r="H3407" s="77"/>
      <c r="I3407" s="84"/>
      <c r="J3407" s="30"/>
      <c r="K3407" s="25" t="str">
        <f t="shared" si="424"/>
        <v/>
      </c>
      <c r="L3407" s="30"/>
      <c r="O3407" s="13" t="str">
        <f t="shared" si="425"/>
        <v/>
      </c>
      <c r="P3407" s="13">
        <f>SUM($E$11:$E3407)</f>
        <v>30</v>
      </c>
      <c r="T3407" s="22">
        <f t="shared" si="426"/>
        <v>0</v>
      </c>
      <c r="U3407" s="22">
        <f t="shared" si="427"/>
        <v>0</v>
      </c>
      <c r="W3407" s="13" t="str">
        <f t="shared" si="428"/>
        <v/>
      </c>
      <c r="Y3407" s="41" t="str">
        <f>IF($B3407="", "", IF($B3407&gt;'Annual Report'!$AZ$41, 'Annual Report'!$BA$40, TEXT($B3407, "mmm yyyy")))</f>
        <v/>
      </c>
      <c r="AA3407" s="13" t="str">
        <f t="shared" si="429"/>
        <v/>
      </c>
      <c r="AC3407" s="13" t="str">
        <f t="shared" si="430"/>
        <v xml:space="preserve"> - </v>
      </c>
      <c r="AE3407" s="13" t="str">
        <f t="shared" si="431"/>
        <v/>
      </c>
    </row>
    <row r="3408" spans="1:31" x14ac:dyDescent="0.25">
      <c r="A3408" s="30"/>
      <c r="B3408" s="74"/>
      <c r="C3408" s="82"/>
      <c r="D3408" s="92"/>
      <c r="E3408" s="75"/>
      <c r="F3408" s="76"/>
      <c r="G3408" s="83"/>
      <c r="H3408" s="77"/>
      <c r="I3408" s="84"/>
      <c r="J3408" s="30"/>
      <c r="K3408" s="25" t="str">
        <f t="shared" si="424"/>
        <v/>
      </c>
      <c r="L3408" s="30"/>
      <c r="O3408" s="13" t="str">
        <f t="shared" si="425"/>
        <v/>
      </c>
      <c r="P3408" s="13">
        <f>SUM($E$11:$E3408)</f>
        <v>30</v>
      </c>
      <c r="T3408" s="22">
        <f t="shared" si="426"/>
        <v>0</v>
      </c>
      <c r="U3408" s="22">
        <f t="shared" si="427"/>
        <v>0</v>
      </c>
      <c r="W3408" s="13" t="str">
        <f t="shared" si="428"/>
        <v/>
      </c>
      <c r="Y3408" s="41" t="str">
        <f>IF($B3408="", "", IF($B3408&gt;'Annual Report'!$AZ$41, 'Annual Report'!$BA$40, TEXT($B3408, "mmm yyyy")))</f>
        <v/>
      </c>
      <c r="AA3408" s="13" t="str">
        <f t="shared" si="429"/>
        <v/>
      </c>
      <c r="AC3408" s="13" t="str">
        <f t="shared" si="430"/>
        <v xml:space="preserve"> - </v>
      </c>
      <c r="AE3408" s="13" t="str">
        <f t="shared" si="431"/>
        <v/>
      </c>
    </row>
    <row r="3409" spans="1:31" x14ac:dyDescent="0.25">
      <c r="A3409" s="30"/>
      <c r="B3409" s="74"/>
      <c r="C3409" s="82"/>
      <c r="D3409" s="92"/>
      <c r="E3409" s="75"/>
      <c r="F3409" s="76"/>
      <c r="G3409" s="83"/>
      <c r="H3409" s="77"/>
      <c r="I3409" s="84"/>
      <c r="J3409" s="30"/>
      <c r="K3409" s="25" t="str">
        <f t="shared" si="424"/>
        <v/>
      </c>
      <c r="L3409" s="30"/>
      <c r="O3409" s="13" t="str">
        <f t="shared" si="425"/>
        <v/>
      </c>
      <c r="P3409" s="13">
        <f>SUM($E$11:$E3409)</f>
        <v>30</v>
      </c>
      <c r="T3409" s="22">
        <f t="shared" si="426"/>
        <v>0</v>
      </c>
      <c r="U3409" s="22">
        <f t="shared" si="427"/>
        <v>0</v>
      </c>
      <c r="W3409" s="13" t="str">
        <f t="shared" si="428"/>
        <v/>
      </c>
      <c r="Y3409" s="41" t="str">
        <f>IF($B3409="", "", IF($B3409&gt;'Annual Report'!$AZ$41, 'Annual Report'!$BA$40, TEXT($B3409, "mmm yyyy")))</f>
        <v/>
      </c>
      <c r="AA3409" s="13" t="str">
        <f t="shared" si="429"/>
        <v/>
      </c>
      <c r="AC3409" s="13" t="str">
        <f t="shared" si="430"/>
        <v xml:space="preserve"> - </v>
      </c>
      <c r="AE3409" s="13" t="str">
        <f t="shared" si="431"/>
        <v/>
      </c>
    </row>
    <row r="3410" spans="1:31" x14ac:dyDescent="0.25">
      <c r="A3410" s="30"/>
      <c r="B3410" s="74"/>
      <c r="C3410" s="82"/>
      <c r="D3410" s="92"/>
      <c r="E3410" s="75"/>
      <c r="F3410" s="76"/>
      <c r="G3410" s="83"/>
      <c r="H3410" s="77"/>
      <c r="I3410" s="84"/>
      <c r="J3410" s="30"/>
      <c r="K3410" s="25" t="str">
        <f t="shared" si="424"/>
        <v/>
      </c>
      <c r="L3410" s="30"/>
      <c r="O3410" s="13" t="str">
        <f t="shared" si="425"/>
        <v/>
      </c>
      <c r="P3410" s="13">
        <f>SUM($E$11:$E3410)</f>
        <v>30</v>
      </c>
      <c r="T3410" s="22">
        <f t="shared" si="426"/>
        <v>0</v>
      </c>
      <c r="U3410" s="22">
        <f t="shared" si="427"/>
        <v>0</v>
      </c>
      <c r="W3410" s="13" t="str">
        <f t="shared" si="428"/>
        <v/>
      </c>
      <c r="Y3410" s="41" t="str">
        <f>IF($B3410="", "", IF($B3410&gt;'Annual Report'!$AZ$41, 'Annual Report'!$BA$40, TEXT($B3410, "mmm yyyy")))</f>
        <v/>
      </c>
      <c r="AA3410" s="13" t="str">
        <f t="shared" si="429"/>
        <v/>
      </c>
      <c r="AC3410" s="13" t="str">
        <f t="shared" si="430"/>
        <v xml:space="preserve"> - </v>
      </c>
      <c r="AE3410" s="13" t="str">
        <f t="shared" si="431"/>
        <v/>
      </c>
    </row>
    <row r="3411" spans="1:31" x14ac:dyDescent="0.25">
      <c r="A3411" s="30"/>
      <c r="B3411" s="74"/>
      <c r="C3411" s="82"/>
      <c r="D3411" s="92"/>
      <c r="E3411" s="75"/>
      <c r="F3411" s="76"/>
      <c r="G3411" s="83"/>
      <c r="H3411" s="77"/>
      <c r="I3411" s="84"/>
      <c r="J3411" s="30"/>
      <c r="K3411" s="25" t="str">
        <f t="shared" si="424"/>
        <v/>
      </c>
      <c r="L3411" s="30"/>
      <c r="O3411" s="13" t="str">
        <f t="shared" si="425"/>
        <v/>
      </c>
      <c r="P3411" s="13">
        <f>SUM($E$11:$E3411)</f>
        <v>30</v>
      </c>
      <c r="T3411" s="22">
        <f t="shared" si="426"/>
        <v>0</v>
      </c>
      <c r="U3411" s="22">
        <f t="shared" si="427"/>
        <v>0</v>
      </c>
      <c r="W3411" s="13" t="str">
        <f t="shared" si="428"/>
        <v/>
      </c>
      <c r="Y3411" s="41" t="str">
        <f>IF($B3411="", "", IF($B3411&gt;'Annual Report'!$AZ$41, 'Annual Report'!$BA$40, TEXT($B3411, "mmm yyyy")))</f>
        <v/>
      </c>
      <c r="AA3411" s="13" t="str">
        <f t="shared" si="429"/>
        <v/>
      </c>
      <c r="AC3411" s="13" t="str">
        <f t="shared" si="430"/>
        <v xml:space="preserve"> - </v>
      </c>
      <c r="AE3411" s="13" t="str">
        <f t="shared" si="431"/>
        <v/>
      </c>
    </row>
    <row r="3412" spans="1:31" x14ac:dyDescent="0.25">
      <c r="A3412" s="30"/>
      <c r="B3412" s="74"/>
      <c r="C3412" s="82"/>
      <c r="D3412" s="92"/>
      <c r="E3412" s="75"/>
      <c r="F3412" s="76"/>
      <c r="G3412" s="83"/>
      <c r="H3412" s="77"/>
      <c r="I3412" s="84"/>
      <c r="J3412" s="30"/>
      <c r="K3412" s="25" t="str">
        <f t="shared" si="424"/>
        <v/>
      </c>
      <c r="L3412" s="30"/>
      <c r="O3412" s="13" t="str">
        <f t="shared" si="425"/>
        <v/>
      </c>
      <c r="P3412" s="13">
        <f>SUM($E$11:$E3412)</f>
        <v>30</v>
      </c>
      <c r="T3412" s="22">
        <f t="shared" si="426"/>
        <v>0</v>
      </c>
      <c r="U3412" s="22">
        <f t="shared" si="427"/>
        <v>0</v>
      </c>
      <c r="W3412" s="13" t="str">
        <f t="shared" si="428"/>
        <v/>
      </c>
      <c r="Y3412" s="41" t="str">
        <f>IF($B3412="", "", IF($B3412&gt;'Annual Report'!$AZ$41, 'Annual Report'!$BA$40, TEXT($B3412, "mmm yyyy")))</f>
        <v/>
      </c>
      <c r="AA3412" s="13" t="str">
        <f t="shared" si="429"/>
        <v/>
      </c>
      <c r="AC3412" s="13" t="str">
        <f t="shared" si="430"/>
        <v xml:space="preserve"> - </v>
      </c>
      <c r="AE3412" s="13" t="str">
        <f t="shared" si="431"/>
        <v/>
      </c>
    </row>
    <row r="3413" spans="1:31" x14ac:dyDescent="0.25">
      <c r="A3413" s="30"/>
      <c r="B3413" s="74"/>
      <c r="C3413" s="82"/>
      <c r="D3413" s="92"/>
      <c r="E3413" s="75"/>
      <c r="F3413" s="76"/>
      <c r="G3413" s="83"/>
      <c r="H3413" s="77"/>
      <c r="I3413" s="84"/>
      <c r="J3413" s="30"/>
      <c r="K3413" s="25" t="str">
        <f t="shared" si="424"/>
        <v/>
      </c>
      <c r="L3413" s="30"/>
      <c r="O3413" s="13" t="str">
        <f t="shared" si="425"/>
        <v/>
      </c>
      <c r="P3413" s="13">
        <f>SUM($E$11:$E3413)</f>
        <v>30</v>
      </c>
      <c r="T3413" s="22">
        <f t="shared" si="426"/>
        <v>0</v>
      </c>
      <c r="U3413" s="22">
        <f t="shared" si="427"/>
        <v>0</v>
      </c>
      <c r="W3413" s="13" t="str">
        <f t="shared" si="428"/>
        <v/>
      </c>
      <c r="Y3413" s="41" t="str">
        <f>IF($B3413="", "", IF($B3413&gt;'Annual Report'!$AZ$41, 'Annual Report'!$BA$40, TEXT($B3413, "mmm yyyy")))</f>
        <v/>
      </c>
      <c r="AA3413" s="13" t="str">
        <f t="shared" si="429"/>
        <v/>
      </c>
      <c r="AC3413" s="13" t="str">
        <f t="shared" si="430"/>
        <v xml:space="preserve"> - </v>
      </c>
      <c r="AE3413" s="13" t="str">
        <f t="shared" si="431"/>
        <v/>
      </c>
    </row>
    <row r="3414" spans="1:31" x14ac:dyDescent="0.25">
      <c r="A3414" s="30"/>
      <c r="B3414" s="74"/>
      <c r="C3414" s="82"/>
      <c r="D3414" s="92"/>
      <c r="E3414" s="75"/>
      <c r="F3414" s="76"/>
      <c r="G3414" s="83"/>
      <c r="H3414" s="77"/>
      <c r="I3414" s="84"/>
      <c r="J3414" s="30"/>
      <c r="K3414" s="25" t="str">
        <f t="shared" si="424"/>
        <v/>
      </c>
      <c r="L3414" s="30"/>
      <c r="O3414" s="13" t="str">
        <f t="shared" si="425"/>
        <v/>
      </c>
      <c r="P3414" s="13">
        <f>SUM($E$11:$E3414)</f>
        <v>30</v>
      </c>
      <c r="T3414" s="22">
        <f t="shared" si="426"/>
        <v>0</v>
      </c>
      <c r="U3414" s="22">
        <f t="shared" si="427"/>
        <v>0</v>
      </c>
      <c r="W3414" s="13" t="str">
        <f t="shared" si="428"/>
        <v/>
      </c>
      <c r="Y3414" s="41" t="str">
        <f>IF($B3414="", "", IF($B3414&gt;'Annual Report'!$AZ$41, 'Annual Report'!$BA$40, TEXT($B3414, "mmm yyyy")))</f>
        <v/>
      </c>
      <c r="AA3414" s="13" t="str">
        <f t="shared" si="429"/>
        <v/>
      </c>
      <c r="AC3414" s="13" t="str">
        <f t="shared" si="430"/>
        <v xml:space="preserve"> - </v>
      </c>
      <c r="AE3414" s="13" t="str">
        <f t="shared" si="431"/>
        <v/>
      </c>
    </row>
    <row r="3415" spans="1:31" x14ac:dyDescent="0.25">
      <c r="A3415" s="30"/>
      <c r="B3415" s="74"/>
      <c r="C3415" s="82"/>
      <c r="D3415" s="92"/>
      <c r="E3415" s="75"/>
      <c r="F3415" s="76"/>
      <c r="G3415" s="83"/>
      <c r="H3415" s="77"/>
      <c r="I3415" s="84"/>
      <c r="J3415" s="30"/>
      <c r="K3415" s="25" t="str">
        <f t="shared" si="424"/>
        <v/>
      </c>
      <c r="L3415" s="30"/>
      <c r="O3415" s="13" t="str">
        <f t="shared" si="425"/>
        <v/>
      </c>
      <c r="P3415" s="13">
        <f>SUM($E$11:$E3415)</f>
        <v>30</v>
      </c>
      <c r="T3415" s="22">
        <f t="shared" si="426"/>
        <v>0</v>
      </c>
      <c r="U3415" s="22">
        <f t="shared" si="427"/>
        <v>0</v>
      </c>
      <c r="W3415" s="13" t="str">
        <f t="shared" si="428"/>
        <v/>
      </c>
      <c r="Y3415" s="41" t="str">
        <f>IF($B3415="", "", IF($B3415&gt;'Annual Report'!$AZ$41, 'Annual Report'!$BA$40, TEXT($B3415, "mmm yyyy")))</f>
        <v/>
      </c>
      <c r="AA3415" s="13" t="str">
        <f t="shared" si="429"/>
        <v/>
      </c>
      <c r="AC3415" s="13" t="str">
        <f t="shared" si="430"/>
        <v xml:space="preserve"> - </v>
      </c>
      <c r="AE3415" s="13" t="str">
        <f t="shared" si="431"/>
        <v/>
      </c>
    </row>
    <row r="3416" spans="1:31" x14ac:dyDescent="0.25">
      <c r="A3416" s="30"/>
      <c r="B3416" s="74"/>
      <c r="C3416" s="82"/>
      <c r="D3416" s="92"/>
      <c r="E3416" s="75"/>
      <c r="F3416" s="76"/>
      <c r="G3416" s="83"/>
      <c r="H3416" s="77"/>
      <c r="I3416" s="84"/>
      <c r="J3416" s="30"/>
      <c r="K3416" s="25" t="str">
        <f t="shared" si="424"/>
        <v/>
      </c>
      <c r="L3416" s="30"/>
      <c r="O3416" s="13" t="str">
        <f t="shared" si="425"/>
        <v/>
      </c>
      <c r="P3416" s="13">
        <f>SUM($E$11:$E3416)</f>
        <v>30</v>
      </c>
      <c r="T3416" s="22">
        <f t="shared" si="426"/>
        <v>0</v>
      </c>
      <c r="U3416" s="22">
        <f t="shared" si="427"/>
        <v>0</v>
      </c>
      <c r="W3416" s="13" t="str">
        <f t="shared" si="428"/>
        <v/>
      </c>
      <c r="Y3416" s="41" t="str">
        <f>IF($B3416="", "", IF($B3416&gt;'Annual Report'!$AZ$41, 'Annual Report'!$BA$40, TEXT($B3416, "mmm yyyy")))</f>
        <v/>
      </c>
      <c r="AA3416" s="13" t="str">
        <f t="shared" si="429"/>
        <v/>
      </c>
      <c r="AC3416" s="13" t="str">
        <f t="shared" si="430"/>
        <v xml:space="preserve"> - </v>
      </c>
      <c r="AE3416" s="13" t="str">
        <f t="shared" si="431"/>
        <v/>
      </c>
    </row>
    <row r="3417" spans="1:31" x14ac:dyDescent="0.25">
      <c r="A3417" s="30"/>
      <c r="B3417" s="74"/>
      <c r="C3417" s="82"/>
      <c r="D3417" s="92"/>
      <c r="E3417" s="75"/>
      <c r="F3417" s="76"/>
      <c r="G3417" s="83"/>
      <c r="H3417" s="77"/>
      <c r="I3417" s="84"/>
      <c r="J3417" s="30"/>
      <c r="K3417" s="25" t="str">
        <f t="shared" si="424"/>
        <v/>
      </c>
      <c r="L3417" s="30"/>
      <c r="O3417" s="13" t="str">
        <f t="shared" si="425"/>
        <v/>
      </c>
      <c r="P3417" s="13">
        <f>SUM($E$11:$E3417)</f>
        <v>30</v>
      </c>
      <c r="T3417" s="22">
        <f t="shared" si="426"/>
        <v>0</v>
      </c>
      <c r="U3417" s="22">
        <f t="shared" si="427"/>
        <v>0</v>
      </c>
      <c r="W3417" s="13" t="str">
        <f t="shared" si="428"/>
        <v/>
      </c>
      <c r="Y3417" s="41" t="str">
        <f>IF($B3417="", "", IF($B3417&gt;'Annual Report'!$AZ$41, 'Annual Report'!$BA$40, TEXT($B3417, "mmm yyyy")))</f>
        <v/>
      </c>
      <c r="AA3417" s="13" t="str">
        <f t="shared" si="429"/>
        <v/>
      </c>
      <c r="AC3417" s="13" t="str">
        <f t="shared" si="430"/>
        <v xml:space="preserve"> - </v>
      </c>
      <c r="AE3417" s="13" t="str">
        <f t="shared" si="431"/>
        <v/>
      </c>
    </row>
    <row r="3418" spans="1:31" x14ac:dyDescent="0.25">
      <c r="A3418" s="30"/>
      <c r="B3418" s="74"/>
      <c r="C3418" s="82"/>
      <c r="D3418" s="92"/>
      <c r="E3418" s="75"/>
      <c r="F3418" s="76"/>
      <c r="G3418" s="83"/>
      <c r="H3418" s="77"/>
      <c r="I3418" s="84"/>
      <c r="J3418" s="30"/>
      <c r="K3418" s="25" t="str">
        <f t="shared" si="424"/>
        <v/>
      </c>
      <c r="L3418" s="30"/>
      <c r="O3418" s="13" t="str">
        <f t="shared" si="425"/>
        <v/>
      </c>
      <c r="P3418" s="13">
        <f>SUM($E$11:$E3418)</f>
        <v>30</v>
      </c>
      <c r="T3418" s="22">
        <f t="shared" si="426"/>
        <v>0</v>
      </c>
      <c r="U3418" s="22">
        <f t="shared" si="427"/>
        <v>0</v>
      </c>
      <c r="W3418" s="13" t="str">
        <f t="shared" si="428"/>
        <v/>
      </c>
      <c r="Y3418" s="41" t="str">
        <f>IF($B3418="", "", IF($B3418&gt;'Annual Report'!$AZ$41, 'Annual Report'!$BA$40, TEXT($B3418, "mmm yyyy")))</f>
        <v/>
      </c>
      <c r="AA3418" s="13" t="str">
        <f t="shared" si="429"/>
        <v/>
      </c>
      <c r="AC3418" s="13" t="str">
        <f t="shared" si="430"/>
        <v xml:space="preserve"> - </v>
      </c>
      <c r="AE3418" s="13" t="str">
        <f t="shared" si="431"/>
        <v/>
      </c>
    </row>
    <row r="3419" spans="1:31" x14ac:dyDescent="0.25">
      <c r="A3419" s="30"/>
      <c r="B3419" s="74"/>
      <c r="C3419" s="82"/>
      <c r="D3419" s="92"/>
      <c r="E3419" s="75"/>
      <c r="F3419" s="76"/>
      <c r="G3419" s="83"/>
      <c r="H3419" s="77"/>
      <c r="I3419" s="84"/>
      <c r="J3419" s="30"/>
      <c r="K3419" s="25" t="str">
        <f t="shared" si="424"/>
        <v/>
      </c>
      <c r="L3419" s="30"/>
      <c r="O3419" s="13" t="str">
        <f t="shared" si="425"/>
        <v/>
      </c>
      <c r="P3419" s="13">
        <f>SUM($E$11:$E3419)</f>
        <v>30</v>
      </c>
      <c r="T3419" s="22">
        <f t="shared" si="426"/>
        <v>0</v>
      </c>
      <c r="U3419" s="22">
        <f t="shared" si="427"/>
        <v>0</v>
      </c>
      <c r="W3419" s="13" t="str">
        <f t="shared" si="428"/>
        <v/>
      </c>
      <c r="Y3419" s="41" t="str">
        <f>IF($B3419="", "", IF($B3419&gt;'Annual Report'!$AZ$41, 'Annual Report'!$BA$40, TEXT($B3419, "mmm yyyy")))</f>
        <v/>
      </c>
      <c r="AA3419" s="13" t="str">
        <f t="shared" si="429"/>
        <v/>
      </c>
      <c r="AC3419" s="13" t="str">
        <f t="shared" si="430"/>
        <v xml:space="preserve"> - </v>
      </c>
      <c r="AE3419" s="13" t="str">
        <f t="shared" si="431"/>
        <v/>
      </c>
    </row>
    <row r="3420" spans="1:31" x14ac:dyDescent="0.25">
      <c r="A3420" s="30"/>
      <c r="B3420" s="74"/>
      <c r="C3420" s="82"/>
      <c r="D3420" s="92"/>
      <c r="E3420" s="75"/>
      <c r="F3420" s="76"/>
      <c r="G3420" s="83"/>
      <c r="H3420" s="77"/>
      <c r="I3420" s="84"/>
      <c r="J3420" s="30"/>
      <c r="K3420" s="25" t="str">
        <f t="shared" si="424"/>
        <v/>
      </c>
      <c r="L3420" s="30"/>
      <c r="O3420" s="13" t="str">
        <f t="shared" si="425"/>
        <v/>
      </c>
      <c r="P3420" s="13">
        <f>SUM($E$11:$E3420)</f>
        <v>30</v>
      </c>
      <c r="T3420" s="22">
        <f t="shared" si="426"/>
        <v>0</v>
      </c>
      <c r="U3420" s="22">
        <f t="shared" si="427"/>
        <v>0</v>
      </c>
      <c r="W3420" s="13" t="str">
        <f t="shared" si="428"/>
        <v/>
      </c>
      <c r="Y3420" s="41" t="str">
        <f>IF($B3420="", "", IF($B3420&gt;'Annual Report'!$AZ$41, 'Annual Report'!$BA$40, TEXT($B3420, "mmm yyyy")))</f>
        <v/>
      </c>
      <c r="AA3420" s="13" t="str">
        <f t="shared" si="429"/>
        <v/>
      </c>
      <c r="AC3420" s="13" t="str">
        <f t="shared" si="430"/>
        <v xml:space="preserve"> - </v>
      </c>
      <c r="AE3420" s="13" t="str">
        <f t="shared" si="431"/>
        <v/>
      </c>
    </row>
    <row r="3421" spans="1:31" x14ac:dyDescent="0.25">
      <c r="A3421" s="30"/>
      <c r="B3421" s="74"/>
      <c r="C3421" s="82"/>
      <c r="D3421" s="92"/>
      <c r="E3421" s="75"/>
      <c r="F3421" s="76"/>
      <c r="G3421" s="83"/>
      <c r="H3421" s="77"/>
      <c r="I3421" s="84"/>
      <c r="J3421" s="30"/>
      <c r="K3421" s="25" t="str">
        <f t="shared" si="424"/>
        <v/>
      </c>
      <c r="L3421" s="30"/>
      <c r="O3421" s="13" t="str">
        <f t="shared" si="425"/>
        <v/>
      </c>
      <c r="P3421" s="13">
        <f>SUM($E$11:$E3421)</f>
        <v>30</v>
      </c>
      <c r="T3421" s="22">
        <f t="shared" si="426"/>
        <v>0</v>
      </c>
      <c r="U3421" s="22">
        <f t="shared" si="427"/>
        <v>0</v>
      </c>
      <c r="W3421" s="13" t="str">
        <f t="shared" si="428"/>
        <v/>
      </c>
      <c r="Y3421" s="41" t="str">
        <f>IF($B3421="", "", IF($B3421&gt;'Annual Report'!$AZ$41, 'Annual Report'!$BA$40, TEXT($B3421, "mmm yyyy")))</f>
        <v/>
      </c>
      <c r="AA3421" s="13" t="str">
        <f t="shared" si="429"/>
        <v/>
      </c>
      <c r="AC3421" s="13" t="str">
        <f t="shared" si="430"/>
        <v xml:space="preserve"> - </v>
      </c>
      <c r="AE3421" s="13" t="str">
        <f t="shared" si="431"/>
        <v/>
      </c>
    </row>
    <row r="3422" spans="1:31" x14ac:dyDescent="0.25">
      <c r="A3422" s="30"/>
      <c r="B3422" s="74"/>
      <c r="C3422" s="82"/>
      <c r="D3422" s="92"/>
      <c r="E3422" s="75"/>
      <c r="F3422" s="76"/>
      <c r="G3422" s="83"/>
      <c r="H3422" s="77"/>
      <c r="I3422" s="84"/>
      <c r="J3422" s="30"/>
      <c r="K3422" s="25" t="str">
        <f t="shared" si="424"/>
        <v/>
      </c>
      <c r="L3422" s="30"/>
      <c r="O3422" s="13" t="str">
        <f t="shared" si="425"/>
        <v/>
      </c>
      <c r="P3422" s="13">
        <f>SUM($E$11:$E3422)</f>
        <v>30</v>
      </c>
      <c r="T3422" s="22">
        <f t="shared" si="426"/>
        <v>0</v>
      </c>
      <c r="U3422" s="22">
        <f t="shared" si="427"/>
        <v>0</v>
      </c>
      <c r="W3422" s="13" t="str">
        <f t="shared" si="428"/>
        <v/>
      </c>
      <c r="Y3422" s="41" t="str">
        <f>IF($B3422="", "", IF($B3422&gt;'Annual Report'!$AZ$41, 'Annual Report'!$BA$40, TEXT($B3422, "mmm yyyy")))</f>
        <v/>
      </c>
      <c r="AA3422" s="13" t="str">
        <f t="shared" si="429"/>
        <v/>
      </c>
      <c r="AC3422" s="13" t="str">
        <f t="shared" si="430"/>
        <v xml:space="preserve"> - </v>
      </c>
      <c r="AE3422" s="13" t="str">
        <f t="shared" si="431"/>
        <v/>
      </c>
    </row>
    <row r="3423" spans="1:31" x14ac:dyDescent="0.25">
      <c r="A3423" s="30"/>
      <c r="B3423" s="74"/>
      <c r="C3423" s="82"/>
      <c r="D3423" s="92"/>
      <c r="E3423" s="75"/>
      <c r="F3423" s="76"/>
      <c r="G3423" s="83"/>
      <c r="H3423" s="77"/>
      <c r="I3423" s="84"/>
      <c r="J3423" s="30"/>
      <c r="K3423" s="25" t="str">
        <f t="shared" si="424"/>
        <v/>
      </c>
      <c r="L3423" s="30"/>
      <c r="O3423" s="13" t="str">
        <f t="shared" si="425"/>
        <v/>
      </c>
      <c r="P3423" s="13">
        <f>SUM($E$11:$E3423)</f>
        <v>30</v>
      </c>
      <c r="T3423" s="22">
        <f t="shared" si="426"/>
        <v>0</v>
      </c>
      <c r="U3423" s="22">
        <f t="shared" si="427"/>
        <v>0</v>
      </c>
      <c r="W3423" s="13" t="str">
        <f t="shared" si="428"/>
        <v/>
      </c>
      <c r="Y3423" s="41" t="str">
        <f>IF($B3423="", "", IF($B3423&gt;'Annual Report'!$AZ$41, 'Annual Report'!$BA$40, TEXT($B3423, "mmm yyyy")))</f>
        <v/>
      </c>
      <c r="AA3423" s="13" t="str">
        <f t="shared" si="429"/>
        <v/>
      </c>
      <c r="AC3423" s="13" t="str">
        <f t="shared" si="430"/>
        <v xml:space="preserve"> - </v>
      </c>
      <c r="AE3423" s="13" t="str">
        <f t="shared" si="431"/>
        <v/>
      </c>
    </row>
    <row r="3424" spans="1:31" x14ac:dyDescent="0.25">
      <c r="A3424" s="30"/>
      <c r="B3424" s="74"/>
      <c r="C3424" s="82"/>
      <c r="D3424" s="92"/>
      <c r="E3424" s="75"/>
      <c r="F3424" s="76"/>
      <c r="G3424" s="83"/>
      <c r="H3424" s="77"/>
      <c r="I3424" s="84"/>
      <c r="J3424" s="30"/>
      <c r="K3424" s="25" t="str">
        <f t="shared" si="424"/>
        <v/>
      </c>
      <c r="L3424" s="30"/>
      <c r="O3424" s="13" t="str">
        <f t="shared" si="425"/>
        <v/>
      </c>
      <c r="P3424" s="13">
        <f>SUM($E$11:$E3424)</f>
        <v>30</v>
      </c>
      <c r="T3424" s="22">
        <f t="shared" si="426"/>
        <v>0</v>
      </c>
      <c r="U3424" s="22">
        <f t="shared" si="427"/>
        <v>0</v>
      </c>
      <c r="W3424" s="13" t="str">
        <f t="shared" si="428"/>
        <v/>
      </c>
      <c r="Y3424" s="41" t="str">
        <f>IF($B3424="", "", IF($B3424&gt;'Annual Report'!$AZ$41, 'Annual Report'!$BA$40, TEXT($B3424, "mmm yyyy")))</f>
        <v/>
      </c>
      <c r="AA3424" s="13" t="str">
        <f t="shared" si="429"/>
        <v/>
      </c>
      <c r="AC3424" s="13" t="str">
        <f t="shared" si="430"/>
        <v xml:space="preserve"> - </v>
      </c>
      <c r="AE3424" s="13" t="str">
        <f t="shared" si="431"/>
        <v/>
      </c>
    </row>
    <row r="3425" spans="1:31" x14ac:dyDescent="0.25">
      <c r="A3425" s="30"/>
      <c r="B3425" s="74"/>
      <c r="C3425" s="82"/>
      <c r="D3425" s="92"/>
      <c r="E3425" s="75"/>
      <c r="F3425" s="76"/>
      <c r="G3425" s="83"/>
      <c r="H3425" s="77"/>
      <c r="I3425" s="84"/>
      <c r="J3425" s="30"/>
      <c r="K3425" s="25" t="str">
        <f t="shared" si="424"/>
        <v/>
      </c>
      <c r="L3425" s="30"/>
      <c r="O3425" s="13" t="str">
        <f t="shared" si="425"/>
        <v/>
      </c>
      <c r="P3425" s="13">
        <f>SUM($E$11:$E3425)</f>
        <v>30</v>
      </c>
      <c r="T3425" s="22">
        <f t="shared" si="426"/>
        <v>0</v>
      </c>
      <c r="U3425" s="22">
        <f t="shared" si="427"/>
        <v>0</v>
      </c>
      <c r="W3425" s="13" t="str">
        <f t="shared" si="428"/>
        <v/>
      </c>
      <c r="Y3425" s="41" t="str">
        <f>IF($B3425="", "", IF($B3425&gt;'Annual Report'!$AZ$41, 'Annual Report'!$BA$40, TEXT($B3425, "mmm yyyy")))</f>
        <v/>
      </c>
      <c r="AA3425" s="13" t="str">
        <f t="shared" si="429"/>
        <v/>
      </c>
      <c r="AC3425" s="13" t="str">
        <f t="shared" si="430"/>
        <v xml:space="preserve"> - </v>
      </c>
      <c r="AE3425" s="13" t="str">
        <f t="shared" si="431"/>
        <v/>
      </c>
    </row>
    <row r="3426" spans="1:31" x14ac:dyDescent="0.25">
      <c r="A3426" s="30"/>
      <c r="B3426" s="74"/>
      <c r="C3426" s="82"/>
      <c r="D3426" s="92"/>
      <c r="E3426" s="75"/>
      <c r="F3426" s="76"/>
      <c r="G3426" s="83"/>
      <c r="H3426" s="77"/>
      <c r="I3426" s="84"/>
      <c r="J3426" s="30"/>
      <c r="K3426" s="25" t="str">
        <f t="shared" si="424"/>
        <v/>
      </c>
      <c r="L3426" s="30"/>
      <c r="O3426" s="13" t="str">
        <f t="shared" si="425"/>
        <v/>
      </c>
      <c r="P3426" s="13">
        <f>SUM($E$11:$E3426)</f>
        <v>30</v>
      </c>
      <c r="T3426" s="22">
        <f t="shared" si="426"/>
        <v>0</v>
      </c>
      <c r="U3426" s="22">
        <f t="shared" si="427"/>
        <v>0</v>
      </c>
      <c r="W3426" s="13" t="str">
        <f t="shared" si="428"/>
        <v/>
      </c>
      <c r="Y3426" s="41" t="str">
        <f>IF($B3426="", "", IF($B3426&gt;'Annual Report'!$AZ$41, 'Annual Report'!$BA$40, TEXT($B3426, "mmm yyyy")))</f>
        <v/>
      </c>
      <c r="AA3426" s="13" t="str">
        <f t="shared" si="429"/>
        <v/>
      </c>
      <c r="AC3426" s="13" t="str">
        <f t="shared" si="430"/>
        <v xml:space="preserve"> - </v>
      </c>
      <c r="AE3426" s="13" t="str">
        <f t="shared" si="431"/>
        <v/>
      </c>
    </row>
    <row r="3427" spans="1:31" x14ac:dyDescent="0.25">
      <c r="A3427" s="30"/>
      <c r="B3427" s="74"/>
      <c r="C3427" s="82"/>
      <c r="D3427" s="92"/>
      <c r="E3427" s="75"/>
      <c r="F3427" s="76"/>
      <c r="G3427" s="83"/>
      <c r="H3427" s="77"/>
      <c r="I3427" s="84"/>
      <c r="J3427" s="30"/>
      <c r="K3427" s="25" t="str">
        <f t="shared" si="424"/>
        <v/>
      </c>
      <c r="L3427" s="30"/>
      <c r="O3427" s="13" t="str">
        <f t="shared" si="425"/>
        <v/>
      </c>
      <c r="P3427" s="13">
        <f>SUM($E$11:$E3427)</f>
        <v>30</v>
      </c>
      <c r="T3427" s="22">
        <f t="shared" si="426"/>
        <v>0</v>
      </c>
      <c r="U3427" s="22">
        <f t="shared" si="427"/>
        <v>0</v>
      </c>
      <c r="W3427" s="13" t="str">
        <f t="shared" si="428"/>
        <v/>
      </c>
      <c r="Y3427" s="41" t="str">
        <f>IF($B3427="", "", IF($B3427&gt;'Annual Report'!$AZ$41, 'Annual Report'!$BA$40, TEXT($B3427, "mmm yyyy")))</f>
        <v/>
      </c>
      <c r="AA3427" s="13" t="str">
        <f t="shared" si="429"/>
        <v/>
      </c>
      <c r="AC3427" s="13" t="str">
        <f t="shared" si="430"/>
        <v xml:space="preserve"> - </v>
      </c>
      <c r="AE3427" s="13" t="str">
        <f t="shared" si="431"/>
        <v/>
      </c>
    </row>
    <row r="3428" spans="1:31" x14ac:dyDescent="0.25">
      <c r="A3428" s="30"/>
      <c r="B3428" s="74"/>
      <c r="C3428" s="82"/>
      <c r="D3428" s="92"/>
      <c r="E3428" s="75"/>
      <c r="F3428" s="76"/>
      <c r="G3428" s="83"/>
      <c r="H3428" s="77"/>
      <c r="I3428" s="84"/>
      <c r="J3428" s="30"/>
      <c r="K3428" s="25" t="str">
        <f t="shared" si="424"/>
        <v/>
      </c>
      <c r="L3428" s="30"/>
      <c r="O3428" s="13" t="str">
        <f t="shared" si="425"/>
        <v/>
      </c>
      <c r="P3428" s="13">
        <f>SUM($E$11:$E3428)</f>
        <v>30</v>
      </c>
      <c r="T3428" s="22">
        <f t="shared" si="426"/>
        <v>0</v>
      </c>
      <c r="U3428" s="22">
        <f t="shared" si="427"/>
        <v>0</v>
      </c>
      <c r="W3428" s="13" t="str">
        <f t="shared" si="428"/>
        <v/>
      </c>
      <c r="Y3428" s="41" t="str">
        <f>IF($B3428="", "", IF($B3428&gt;'Annual Report'!$AZ$41, 'Annual Report'!$BA$40, TEXT($B3428, "mmm yyyy")))</f>
        <v/>
      </c>
      <c r="AA3428" s="13" t="str">
        <f t="shared" si="429"/>
        <v/>
      </c>
      <c r="AC3428" s="13" t="str">
        <f t="shared" si="430"/>
        <v xml:space="preserve"> - </v>
      </c>
      <c r="AE3428" s="13" t="str">
        <f t="shared" si="431"/>
        <v/>
      </c>
    </row>
    <row r="3429" spans="1:31" x14ac:dyDescent="0.25">
      <c r="A3429" s="30"/>
      <c r="B3429" s="74"/>
      <c r="C3429" s="82"/>
      <c r="D3429" s="92"/>
      <c r="E3429" s="75"/>
      <c r="F3429" s="76"/>
      <c r="G3429" s="83"/>
      <c r="H3429" s="77"/>
      <c r="I3429" s="84"/>
      <c r="J3429" s="30"/>
      <c r="K3429" s="25" t="str">
        <f t="shared" si="424"/>
        <v/>
      </c>
      <c r="L3429" s="30"/>
      <c r="O3429" s="13" t="str">
        <f t="shared" si="425"/>
        <v/>
      </c>
      <c r="P3429" s="13">
        <f>SUM($E$11:$E3429)</f>
        <v>30</v>
      </c>
      <c r="T3429" s="22">
        <f t="shared" si="426"/>
        <v>0</v>
      </c>
      <c r="U3429" s="22">
        <f t="shared" si="427"/>
        <v>0</v>
      </c>
      <c r="W3429" s="13" t="str">
        <f t="shared" si="428"/>
        <v/>
      </c>
      <c r="Y3429" s="41" t="str">
        <f>IF($B3429="", "", IF($B3429&gt;'Annual Report'!$AZ$41, 'Annual Report'!$BA$40, TEXT($B3429, "mmm yyyy")))</f>
        <v/>
      </c>
      <c r="AA3429" s="13" t="str">
        <f t="shared" si="429"/>
        <v/>
      </c>
      <c r="AC3429" s="13" t="str">
        <f t="shared" si="430"/>
        <v xml:space="preserve"> - </v>
      </c>
      <c r="AE3429" s="13" t="str">
        <f t="shared" si="431"/>
        <v/>
      </c>
    </row>
    <row r="3430" spans="1:31" x14ac:dyDescent="0.25">
      <c r="A3430" s="30"/>
      <c r="B3430" s="74"/>
      <c r="C3430" s="82"/>
      <c r="D3430" s="92"/>
      <c r="E3430" s="75"/>
      <c r="F3430" s="76"/>
      <c r="G3430" s="83"/>
      <c r="H3430" s="77"/>
      <c r="I3430" s="84"/>
      <c r="J3430" s="30"/>
      <c r="K3430" s="25" t="str">
        <f t="shared" si="424"/>
        <v/>
      </c>
      <c r="L3430" s="30"/>
      <c r="O3430" s="13" t="str">
        <f t="shared" si="425"/>
        <v/>
      </c>
      <c r="P3430" s="13">
        <f>SUM($E$11:$E3430)</f>
        <v>30</v>
      </c>
      <c r="T3430" s="22">
        <f t="shared" si="426"/>
        <v>0</v>
      </c>
      <c r="U3430" s="22">
        <f t="shared" si="427"/>
        <v>0</v>
      </c>
      <c r="W3430" s="13" t="str">
        <f t="shared" si="428"/>
        <v/>
      </c>
      <c r="Y3430" s="41" t="str">
        <f>IF($B3430="", "", IF($B3430&gt;'Annual Report'!$AZ$41, 'Annual Report'!$BA$40, TEXT($B3430, "mmm yyyy")))</f>
        <v/>
      </c>
      <c r="AA3430" s="13" t="str">
        <f t="shared" si="429"/>
        <v/>
      </c>
      <c r="AC3430" s="13" t="str">
        <f t="shared" si="430"/>
        <v xml:space="preserve"> - </v>
      </c>
      <c r="AE3430" s="13" t="str">
        <f t="shared" si="431"/>
        <v/>
      </c>
    </row>
    <row r="3431" spans="1:31" x14ac:dyDescent="0.25">
      <c r="A3431" s="30"/>
      <c r="B3431" s="74"/>
      <c r="C3431" s="82"/>
      <c r="D3431" s="92"/>
      <c r="E3431" s="75"/>
      <c r="F3431" s="76"/>
      <c r="G3431" s="83"/>
      <c r="H3431" s="77"/>
      <c r="I3431" s="84"/>
      <c r="J3431" s="30"/>
      <c r="K3431" s="25" t="str">
        <f t="shared" si="424"/>
        <v/>
      </c>
      <c r="L3431" s="30"/>
      <c r="O3431" s="13" t="str">
        <f t="shared" si="425"/>
        <v/>
      </c>
      <c r="P3431" s="13">
        <f>SUM($E$11:$E3431)</f>
        <v>30</v>
      </c>
      <c r="T3431" s="22">
        <f t="shared" si="426"/>
        <v>0</v>
      </c>
      <c r="U3431" s="22">
        <f t="shared" si="427"/>
        <v>0</v>
      </c>
      <c r="W3431" s="13" t="str">
        <f t="shared" si="428"/>
        <v/>
      </c>
      <c r="Y3431" s="41" t="str">
        <f>IF($B3431="", "", IF($B3431&gt;'Annual Report'!$AZ$41, 'Annual Report'!$BA$40, TEXT($B3431, "mmm yyyy")))</f>
        <v/>
      </c>
      <c r="AA3431" s="13" t="str">
        <f t="shared" si="429"/>
        <v/>
      </c>
      <c r="AC3431" s="13" t="str">
        <f t="shared" si="430"/>
        <v xml:space="preserve"> - </v>
      </c>
      <c r="AE3431" s="13" t="str">
        <f t="shared" si="431"/>
        <v/>
      </c>
    </row>
    <row r="3432" spans="1:31" x14ac:dyDescent="0.25">
      <c r="A3432" s="30"/>
      <c r="B3432" s="74"/>
      <c r="C3432" s="82"/>
      <c r="D3432" s="92"/>
      <c r="E3432" s="75"/>
      <c r="F3432" s="76"/>
      <c r="G3432" s="83"/>
      <c r="H3432" s="77"/>
      <c r="I3432" s="84"/>
      <c r="J3432" s="30"/>
      <c r="K3432" s="25" t="str">
        <f t="shared" si="424"/>
        <v/>
      </c>
      <c r="L3432" s="30"/>
      <c r="O3432" s="13" t="str">
        <f t="shared" si="425"/>
        <v/>
      </c>
      <c r="P3432" s="13">
        <f>SUM($E$11:$E3432)</f>
        <v>30</v>
      </c>
      <c r="T3432" s="22">
        <f t="shared" si="426"/>
        <v>0</v>
      </c>
      <c r="U3432" s="22">
        <f t="shared" si="427"/>
        <v>0</v>
      </c>
      <c r="W3432" s="13" t="str">
        <f t="shared" si="428"/>
        <v/>
      </c>
      <c r="Y3432" s="41" t="str">
        <f>IF($B3432="", "", IF($B3432&gt;'Annual Report'!$AZ$41, 'Annual Report'!$BA$40, TEXT($B3432, "mmm yyyy")))</f>
        <v/>
      </c>
      <c r="AA3432" s="13" t="str">
        <f t="shared" si="429"/>
        <v/>
      </c>
      <c r="AC3432" s="13" t="str">
        <f t="shared" si="430"/>
        <v xml:space="preserve"> - </v>
      </c>
      <c r="AE3432" s="13" t="str">
        <f t="shared" si="431"/>
        <v/>
      </c>
    </row>
    <row r="3433" spans="1:31" x14ac:dyDescent="0.25">
      <c r="A3433" s="30"/>
      <c r="B3433" s="74"/>
      <c r="C3433" s="82"/>
      <c r="D3433" s="92"/>
      <c r="E3433" s="75"/>
      <c r="F3433" s="76"/>
      <c r="G3433" s="83"/>
      <c r="H3433" s="77"/>
      <c r="I3433" s="84"/>
      <c r="J3433" s="30"/>
      <c r="K3433" s="25" t="str">
        <f t="shared" si="424"/>
        <v/>
      </c>
      <c r="L3433" s="30"/>
      <c r="O3433" s="13" t="str">
        <f t="shared" si="425"/>
        <v/>
      </c>
      <c r="P3433" s="13">
        <f>SUM($E$11:$E3433)</f>
        <v>30</v>
      </c>
      <c r="T3433" s="22">
        <f t="shared" si="426"/>
        <v>0</v>
      </c>
      <c r="U3433" s="22">
        <f t="shared" si="427"/>
        <v>0</v>
      </c>
      <c r="W3433" s="13" t="str">
        <f t="shared" si="428"/>
        <v/>
      </c>
      <c r="Y3433" s="41" t="str">
        <f>IF($B3433="", "", IF($B3433&gt;'Annual Report'!$AZ$41, 'Annual Report'!$BA$40, TEXT($B3433, "mmm yyyy")))</f>
        <v/>
      </c>
      <c r="AA3433" s="13" t="str">
        <f t="shared" si="429"/>
        <v/>
      </c>
      <c r="AC3433" s="13" t="str">
        <f t="shared" si="430"/>
        <v xml:space="preserve"> - </v>
      </c>
      <c r="AE3433" s="13" t="str">
        <f t="shared" si="431"/>
        <v/>
      </c>
    </row>
    <row r="3434" spans="1:31" x14ac:dyDescent="0.25">
      <c r="A3434" s="30"/>
      <c r="B3434" s="74"/>
      <c r="C3434" s="82"/>
      <c r="D3434" s="92"/>
      <c r="E3434" s="75"/>
      <c r="F3434" s="76"/>
      <c r="G3434" s="83"/>
      <c r="H3434" s="77"/>
      <c r="I3434" s="84"/>
      <c r="J3434" s="30"/>
      <c r="K3434" s="25" t="str">
        <f t="shared" si="424"/>
        <v/>
      </c>
      <c r="L3434" s="30"/>
      <c r="O3434" s="13" t="str">
        <f t="shared" si="425"/>
        <v/>
      </c>
      <c r="P3434" s="13">
        <f>SUM($E$11:$E3434)</f>
        <v>30</v>
      </c>
      <c r="T3434" s="22">
        <f t="shared" si="426"/>
        <v>0</v>
      </c>
      <c r="U3434" s="22">
        <f t="shared" si="427"/>
        <v>0</v>
      </c>
      <c r="W3434" s="13" t="str">
        <f t="shared" si="428"/>
        <v/>
      </c>
      <c r="Y3434" s="41" t="str">
        <f>IF($B3434="", "", IF($B3434&gt;'Annual Report'!$AZ$41, 'Annual Report'!$BA$40, TEXT($B3434, "mmm yyyy")))</f>
        <v/>
      </c>
      <c r="AA3434" s="13" t="str">
        <f t="shared" si="429"/>
        <v/>
      </c>
      <c r="AC3434" s="13" t="str">
        <f t="shared" si="430"/>
        <v xml:space="preserve"> - </v>
      </c>
      <c r="AE3434" s="13" t="str">
        <f t="shared" si="431"/>
        <v/>
      </c>
    </row>
    <row r="3435" spans="1:31" x14ac:dyDescent="0.25">
      <c r="A3435" s="30"/>
      <c r="B3435" s="74"/>
      <c r="C3435" s="82"/>
      <c r="D3435" s="92"/>
      <c r="E3435" s="75"/>
      <c r="F3435" s="76"/>
      <c r="G3435" s="83"/>
      <c r="H3435" s="77"/>
      <c r="I3435" s="84"/>
      <c r="J3435" s="30"/>
      <c r="K3435" s="25" t="str">
        <f t="shared" si="424"/>
        <v/>
      </c>
      <c r="L3435" s="30"/>
      <c r="O3435" s="13" t="str">
        <f t="shared" si="425"/>
        <v/>
      </c>
      <c r="P3435" s="13">
        <f>SUM($E$11:$E3435)</f>
        <v>30</v>
      </c>
      <c r="T3435" s="22">
        <f t="shared" si="426"/>
        <v>0</v>
      </c>
      <c r="U3435" s="22">
        <f t="shared" si="427"/>
        <v>0</v>
      </c>
      <c r="W3435" s="13" t="str">
        <f t="shared" si="428"/>
        <v/>
      </c>
      <c r="Y3435" s="41" t="str">
        <f>IF($B3435="", "", IF($B3435&gt;'Annual Report'!$AZ$41, 'Annual Report'!$BA$40, TEXT($B3435, "mmm yyyy")))</f>
        <v/>
      </c>
      <c r="AA3435" s="13" t="str">
        <f t="shared" si="429"/>
        <v/>
      </c>
      <c r="AC3435" s="13" t="str">
        <f t="shared" si="430"/>
        <v xml:space="preserve"> - </v>
      </c>
      <c r="AE3435" s="13" t="str">
        <f t="shared" si="431"/>
        <v/>
      </c>
    </row>
    <row r="3436" spans="1:31" x14ac:dyDescent="0.25">
      <c r="A3436" s="30"/>
      <c r="B3436" s="74"/>
      <c r="C3436" s="82"/>
      <c r="D3436" s="92"/>
      <c r="E3436" s="75"/>
      <c r="F3436" s="76"/>
      <c r="G3436" s="83"/>
      <c r="H3436" s="77"/>
      <c r="I3436" s="84"/>
      <c r="J3436" s="30"/>
      <c r="K3436" s="25" t="str">
        <f t="shared" si="424"/>
        <v/>
      </c>
      <c r="L3436" s="30"/>
      <c r="O3436" s="13" t="str">
        <f t="shared" si="425"/>
        <v/>
      </c>
      <c r="P3436" s="13">
        <f>SUM($E$11:$E3436)</f>
        <v>30</v>
      </c>
      <c r="T3436" s="22">
        <f t="shared" si="426"/>
        <v>0</v>
      </c>
      <c r="U3436" s="22">
        <f t="shared" si="427"/>
        <v>0</v>
      </c>
      <c r="W3436" s="13" t="str">
        <f t="shared" si="428"/>
        <v/>
      </c>
      <c r="Y3436" s="41" t="str">
        <f>IF($B3436="", "", IF($B3436&gt;'Annual Report'!$AZ$41, 'Annual Report'!$BA$40, TEXT($B3436, "mmm yyyy")))</f>
        <v/>
      </c>
      <c r="AA3436" s="13" t="str">
        <f t="shared" si="429"/>
        <v/>
      </c>
      <c r="AC3436" s="13" t="str">
        <f t="shared" si="430"/>
        <v xml:space="preserve"> - </v>
      </c>
      <c r="AE3436" s="13" t="str">
        <f t="shared" si="431"/>
        <v/>
      </c>
    </row>
    <row r="3437" spans="1:31" x14ac:dyDescent="0.25">
      <c r="A3437" s="30"/>
      <c r="B3437" s="74"/>
      <c r="C3437" s="82"/>
      <c r="D3437" s="92"/>
      <c r="E3437" s="75"/>
      <c r="F3437" s="76"/>
      <c r="G3437" s="83"/>
      <c r="H3437" s="77"/>
      <c r="I3437" s="84"/>
      <c r="J3437" s="30"/>
      <c r="K3437" s="25" t="str">
        <f t="shared" si="424"/>
        <v/>
      </c>
      <c r="L3437" s="30"/>
      <c r="O3437" s="13" t="str">
        <f t="shared" si="425"/>
        <v/>
      </c>
      <c r="P3437" s="13">
        <f>SUM($E$11:$E3437)</f>
        <v>30</v>
      </c>
      <c r="T3437" s="22">
        <f t="shared" si="426"/>
        <v>0</v>
      </c>
      <c r="U3437" s="22">
        <f t="shared" si="427"/>
        <v>0</v>
      </c>
      <c r="W3437" s="13" t="str">
        <f t="shared" si="428"/>
        <v/>
      </c>
      <c r="Y3437" s="41" t="str">
        <f>IF($B3437="", "", IF($B3437&gt;'Annual Report'!$AZ$41, 'Annual Report'!$BA$40, TEXT($B3437, "mmm yyyy")))</f>
        <v/>
      </c>
      <c r="AA3437" s="13" t="str">
        <f t="shared" si="429"/>
        <v/>
      </c>
      <c r="AC3437" s="13" t="str">
        <f t="shared" si="430"/>
        <v xml:space="preserve"> - </v>
      </c>
      <c r="AE3437" s="13" t="str">
        <f t="shared" si="431"/>
        <v/>
      </c>
    </row>
    <row r="3438" spans="1:31" x14ac:dyDescent="0.25">
      <c r="A3438" s="30"/>
      <c r="B3438" s="74"/>
      <c r="C3438" s="82"/>
      <c r="D3438" s="92"/>
      <c r="E3438" s="75"/>
      <c r="F3438" s="76"/>
      <c r="G3438" s="83"/>
      <c r="H3438" s="77"/>
      <c r="I3438" s="84"/>
      <c r="J3438" s="30"/>
      <c r="K3438" s="25" t="str">
        <f t="shared" si="424"/>
        <v/>
      </c>
      <c r="L3438" s="30"/>
      <c r="O3438" s="13" t="str">
        <f t="shared" si="425"/>
        <v/>
      </c>
      <c r="P3438" s="13">
        <f>SUM($E$11:$E3438)</f>
        <v>30</v>
      </c>
      <c r="T3438" s="22">
        <f t="shared" si="426"/>
        <v>0</v>
      </c>
      <c r="U3438" s="22">
        <f t="shared" si="427"/>
        <v>0</v>
      </c>
      <c r="W3438" s="13" t="str">
        <f t="shared" si="428"/>
        <v/>
      </c>
      <c r="Y3438" s="41" t="str">
        <f>IF($B3438="", "", IF($B3438&gt;'Annual Report'!$AZ$41, 'Annual Report'!$BA$40, TEXT($B3438, "mmm yyyy")))</f>
        <v/>
      </c>
      <c r="AA3438" s="13" t="str">
        <f t="shared" si="429"/>
        <v/>
      </c>
      <c r="AC3438" s="13" t="str">
        <f t="shared" si="430"/>
        <v xml:space="preserve"> - </v>
      </c>
      <c r="AE3438" s="13" t="str">
        <f t="shared" si="431"/>
        <v/>
      </c>
    </row>
    <row r="3439" spans="1:31" x14ac:dyDescent="0.25">
      <c r="A3439" s="30"/>
      <c r="B3439" s="74"/>
      <c r="C3439" s="82"/>
      <c r="D3439" s="92"/>
      <c r="E3439" s="75"/>
      <c r="F3439" s="76"/>
      <c r="G3439" s="83"/>
      <c r="H3439" s="77"/>
      <c r="I3439" s="84"/>
      <c r="J3439" s="30"/>
      <c r="K3439" s="25" t="str">
        <f t="shared" si="424"/>
        <v/>
      </c>
      <c r="L3439" s="30"/>
      <c r="O3439" s="13" t="str">
        <f t="shared" si="425"/>
        <v/>
      </c>
      <c r="P3439" s="13">
        <f>SUM($E$11:$E3439)</f>
        <v>30</v>
      </c>
      <c r="T3439" s="22">
        <f t="shared" si="426"/>
        <v>0</v>
      </c>
      <c r="U3439" s="22">
        <f t="shared" si="427"/>
        <v>0</v>
      </c>
      <c r="W3439" s="13" t="str">
        <f t="shared" si="428"/>
        <v/>
      </c>
      <c r="Y3439" s="41" t="str">
        <f>IF($B3439="", "", IF($B3439&gt;'Annual Report'!$AZ$41, 'Annual Report'!$BA$40, TEXT($B3439, "mmm yyyy")))</f>
        <v/>
      </c>
      <c r="AA3439" s="13" t="str">
        <f t="shared" si="429"/>
        <v/>
      </c>
      <c r="AC3439" s="13" t="str">
        <f t="shared" si="430"/>
        <v xml:space="preserve"> - </v>
      </c>
      <c r="AE3439" s="13" t="str">
        <f t="shared" si="431"/>
        <v/>
      </c>
    </row>
    <row r="3440" spans="1:31" x14ac:dyDescent="0.25">
      <c r="A3440" s="30"/>
      <c r="B3440" s="74"/>
      <c r="C3440" s="82"/>
      <c r="D3440" s="92"/>
      <c r="E3440" s="75"/>
      <c r="F3440" s="76"/>
      <c r="G3440" s="83"/>
      <c r="H3440" s="77"/>
      <c r="I3440" s="84"/>
      <c r="J3440" s="30"/>
      <c r="K3440" s="25" t="str">
        <f t="shared" si="424"/>
        <v/>
      </c>
      <c r="L3440" s="30"/>
      <c r="O3440" s="13" t="str">
        <f t="shared" si="425"/>
        <v/>
      </c>
      <c r="P3440" s="13">
        <f>SUM($E$11:$E3440)</f>
        <v>30</v>
      </c>
      <c r="T3440" s="22">
        <f t="shared" si="426"/>
        <v>0</v>
      </c>
      <c r="U3440" s="22">
        <f t="shared" si="427"/>
        <v>0</v>
      </c>
      <c r="W3440" s="13" t="str">
        <f t="shared" si="428"/>
        <v/>
      </c>
      <c r="Y3440" s="41" t="str">
        <f>IF($B3440="", "", IF($B3440&gt;'Annual Report'!$AZ$41, 'Annual Report'!$BA$40, TEXT($B3440, "mmm yyyy")))</f>
        <v/>
      </c>
      <c r="AA3440" s="13" t="str">
        <f t="shared" si="429"/>
        <v/>
      </c>
      <c r="AC3440" s="13" t="str">
        <f t="shared" si="430"/>
        <v xml:space="preserve"> - </v>
      </c>
      <c r="AE3440" s="13" t="str">
        <f t="shared" si="431"/>
        <v/>
      </c>
    </row>
    <row r="3441" spans="1:31" x14ac:dyDescent="0.25">
      <c r="A3441" s="30"/>
      <c r="B3441" s="74"/>
      <c r="C3441" s="82"/>
      <c r="D3441" s="92"/>
      <c r="E3441" s="75"/>
      <c r="F3441" s="76"/>
      <c r="G3441" s="83"/>
      <c r="H3441" s="77"/>
      <c r="I3441" s="84"/>
      <c r="J3441" s="30"/>
      <c r="K3441" s="25" t="str">
        <f t="shared" si="424"/>
        <v/>
      </c>
      <c r="L3441" s="30"/>
      <c r="O3441" s="13" t="str">
        <f t="shared" si="425"/>
        <v/>
      </c>
      <c r="P3441" s="13">
        <f>SUM($E$11:$E3441)</f>
        <v>30</v>
      </c>
      <c r="T3441" s="22">
        <f t="shared" si="426"/>
        <v>0</v>
      </c>
      <c r="U3441" s="22">
        <f t="shared" si="427"/>
        <v>0</v>
      </c>
      <c r="W3441" s="13" t="str">
        <f t="shared" si="428"/>
        <v/>
      </c>
      <c r="Y3441" s="41" t="str">
        <f>IF($B3441="", "", IF($B3441&gt;'Annual Report'!$AZ$41, 'Annual Report'!$BA$40, TEXT($B3441, "mmm yyyy")))</f>
        <v/>
      </c>
      <c r="AA3441" s="13" t="str">
        <f t="shared" si="429"/>
        <v/>
      </c>
      <c r="AC3441" s="13" t="str">
        <f t="shared" si="430"/>
        <v xml:space="preserve"> - </v>
      </c>
      <c r="AE3441" s="13" t="str">
        <f t="shared" si="431"/>
        <v/>
      </c>
    </row>
    <row r="3442" spans="1:31" x14ac:dyDescent="0.25">
      <c r="A3442" s="30"/>
      <c r="B3442" s="74"/>
      <c r="C3442" s="82"/>
      <c r="D3442" s="92"/>
      <c r="E3442" s="75"/>
      <c r="F3442" s="76"/>
      <c r="G3442" s="83"/>
      <c r="H3442" s="77"/>
      <c r="I3442" s="84"/>
      <c r="J3442" s="30"/>
      <c r="K3442" s="25" t="str">
        <f t="shared" si="424"/>
        <v/>
      </c>
      <c r="L3442" s="30"/>
      <c r="O3442" s="13" t="str">
        <f t="shared" si="425"/>
        <v/>
      </c>
      <c r="P3442" s="13">
        <f>SUM($E$11:$E3442)</f>
        <v>30</v>
      </c>
      <c r="T3442" s="22">
        <f t="shared" si="426"/>
        <v>0</v>
      </c>
      <c r="U3442" s="22">
        <f t="shared" si="427"/>
        <v>0</v>
      </c>
      <c r="W3442" s="13" t="str">
        <f t="shared" si="428"/>
        <v/>
      </c>
      <c r="Y3442" s="41" t="str">
        <f>IF($B3442="", "", IF($B3442&gt;'Annual Report'!$AZ$41, 'Annual Report'!$BA$40, TEXT($B3442, "mmm yyyy")))</f>
        <v/>
      </c>
      <c r="AA3442" s="13" t="str">
        <f t="shared" si="429"/>
        <v/>
      </c>
      <c r="AC3442" s="13" t="str">
        <f t="shared" si="430"/>
        <v xml:space="preserve"> - </v>
      </c>
      <c r="AE3442" s="13" t="str">
        <f t="shared" si="431"/>
        <v/>
      </c>
    </row>
    <row r="3443" spans="1:31" x14ac:dyDescent="0.25">
      <c r="A3443" s="30"/>
      <c r="B3443" s="74"/>
      <c r="C3443" s="82"/>
      <c r="D3443" s="92"/>
      <c r="E3443" s="75"/>
      <c r="F3443" s="76"/>
      <c r="G3443" s="83"/>
      <c r="H3443" s="77"/>
      <c r="I3443" s="84"/>
      <c r="J3443" s="30"/>
      <c r="K3443" s="25" t="str">
        <f t="shared" si="424"/>
        <v/>
      </c>
      <c r="L3443" s="30"/>
      <c r="O3443" s="13" t="str">
        <f t="shared" si="425"/>
        <v/>
      </c>
      <c r="P3443" s="13">
        <f>SUM($E$11:$E3443)</f>
        <v>30</v>
      </c>
      <c r="T3443" s="22">
        <f t="shared" si="426"/>
        <v>0</v>
      </c>
      <c r="U3443" s="22">
        <f t="shared" si="427"/>
        <v>0</v>
      </c>
      <c r="W3443" s="13" t="str">
        <f t="shared" si="428"/>
        <v/>
      </c>
      <c r="Y3443" s="41" t="str">
        <f>IF($B3443="", "", IF($B3443&gt;'Annual Report'!$AZ$41, 'Annual Report'!$BA$40, TEXT($B3443, "mmm yyyy")))</f>
        <v/>
      </c>
      <c r="AA3443" s="13" t="str">
        <f t="shared" si="429"/>
        <v/>
      </c>
      <c r="AC3443" s="13" t="str">
        <f t="shared" si="430"/>
        <v xml:space="preserve"> - </v>
      </c>
      <c r="AE3443" s="13" t="str">
        <f t="shared" si="431"/>
        <v/>
      </c>
    </row>
    <row r="3444" spans="1:31" x14ac:dyDescent="0.25">
      <c r="A3444" s="30"/>
      <c r="B3444" s="74"/>
      <c r="C3444" s="82"/>
      <c r="D3444" s="92"/>
      <c r="E3444" s="75"/>
      <c r="F3444" s="76"/>
      <c r="G3444" s="83"/>
      <c r="H3444" s="77"/>
      <c r="I3444" s="84"/>
      <c r="J3444" s="30"/>
      <c r="K3444" s="25" t="str">
        <f t="shared" si="424"/>
        <v/>
      </c>
      <c r="L3444" s="30"/>
      <c r="O3444" s="13" t="str">
        <f t="shared" si="425"/>
        <v/>
      </c>
      <c r="P3444" s="13">
        <f>SUM($E$11:$E3444)</f>
        <v>30</v>
      </c>
      <c r="T3444" s="22">
        <f t="shared" si="426"/>
        <v>0</v>
      </c>
      <c r="U3444" s="22">
        <f t="shared" si="427"/>
        <v>0</v>
      </c>
      <c r="W3444" s="13" t="str">
        <f t="shared" si="428"/>
        <v/>
      </c>
      <c r="Y3444" s="41" t="str">
        <f>IF($B3444="", "", IF($B3444&gt;'Annual Report'!$AZ$41, 'Annual Report'!$BA$40, TEXT($B3444, "mmm yyyy")))</f>
        <v/>
      </c>
      <c r="AA3444" s="13" t="str">
        <f t="shared" si="429"/>
        <v/>
      </c>
      <c r="AC3444" s="13" t="str">
        <f t="shared" si="430"/>
        <v xml:space="preserve"> - </v>
      </c>
      <c r="AE3444" s="13" t="str">
        <f t="shared" si="431"/>
        <v/>
      </c>
    </row>
    <row r="3445" spans="1:31" x14ac:dyDescent="0.25">
      <c r="A3445" s="30"/>
      <c r="B3445" s="74"/>
      <c r="C3445" s="82"/>
      <c r="D3445" s="92"/>
      <c r="E3445" s="75"/>
      <c r="F3445" s="76"/>
      <c r="G3445" s="83"/>
      <c r="H3445" s="77"/>
      <c r="I3445" s="84"/>
      <c r="J3445" s="30"/>
      <c r="K3445" s="25" t="str">
        <f t="shared" si="424"/>
        <v/>
      </c>
      <c r="L3445" s="30"/>
      <c r="O3445" s="13" t="str">
        <f t="shared" si="425"/>
        <v/>
      </c>
      <c r="P3445" s="13">
        <f>SUM($E$11:$E3445)</f>
        <v>30</v>
      </c>
      <c r="T3445" s="22">
        <f t="shared" si="426"/>
        <v>0</v>
      </c>
      <c r="U3445" s="22">
        <f t="shared" si="427"/>
        <v>0</v>
      </c>
      <c r="W3445" s="13" t="str">
        <f t="shared" si="428"/>
        <v/>
      </c>
      <c r="Y3445" s="41" t="str">
        <f>IF($B3445="", "", IF($B3445&gt;'Annual Report'!$AZ$41, 'Annual Report'!$BA$40, TEXT($B3445, "mmm yyyy")))</f>
        <v/>
      </c>
      <c r="AA3445" s="13" t="str">
        <f t="shared" si="429"/>
        <v/>
      </c>
      <c r="AC3445" s="13" t="str">
        <f t="shared" si="430"/>
        <v xml:space="preserve"> - </v>
      </c>
      <c r="AE3445" s="13" t="str">
        <f t="shared" si="431"/>
        <v/>
      </c>
    </row>
    <row r="3446" spans="1:31" x14ac:dyDescent="0.25">
      <c r="A3446" s="30"/>
      <c r="B3446" s="74"/>
      <c r="C3446" s="82"/>
      <c r="D3446" s="92"/>
      <c r="E3446" s="75"/>
      <c r="F3446" s="76"/>
      <c r="G3446" s="83"/>
      <c r="H3446" s="77"/>
      <c r="I3446" s="84"/>
      <c r="J3446" s="30"/>
      <c r="K3446" s="25" t="str">
        <f t="shared" si="424"/>
        <v/>
      </c>
      <c r="L3446" s="30"/>
      <c r="O3446" s="13" t="str">
        <f t="shared" si="425"/>
        <v/>
      </c>
      <c r="P3446" s="13">
        <f>SUM($E$11:$E3446)</f>
        <v>30</v>
      </c>
      <c r="T3446" s="22">
        <f t="shared" si="426"/>
        <v>0</v>
      </c>
      <c r="U3446" s="22">
        <f t="shared" si="427"/>
        <v>0</v>
      </c>
      <c r="W3446" s="13" t="str">
        <f t="shared" si="428"/>
        <v/>
      </c>
      <c r="Y3446" s="41" t="str">
        <f>IF($B3446="", "", IF($B3446&gt;'Annual Report'!$AZ$41, 'Annual Report'!$BA$40, TEXT($B3446, "mmm yyyy")))</f>
        <v/>
      </c>
      <c r="AA3446" s="13" t="str">
        <f t="shared" si="429"/>
        <v/>
      </c>
      <c r="AC3446" s="13" t="str">
        <f t="shared" si="430"/>
        <v xml:space="preserve"> - </v>
      </c>
      <c r="AE3446" s="13" t="str">
        <f t="shared" si="431"/>
        <v/>
      </c>
    </row>
    <row r="3447" spans="1:31" x14ac:dyDescent="0.25">
      <c r="A3447" s="30"/>
      <c r="B3447" s="74"/>
      <c r="C3447" s="82"/>
      <c r="D3447" s="92"/>
      <c r="E3447" s="75"/>
      <c r="F3447" s="76"/>
      <c r="G3447" s="83"/>
      <c r="H3447" s="77"/>
      <c r="I3447" s="84"/>
      <c r="J3447" s="30"/>
      <c r="K3447" s="25" t="str">
        <f t="shared" si="424"/>
        <v/>
      </c>
      <c r="L3447" s="30"/>
      <c r="O3447" s="13" t="str">
        <f t="shared" si="425"/>
        <v/>
      </c>
      <c r="P3447" s="13">
        <f>SUM($E$11:$E3447)</f>
        <v>30</v>
      </c>
      <c r="T3447" s="22">
        <f t="shared" si="426"/>
        <v>0</v>
      </c>
      <c r="U3447" s="22">
        <f t="shared" si="427"/>
        <v>0</v>
      </c>
      <c r="W3447" s="13" t="str">
        <f t="shared" si="428"/>
        <v/>
      </c>
      <c r="Y3447" s="41" t="str">
        <f>IF($B3447="", "", IF($B3447&gt;'Annual Report'!$AZ$41, 'Annual Report'!$BA$40, TEXT($B3447, "mmm yyyy")))</f>
        <v/>
      </c>
      <c r="AA3447" s="13" t="str">
        <f t="shared" si="429"/>
        <v/>
      </c>
      <c r="AC3447" s="13" t="str">
        <f t="shared" si="430"/>
        <v xml:space="preserve"> - </v>
      </c>
      <c r="AE3447" s="13" t="str">
        <f t="shared" si="431"/>
        <v/>
      </c>
    </row>
    <row r="3448" spans="1:31" x14ac:dyDescent="0.25">
      <c r="A3448" s="30"/>
      <c r="B3448" s="74"/>
      <c r="C3448" s="82"/>
      <c r="D3448" s="92"/>
      <c r="E3448" s="75"/>
      <c r="F3448" s="76"/>
      <c r="G3448" s="83"/>
      <c r="H3448" s="77"/>
      <c r="I3448" s="84"/>
      <c r="J3448" s="30"/>
      <c r="K3448" s="25" t="str">
        <f t="shared" si="424"/>
        <v/>
      </c>
      <c r="L3448" s="30"/>
      <c r="O3448" s="13" t="str">
        <f t="shared" si="425"/>
        <v/>
      </c>
      <c r="P3448" s="13">
        <f>SUM($E$11:$E3448)</f>
        <v>30</v>
      </c>
      <c r="T3448" s="22">
        <f t="shared" si="426"/>
        <v>0</v>
      </c>
      <c r="U3448" s="22">
        <f t="shared" si="427"/>
        <v>0</v>
      </c>
      <c r="W3448" s="13" t="str">
        <f t="shared" si="428"/>
        <v/>
      </c>
      <c r="Y3448" s="41" t="str">
        <f>IF($B3448="", "", IF($B3448&gt;'Annual Report'!$AZ$41, 'Annual Report'!$BA$40, TEXT($B3448, "mmm yyyy")))</f>
        <v/>
      </c>
      <c r="AA3448" s="13" t="str">
        <f t="shared" si="429"/>
        <v/>
      </c>
      <c r="AC3448" s="13" t="str">
        <f t="shared" si="430"/>
        <v xml:space="preserve"> - </v>
      </c>
      <c r="AE3448" s="13" t="str">
        <f t="shared" si="431"/>
        <v/>
      </c>
    </row>
    <row r="3449" spans="1:31" x14ac:dyDescent="0.25">
      <c r="A3449" s="30"/>
      <c r="B3449" s="74"/>
      <c r="C3449" s="82"/>
      <c r="D3449" s="92"/>
      <c r="E3449" s="75"/>
      <c r="F3449" s="76"/>
      <c r="G3449" s="83"/>
      <c r="H3449" s="77"/>
      <c r="I3449" s="84"/>
      <c r="J3449" s="30"/>
      <c r="K3449" s="25" t="str">
        <f t="shared" si="424"/>
        <v/>
      </c>
      <c r="L3449" s="30"/>
      <c r="O3449" s="13" t="str">
        <f t="shared" si="425"/>
        <v/>
      </c>
      <c r="P3449" s="13">
        <f>SUM($E$11:$E3449)</f>
        <v>30</v>
      </c>
      <c r="T3449" s="22">
        <f t="shared" si="426"/>
        <v>0</v>
      </c>
      <c r="U3449" s="22">
        <f t="shared" si="427"/>
        <v>0</v>
      </c>
      <c r="W3449" s="13" t="str">
        <f t="shared" si="428"/>
        <v/>
      </c>
      <c r="Y3449" s="41" t="str">
        <f>IF($B3449="", "", IF($B3449&gt;'Annual Report'!$AZ$41, 'Annual Report'!$BA$40, TEXT($B3449, "mmm yyyy")))</f>
        <v/>
      </c>
      <c r="AA3449" s="13" t="str">
        <f t="shared" si="429"/>
        <v/>
      </c>
      <c r="AC3449" s="13" t="str">
        <f t="shared" si="430"/>
        <v xml:space="preserve"> - </v>
      </c>
      <c r="AE3449" s="13" t="str">
        <f t="shared" si="431"/>
        <v/>
      </c>
    </row>
    <row r="3450" spans="1:31" x14ac:dyDescent="0.25">
      <c r="A3450" s="30"/>
      <c r="B3450" s="74"/>
      <c r="C3450" s="82"/>
      <c r="D3450" s="92"/>
      <c r="E3450" s="75"/>
      <c r="F3450" s="76"/>
      <c r="G3450" s="83"/>
      <c r="H3450" s="77"/>
      <c r="I3450" s="84"/>
      <c r="J3450" s="30"/>
      <c r="K3450" s="25" t="str">
        <f t="shared" si="424"/>
        <v/>
      </c>
      <c r="L3450" s="30"/>
      <c r="O3450" s="13" t="str">
        <f t="shared" si="425"/>
        <v/>
      </c>
      <c r="P3450" s="13">
        <f>SUM($E$11:$E3450)</f>
        <v>30</v>
      </c>
      <c r="T3450" s="22">
        <f t="shared" si="426"/>
        <v>0</v>
      </c>
      <c r="U3450" s="22">
        <f t="shared" si="427"/>
        <v>0</v>
      </c>
      <c r="W3450" s="13" t="str">
        <f t="shared" si="428"/>
        <v/>
      </c>
      <c r="Y3450" s="41" t="str">
        <f>IF($B3450="", "", IF($B3450&gt;'Annual Report'!$AZ$41, 'Annual Report'!$BA$40, TEXT($B3450, "mmm yyyy")))</f>
        <v/>
      </c>
      <c r="AA3450" s="13" t="str">
        <f t="shared" si="429"/>
        <v/>
      </c>
      <c r="AC3450" s="13" t="str">
        <f t="shared" si="430"/>
        <v xml:space="preserve"> - </v>
      </c>
      <c r="AE3450" s="13" t="str">
        <f t="shared" si="431"/>
        <v/>
      </c>
    </row>
    <row r="3451" spans="1:31" x14ac:dyDescent="0.25">
      <c r="A3451" s="30"/>
      <c r="B3451" s="74"/>
      <c r="C3451" s="82"/>
      <c r="D3451" s="92"/>
      <c r="E3451" s="75"/>
      <c r="F3451" s="76"/>
      <c r="G3451" s="83"/>
      <c r="H3451" s="77"/>
      <c r="I3451" s="84"/>
      <c r="J3451" s="30"/>
      <c r="K3451" s="25" t="str">
        <f t="shared" si="424"/>
        <v/>
      </c>
      <c r="L3451" s="30"/>
      <c r="O3451" s="13" t="str">
        <f t="shared" si="425"/>
        <v/>
      </c>
      <c r="P3451" s="13">
        <f>SUM($E$11:$E3451)</f>
        <v>30</v>
      </c>
      <c r="T3451" s="22">
        <f t="shared" si="426"/>
        <v>0</v>
      </c>
      <c r="U3451" s="22">
        <f t="shared" si="427"/>
        <v>0</v>
      </c>
      <c r="W3451" s="13" t="str">
        <f t="shared" si="428"/>
        <v/>
      </c>
      <c r="Y3451" s="41" t="str">
        <f>IF($B3451="", "", IF($B3451&gt;'Annual Report'!$AZ$41, 'Annual Report'!$BA$40, TEXT($B3451, "mmm yyyy")))</f>
        <v/>
      </c>
      <c r="AA3451" s="13" t="str">
        <f t="shared" si="429"/>
        <v/>
      </c>
      <c r="AC3451" s="13" t="str">
        <f t="shared" si="430"/>
        <v xml:space="preserve"> - </v>
      </c>
      <c r="AE3451" s="13" t="str">
        <f t="shared" si="431"/>
        <v/>
      </c>
    </row>
    <row r="3452" spans="1:31" x14ac:dyDescent="0.25">
      <c r="A3452" s="30"/>
      <c r="B3452" s="74"/>
      <c r="C3452" s="82"/>
      <c r="D3452" s="92"/>
      <c r="E3452" s="75"/>
      <c r="F3452" s="76"/>
      <c r="G3452" s="83"/>
      <c r="H3452" s="77"/>
      <c r="I3452" s="84"/>
      <c r="J3452" s="30"/>
      <c r="K3452" s="25" t="str">
        <f t="shared" si="424"/>
        <v/>
      </c>
      <c r="L3452" s="30"/>
      <c r="O3452" s="13" t="str">
        <f t="shared" si="425"/>
        <v/>
      </c>
      <c r="P3452" s="13">
        <f>SUM($E$11:$E3452)</f>
        <v>30</v>
      </c>
      <c r="T3452" s="22">
        <f t="shared" si="426"/>
        <v>0</v>
      </c>
      <c r="U3452" s="22">
        <f t="shared" si="427"/>
        <v>0</v>
      </c>
      <c r="W3452" s="13" t="str">
        <f t="shared" si="428"/>
        <v/>
      </c>
      <c r="Y3452" s="41" t="str">
        <f>IF($B3452="", "", IF($B3452&gt;'Annual Report'!$AZ$41, 'Annual Report'!$BA$40, TEXT($B3452, "mmm yyyy")))</f>
        <v/>
      </c>
      <c r="AA3452" s="13" t="str">
        <f t="shared" si="429"/>
        <v/>
      </c>
      <c r="AC3452" s="13" t="str">
        <f t="shared" si="430"/>
        <v xml:space="preserve"> - </v>
      </c>
      <c r="AE3452" s="13" t="str">
        <f t="shared" si="431"/>
        <v/>
      </c>
    </row>
    <row r="3453" spans="1:31" x14ac:dyDescent="0.25">
      <c r="A3453" s="30"/>
      <c r="B3453" s="74"/>
      <c r="C3453" s="82"/>
      <c r="D3453" s="92"/>
      <c r="E3453" s="75"/>
      <c r="F3453" s="76"/>
      <c r="G3453" s="83"/>
      <c r="H3453" s="77"/>
      <c r="I3453" s="84"/>
      <c r="J3453" s="30"/>
      <c r="K3453" s="25" t="str">
        <f t="shared" si="424"/>
        <v/>
      </c>
      <c r="L3453" s="30"/>
      <c r="O3453" s="13" t="str">
        <f t="shared" si="425"/>
        <v/>
      </c>
      <c r="P3453" s="13">
        <f>SUM($E$11:$E3453)</f>
        <v>30</v>
      </c>
      <c r="T3453" s="22">
        <f t="shared" si="426"/>
        <v>0</v>
      </c>
      <c r="U3453" s="22">
        <f t="shared" si="427"/>
        <v>0</v>
      </c>
      <c r="W3453" s="13" t="str">
        <f t="shared" si="428"/>
        <v/>
      </c>
      <c r="Y3453" s="41" t="str">
        <f>IF($B3453="", "", IF($B3453&gt;'Annual Report'!$AZ$41, 'Annual Report'!$BA$40, TEXT($B3453, "mmm yyyy")))</f>
        <v/>
      </c>
      <c r="AA3453" s="13" t="str">
        <f t="shared" si="429"/>
        <v/>
      </c>
      <c r="AC3453" s="13" t="str">
        <f t="shared" si="430"/>
        <v xml:space="preserve"> - </v>
      </c>
      <c r="AE3453" s="13" t="str">
        <f t="shared" si="431"/>
        <v/>
      </c>
    </row>
    <row r="3454" spans="1:31" x14ac:dyDescent="0.25">
      <c r="A3454" s="30"/>
      <c r="B3454" s="74"/>
      <c r="C3454" s="82"/>
      <c r="D3454" s="92"/>
      <c r="E3454" s="75"/>
      <c r="F3454" s="76"/>
      <c r="G3454" s="83"/>
      <c r="H3454" s="77"/>
      <c r="I3454" s="84"/>
      <c r="J3454" s="30"/>
      <c r="K3454" s="25" t="str">
        <f t="shared" si="424"/>
        <v/>
      </c>
      <c r="L3454" s="30"/>
      <c r="O3454" s="13" t="str">
        <f t="shared" si="425"/>
        <v/>
      </c>
      <c r="P3454" s="13">
        <f>SUM($E$11:$E3454)</f>
        <v>30</v>
      </c>
      <c r="T3454" s="22">
        <f t="shared" si="426"/>
        <v>0</v>
      </c>
      <c r="U3454" s="22">
        <f t="shared" si="427"/>
        <v>0</v>
      </c>
      <c r="W3454" s="13" t="str">
        <f t="shared" si="428"/>
        <v/>
      </c>
      <c r="Y3454" s="41" t="str">
        <f>IF($B3454="", "", IF($B3454&gt;'Annual Report'!$AZ$41, 'Annual Report'!$BA$40, TEXT($B3454, "mmm yyyy")))</f>
        <v/>
      </c>
      <c r="AA3454" s="13" t="str">
        <f t="shared" si="429"/>
        <v/>
      </c>
      <c r="AC3454" s="13" t="str">
        <f t="shared" si="430"/>
        <v xml:space="preserve"> - </v>
      </c>
      <c r="AE3454" s="13" t="str">
        <f t="shared" si="431"/>
        <v/>
      </c>
    </row>
    <row r="3455" spans="1:31" x14ac:dyDescent="0.25">
      <c r="A3455" s="30"/>
      <c r="B3455" s="74"/>
      <c r="C3455" s="82"/>
      <c r="D3455" s="92"/>
      <c r="E3455" s="75"/>
      <c r="F3455" s="76"/>
      <c r="G3455" s="83"/>
      <c r="H3455" s="77"/>
      <c r="I3455" s="84"/>
      <c r="J3455" s="30"/>
      <c r="K3455" s="25" t="str">
        <f t="shared" si="424"/>
        <v/>
      </c>
      <c r="L3455" s="30"/>
      <c r="O3455" s="13" t="str">
        <f t="shared" si="425"/>
        <v/>
      </c>
      <c r="P3455" s="13">
        <f>SUM($E$11:$E3455)</f>
        <v>30</v>
      </c>
      <c r="T3455" s="22">
        <f t="shared" si="426"/>
        <v>0</v>
      </c>
      <c r="U3455" s="22">
        <f t="shared" si="427"/>
        <v>0</v>
      </c>
      <c r="W3455" s="13" t="str">
        <f t="shared" si="428"/>
        <v/>
      </c>
      <c r="Y3455" s="41" t="str">
        <f>IF($B3455="", "", IF($B3455&gt;'Annual Report'!$AZ$41, 'Annual Report'!$BA$40, TEXT($B3455, "mmm yyyy")))</f>
        <v/>
      </c>
      <c r="AA3455" s="13" t="str">
        <f t="shared" si="429"/>
        <v/>
      </c>
      <c r="AC3455" s="13" t="str">
        <f t="shared" si="430"/>
        <v xml:space="preserve"> - </v>
      </c>
      <c r="AE3455" s="13" t="str">
        <f t="shared" si="431"/>
        <v/>
      </c>
    </row>
    <row r="3456" spans="1:31" x14ac:dyDescent="0.25">
      <c r="A3456" s="30"/>
      <c r="B3456" s="74"/>
      <c r="C3456" s="82"/>
      <c r="D3456" s="92"/>
      <c r="E3456" s="75"/>
      <c r="F3456" s="76"/>
      <c r="G3456" s="83"/>
      <c r="H3456" s="77"/>
      <c r="I3456" s="84"/>
      <c r="J3456" s="30"/>
      <c r="K3456" s="25" t="str">
        <f t="shared" si="424"/>
        <v/>
      </c>
      <c r="L3456" s="30"/>
      <c r="O3456" s="13" t="str">
        <f t="shared" si="425"/>
        <v/>
      </c>
      <c r="P3456" s="13">
        <f>SUM($E$11:$E3456)</f>
        <v>30</v>
      </c>
      <c r="T3456" s="22">
        <f t="shared" si="426"/>
        <v>0</v>
      </c>
      <c r="U3456" s="22">
        <f t="shared" si="427"/>
        <v>0</v>
      </c>
      <c r="W3456" s="13" t="str">
        <f t="shared" si="428"/>
        <v/>
      </c>
      <c r="Y3456" s="41" t="str">
        <f>IF($B3456="", "", IF($B3456&gt;'Annual Report'!$AZ$41, 'Annual Report'!$BA$40, TEXT($B3456, "mmm yyyy")))</f>
        <v/>
      </c>
      <c r="AA3456" s="13" t="str">
        <f t="shared" si="429"/>
        <v/>
      </c>
      <c r="AC3456" s="13" t="str">
        <f t="shared" si="430"/>
        <v xml:space="preserve"> - </v>
      </c>
      <c r="AE3456" s="13" t="str">
        <f t="shared" si="431"/>
        <v/>
      </c>
    </row>
    <row r="3457" spans="1:31" x14ac:dyDescent="0.25">
      <c r="A3457" s="30"/>
      <c r="B3457" s="74"/>
      <c r="C3457" s="82"/>
      <c r="D3457" s="92"/>
      <c r="E3457" s="75"/>
      <c r="F3457" s="76"/>
      <c r="G3457" s="83"/>
      <c r="H3457" s="77"/>
      <c r="I3457" s="84"/>
      <c r="J3457" s="30"/>
      <c r="K3457" s="25" t="str">
        <f t="shared" si="424"/>
        <v/>
      </c>
      <c r="L3457" s="30"/>
      <c r="O3457" s="13" t="str">
        <f t="shared" si="425"/>
        <v/>
      </c>
      <c r="P3457" s="13">
        <f>SUM($E$11:$E3457)</f>
        <v>30</v>
      </c>
      <c r="T3457" s="22">
        <f t="shared" si="426"/>
        <v>0</v>
      </c>
      <c r="U3457" s="22">
        <f t="shared" si="427"/>
        <v>0</v>
      </c>
      <c r="W3457" s="13" t="str">
        <f t="shared" si="428"/>
        <v/>
      </c>
      <c r="Y3457" s="41" t="str">
        <f>IF($B3457="", "", IF($B3457&gt;'Annual Report'!$AZ$41, 'Annual Report'!$BA$40, TEXT($B3457, "mmm yyyy")))</f>
        <v/>
      </c>
      <c r="AA3457" s="13" t="str">
        <f t="shared" si="429"/>
        <v/>
      </c>
      <c r="AC3457" s="13" t="str">
        <f t="shared" si="430"/>
        <v xml:space="preserve"> - </v>
      </c>
      <c r="AE3457" s="13" t="str">
        <f t="shared" si="431"/>
        <v/>
      </c>
    </row>
    <row r="3458" spans="1:31" x14ac:dyDescent="0.25">
      <c r="A3458" s="30"/>
      <c r="B3458" s="74"/>
      <c r="C3458" s="82"/>
      <c r="D3458" s="92"/>
      <c r="E3458" s="75"/>
      <c r="F3458" s="76"/>
      <c r="G3458" s="83"/>
      <c r="H3458" s="77"/>
      <c r="I3458" s="84"/>
      <c r="J3458" s="30"/>
      <c r="K3458" s="25" t="str">
        <f t="shared" si="424"/>
        <v/>
      </c>
      <c r="L3458" s="30"/>
      <c r="O3458" s="13" t="str">
        <f t="shared" si="425"/>
        <v/>
      </c>
      <c r="P3458" s="13">
        <f>SUM($E$11:$E3458)</f>
        <v>30</v>
      </c>
      <c r="T3458" s="22">
        <f t="shared" si="426"/>
        <v>0</v>
      </c>
      <c r="U3458" s="22">
        <f t="shared" si="427"/>
        <v>0</v>
      </c>
      <c r="W3458" s="13" t="str">
        <f t="shared" si="428"/>
        <v/>
      </c>
      <c r="Y3458" s="41" t="str">
        <f>IF($B3458="", "", IF($B3458&gt;'Annual Report'!$AZ$41, 'Annual Report'!$BA$40, TEXT($B3458, "mmm yyyy")))</f>
        <v/>
      </c>
      <c r="AA3458" s="13" t="str">
        <f t="shared" si="429"/>
        <v/>
      </c>
      <c r="AC3458" s="13" t="str">
        <f t="shared" si="430"/>
        <v xml:space="preserve"> - </v>
      </c>
      <c r="AE3458" s="13" t="str">
        <f t="shared" si="431"/>
        <v/>
      </c>
    </row>
    <row r="3459" spans="1:31" x14ac:dyDescent="0.25">
      <c r="A3459" s="30"/>
      <c r="B3459" s="74"/>
      <c r="C3459" s="82"/>
      <c r="D3459" s="92"/>
      <c r="E3459" s="75"/>
      <c r="F3459" s="76"/>
      <c r="G3459" s="83"/>
      <c r="H3459" s="77"/>
      <c r="I3459" s="84"/>
      <c r="J3459" s="30"/>
      <c r="K3459" s="25" t="str">
        <f t="shared" si="424"/>
        <v/>
      </c>
      <c r="L3459" s="30"/>
      <c r="O3459" s="13" t="str">
        <f t="shared" si="425"/>
        <v/>
      </c>
      <c r="P3459" s="13">
        <f>SUM($E$11:$E3459)</f>
        <v>30</v>
      </c>
      <c r="T3459" s="22">
        <f t="shared" si="426"/>
        <v>0</v>
      </c>
      <c r="U3459" s="22">
        <f t="shared" si="427"/>
        <v>0</v>
      </c>
      <c r="W3459" s="13" t="str">
        <f t="shared" si="428"/>
        <v/>
      </c>
      <c r="Y3459" s="41" t="str">
        <f>IF($B3459="", "", IF($B3459&gt;'Annual Report'!$AZ$41, 'Annual Report'!$BA$40, TEXT($B3459, "mmm yyyy")))</f>
        <v/>
      </c>
      <c r="AA3459" s="13" t="str">
        <f t="shared" si="429"/>
        <v/>
      </c>
      <c r="AC3459" s="13" t="str">
        <f t="shared" si="430"/>
        <v xml:space="preserve"> - </v>
      </c>
      <c r="AE3459" s="13" t="str">
        <f t="shared" si="431"/>
        <v/>
      </c>
    </row>
    <row r="3460" spans="1:31" x14ac:dyDescent="0.25">
      <c r="A3460" s="30"/>
      <c r="B3460" s="74"/>
      <c r="C3460" s="82"/>
      <c r="D3460" s="92"/>
      <c r="E3460" s="75"/>
      <c r="F3460" s="76"/>
      <c r="G3460" s="83"/>
      <c r="H3460" s="77"/>
      <c r="I3460" s="84"/>
      <c r="J3460" s="30"/>
      <c r="K3460" s="25" t="str">
        <f t="shared" si="424"/>
        <v/>
      </c>
      <c r="L3460" s="30"/>
      <c r="O3460" s="13" t="str">
        <f t="shared" si="425"/>
        <v/>
      </c>
      <c r="P3460" s="13">
        <f>SUM($E$11:$E3460)</f>
        <v>30</v>
      </c>
      <c r="T3460" s="22">
        <f t="shared" si="426"/>
        <v>0</v>
      </c>
      <c r="U3460" s="22">
        <f t="shared" si="427"/>
        <v>0</v>
      </c>
      <c r="W3460" s="13" t="str">
        <f t="shared" si="428"/>
        <v/>
      </c>
      <c r="Y3460" s="41" t="str">
        <f>IF($B3460="", "", IF($B3460&gt;'Annual Report'!$AZ$41, 'Annual Report'!$BA$40, TEXT($B3460, "mmm yyyy")))</f>
        <v/>
      </c>
      <c r="AA3460" s="13" t="str">
        <f t="shared" si="429"/>
        <v/>
      </c>
      <c r="AC3460" s="13" t="str">
        <f t="shared" si="430"/>
        <v xml:space="preserve"> - </v>
      </c>
      <c r="AE3460" s="13" t="str">
        <f t="shared" si="431"/>
        <v/>
      </c>
    </row>
    <row r="3461" spans="1:31" x14ac:dyDescent="0.25">
      <c r="A3461" s="30"/>
      <c r="B3461" s="74"/>
      <c r="C3461" s="82"/>
      <c r="D3461" s="92"/>
      <c r="E3461" s="75"/>
      <c r="F3461" s="76"/>
      <c r="G3461" s="83"/>
      <c r="H3461" s="77"/>
      <c r="I3461" s="84"/>
      <c r="J3461" s="30"/>
      <c r="K3461" s="25" t="str">
        <f t="shared" si="424"/>
        <v/>
      </c>
      <c r="L3461" s="30"/>
      <c r="O3461" s="13" t="str">
        <f t="shared" si="425"/>
        <v/>
      </c>
      <c r="P3461" s="13">
        <f>SUM($E$11:$E3461)</f>
        <v>30</v>
      </c>
      <c r="T3461" s="22">
        <f t="shared" si="426"/>
        <v>0</v>
      </c>
      <c r="U3461" s="22">
        <f t="shared" si="427"/>
        <v>0</v>
      </c>
      <c r="W3461" s="13" t="str">
        <f t="shared" si="428"/>
        <v/>
      </c>
      <c r="Y3461" s="41" t="str">
        <f>IF($B3461="", "", IF($B3461&gt;'Annual Report'!$AZ$41, 'Annual Report'!$BA$40, TEXT($B3461, "mmm yyyy")))</f>
        <v/>
      </c>
      <c r="AA3461" s="13" t="str">
        <f t="shared" si="429"/>
        <v/>
      </c>
      <c r="AC3461" s="13" t="str">
        <f t="shared" si="430"/>
        <v xml:space="preserve"> - </v>
      </c>
      <c r="AE3461" s="13" t="str">
        <f t="shared" si="431"/>
        <v/>
      </c>
    </row>
    <row r="3462" spans="1:31" x14ac:dyDescent="0.25">
      <c r="A3462" s="30"/>
      <c r="B3462" s="74"/>
      <c r="C3462" s="82"/>
      <c r="D3462" s="92"/>
      <c r="E3462" s="75"/>
      <c r="F3462" s="76"/>
      <c r="G3462" s="83"/>
      <c r="H3462" s="77"/>
      <c r="I3462" s="84"/>
      <c r="J3462" s="30"/>
      <c r="K3462" s="25" t="str">
        <f t="shared" si="424"/>
        <v/>
      </c>
      <c r="L3462" s="30"/>
      <c r="O3462" s="13" t="str">
        <f t="shared" si="425"/>
        <v/>
      </c>
      <c r="P3462" s="13">
        <f>SUM($E$11:$E3462)</f>
        <v>30</v>
      </c>
      <c r="T3462" s="22">
        <f t="shared" si="426"/>
        <v>0</v>
      </c>
      <c r="U3462" s="22">
        <f t="shared" si="427"/>
        <v>0</v>
      </c>
      <c r="W3462" s="13" t="str">
        <f t="shared" si="428"/>
        <v/>
      </c>
      <c r="Y3462" s="41" t="str">
        <f>IF($B3462="", "", IF($B3462&gt;'Annual Report'!$AZ$41, 'Annual Report'!$BA$40, TEXT($B3462, "mmm yyyy")))</f>
        <v/>
      </c>
      <c r="AA3462" s="13" t="str">
        <f t="shared" si="429"/>
        <v/>
      </c>
      <c r="AC3462" s="13" t="str">
        <f t="shared" si="430"/>
        <v xml:space="preserve"> - </v>
      </c>
      <c r="AE3462" s="13" t="str">
        <f t="shared" si="431"/>
        <v/>
      </c>
    </row>
    <row r="3463" spans="1:31" x14ac:dyDescent="0.25">
      <c r="A3463" s="30"/>
      <c r="B3463" s="74"/>
      <c r="C3463" s="82"/>
      <c r="D3463" s="92"/>
      <c r="E3463" s="75"/>
      <c r="F3463" s="76"/>
      <c r="G3463" s="83"/>
      <c r="H3463" s="77"/>
      <c r="I3463" s="84"/>
      <c r="J3463" s="30"/>
      <c r="K3463" s="25" t="str">
        <f t="shared" si="424"/>
        <v/>
      </c>
      <c r="L3463" s="30"/>
      <c r="O3463" s="13" t="str">
        <f t="shared" si="425"/>
        <v/>
      </c>
      <c r="P3463" s="13">
        <f>SUM($E$11:$E3463)</f>
        <v>30</v>
      </c>
      <c r="T3463" s="22">
        <f t="shared" si="426"/>
        <v>0</v>
      </c>
      <c r="U3463" s="22">
        <f t="shared" si="427"/>
        <v>0</v>
      </c>
      <c r="W3463" s="13" t="str">
        <f t="shared" si="428"/>
        <v/>
      </c>
      <c r="Y3463" s="41" t="str">
        <f>IF($B3463="", "", IF($B3463&gt;'Annual Report'!$AZ$41, 'Annual Report'!$BA$40, TEXT($B3463, "mmm yyyy")))</f>
        <v/>
      </c>
      <c r="AA3463" s="13" t="str">
        <f t="shared" si="429"/>
        <v/>
      </c>
      <c r="AC3463" s="13" t="str">
        <f t="shared" si="430"/>
        <v xml:space="preserve"> - </v>
      </c>
      <c r="AE3463" s="13" t="str">
        <f t="shared" si="431"/>
        <v/>
      </c>
    </row>
    <row r="3464" spans="1:31" x14ac:dyDescent="0.25">
      <c r="A3464" s="30"/>
      <c r="B3464" s="74"/>
      <c r="C3464" s="82"/>
      <c r="D3464" s="92"/>
      <c r="E3464" s="75"/>
      <c r="F3464" s="76"/>
      <c r="G3464" s="83"/>
      <c r="H3464" s="77"/>
      <c r="I3464" s="84"/>
      <c r="J3464" s="30"/>
      <c r="K3464" s="25" t="str">
        <f t="shared" si="424"/>
        <v/>
      </c>
      <c r="L3464" s="30"/>
      <c r="O3464" s="13" t="str">
        <f t="shared" si="425"/>
        <v/>
      </c>
      <c r="P3464" s="13">
        <f>SUM($E$11:$E3464)</f>
        <v>30</v>
      </c>
      <c r="T3464" s="22">
        <f t="shared" si="426"/>
        <v>0</v>
      </c>
      <c r="U3464" s="22">
        <f t="shared" si="427"/>
        <v>0</v>
      </c>
      <c r="W3464" s="13" t="str">
        <f t="shared" si="428"/>
        <v/>
      </c>
      <c r="Y3464" s="41" t="str">
        <f>IF($B3464="", "", IF($B3464&gt;'Annual Report'!$AZ$41, 'Annual Report'!$BA$40, TEXT($B3464, "mmm yyyy")))</f>
        <v/>
      </c>
      <c r="AA3464" s="13" t="str">
        <f t="shared" si="429"/>
        <v/>
      </c>
      <c r="AC3464" s="13" t="str">
        <f t="shared" si="430"/>
        <v xml:space="preserve"> - </v>
      </c>
      <c r="AE3464" s="13" t="str">
        <f t="shared" si="431"/>
        <v/>
      </c>
    </row>
    <row r="3465" spans="1:31" x14ac:dyDescent="0.25">
      <c r="A3465" s="30"/>
      <c r="B3465" s="74"/>
      <c r="C3465" s="82"/>
      <c r="D3465" s="92"/>
      <c r="E3465" s="75"/>
      <c r="F3465" s="76"/>
      <c r="G3465" s="83"/>
      <c r="H3465" s="77"/>
      <c r="I3465" s="84"/>
      <c r="J3465" s="30"/>
      <c r="K3465" s="25" t="str">
        <f t="shared" si="424"/>
        <v/>
      </c>
      <c r="L3465" s="30"/>
      <c r="O3465" s="13" t="str">
        <f t="shared" si="425"/>
        <v/>
      </c>
      <c r="P3465" s="13">
        <f>SUM($E$11:$E3465)</f>
        <v>30</v>
      </c>
      <c r="T3465" s="22">
        <f t="shared" si="426"/>
        <v>0</v>
      </c>
      <c r="U3465" s="22">
        <f t="shared" si="427"/>
        <v>0</v>
      </c>
      <c r="W3465" s="13" t="str">
        <f t="shared" si="428"/>
        <v/>
      </c>
      <c r="Y3465" s="41" t="str">
        <f>IF($B3465="", "", IF($B3465&gt;'Annual Report'!$AZ$41, 'Annual Report'!$BA$40, TEXT($B3465, "mmm yyyy")))</f>
        <v/>
      </c>
      <c r="AA3465" s="13" t="str">
        <f t="shared" si="429"/>
        <v/>
      </c>
      <c r="AC3465" s="13" t="str">
        <f t="shared" si="430"/>
        <v xml:space="preserve"> - </v>
      </c>
      <c r="AE3465" s="13" t="str">
        <f t="shared" si="431"/>
        <v/>
      </c>
    </row>
    <row r="3466" spans="1:31" x14ac:dyDescent="0.25">
      <c r="A3466" s="30"/>
      <c r="B3466" s="74"/>
      <c r="C3466" s="82"/>
      <c r="D3466" s="92"/>
      <c r="E3466" s="75"/>
      <c r="F3466" s="76"/>
      <c r="G3466" s="83"/>
      <c r="H3466" s="77"/>
      <c r="I3466" s="84"/>
      <c r="J3466" s="30"/>
      <c r="K3466" s="25" t="str">
        <f t="shared" si="424"/>
        <v/>
      </c>
      <c r="L3466" s="30"/>
      <c r="O3466" s="13" t="str">
        <f t="shared" si="425"/>
        <v/>
      </c>
      <c r="P3466" s="13">
        <f>SUM($E$11:$E3466)</f>
        <v>30</v>
      </c>
      <c r="T3466" s="22">
        <f t="shared" si="426"/>
        <v>0</v>
      </c>
      <c r="U3466" s="22">
        <f t="shared" si="427"/>
        <v>0</v>
      </c>
      <c r="W3466" s="13" t="str">
        <f t="shared" si="428"/>
        <v/>
      </c>
      <c r="Y3466" s="41" t="str">
        <f>IF($B3466="", "", IF($B3466&gt;'Annual Report'!$AZ$41, 'Annual Report'!$BA$40, TEXT($B3466, "mmm yyyy")))</f>
        <v/>
      </c>
      <c r="AA3466" s="13" t="str">
        <f t="shared" si="429"/>
        <v/>
      </c>
      <c r="AC3466" s="13" t="str">
        <f t="shared" si="430"/>
        <v xml:space="preserve"> - </v>
      </c>
      <c r="AE3466" s="13" t="str">
        <f t="shared" si="431"/>
        <v/>
      </c>
    </row>
    <row r="3467" spans="1:31" x14ac:dyDescent="0.25">
      <c r="A3467" s="30"/>
      <c r="B3467" s="74"/>
      <c r="C3467" s="82"/>
      <c r="D3467" s="92"/>
      <c r="E3467" s="75"/>
      <c r="F3467" s="76"/>
      <c r="G3467" s="83"/>
      <c r="H3467" s="77"/>
      <c r="I3467" s="84"/>
      <c r="J3467" s="30"/>
      <c r="K3467" s="25" t="str">
        <f t="shared" si="424"/>
        <v/>
      </c>
      <c r="L3467" s="30"/>
      <c r="O3467" s="13" t="str">
        <f t="shared" si="425"/>
        <v/>
      </c>
      <c r="P3467" s="13">
        <f>SUM($E$11:$E3467)</f>
        <v>30</v>
      </c>
      <c r="T3467" s="22">
        <f t="shared" si="426"/>
        <v>0</v>
      </c>
      <c r="U3467" s="22">
        <f t="shared" si="427"/>
        <v>0</v>
      </c>
      <c r="W3467" s="13" t="str">
        <f t="shared" si="428"/>
        <v/>
      </c>
      <c r="Y3467" s="41" t="str">
        <f>IF($B3467="", "", IF($B3467&gt;'Annual Report'!$AZ$41, 'Annual Report'!$BA$40, TEXT($B3467, "mmm yyyy")))</f>
        <v/>
      </c>
      <c r="AA3467" s="13" t="str">
        <f t="shared" si="429"/>
        <v/>
      </c>
      <c r="AC3467" s="13" t="str">
        <f t="shared" si="430"/>
        <v xml:space="preserve"> - </v>
      </c>
      <c r="AE3467" s="13" t="str">
        <f t="shared" si="431"/>
        <v/>
      </c>
    </row>
    <row r="3468" spans="1:31" x14ac:dyDescent="0.25">
      <c r="A3468" s="30"/>
      <c r="B3468" s="74"/>
      <c r="C3468" s="82"/>
      <c r="D3468" s="92"/>
      <c r="E3468" s="75"/>
      <c r="F3468" s="76"/>
      <c r="G3468" s="83"/>
      <c r="H3468" s="77"/>
      <c r="I3468" s="84"/>
      <c r="J3468" s="30"/>
      <c r="K3468" s="25" t="str">
        <f t="shared" ref="K3468:K3510" si="432">IF($B3468="", "", $G3468+$H3468-$F3468-$U3468-$T3468)</f>
        <v/>
      </c>
      <c r="L3468" s="30"/>
      <c r="O3468" s="13" t="str">
        <f t="shared" ref="O3468:O3510" si="433">IF($B3468="", "", IF(OR($B3468&lt;$R$3, $B3468&gt;$R$4), "X", ""))</f>
        <v/>
      </c>
      <c r="P3468" s="13">
        <f>SUM($E$11:$E3468)</f>
        <v>30</v>
      </c>
      <c r="T3468" s="22">
        <f t="shared" ref="T3468:T3510" si="434">ROUND($D3468*$P$4*24, 2)</f>
        <v>0</v>
      </c>
      <c r="U3468" s="22">
        <f t="shared" ref="U3468:U3510" si="435">ROUND(IF(AND($P3468&gt;$O$6, $P3467&lt;$O$6), (($P3468-$O$6)*$P$7)+(($O$6-$P3467)*$P$6), IF($P3467&gt;$O$6, $E3468*$P$7, $E3468*$P$6)), 2)</f>
        <v>0</v>
      </c>
      <c r="W3468" s="13" t="str">
        <f t="shared" ref="W3468:W3510" si="436">IF($I3468="", "", IF(COUNTIF($R$11:$R$20, $I3468)&gt;0, "", "X"))</f>
        <v/>
      </c>
      <c r="Y3468" s="41" t="str">
        <f>IF($B3468="", "", IF($B3468&gt;'Annual Report'!$AZ$41, 'Annual Report'!$BA$40, TEXT($B3468, "mmm yyyy")))</f>
        <v/>
      </c>
      <c r="AA3468" s="13" t="str">
        <f t="shared" ref="AA3468:AA3510" si="437">IF(AND(NOT($F3468=""), $I3468=""), "X", "")</f>
        <v/>
      </c>
      <c r="AC3468" s="13" t="str">
        <f t="shared" ref="AC3468:AC3510" si="438">_xlfn.CONCAT(Y3468, " - ", $I3468)</f>
        <v xml:space="preserve"> - </v>
      </c>
      <c r="AE3468" s="13" t="str">
        <f t="shared" ref="AE3468:AE3510" si="439">IF($AA3468="", "", $Y3468)</f>
        <v/>
      </c>
    </row>
    <row r="3469" spans="1:31" x14ac:dyDescent="0.25">
      <c r="A3469" s="30"/>
      <c r="B3469" s="74"/>
      <c r="C3469" s="82"/>
      <c r="D3469" s="92"/>
      <c r="E3469" s="75"/>
      <c r="F3469" s="76"/>
      <c r="G3469" s="83"/>
      <c r="H3469" s="77"/>
      <c r="I3469" s="84"/>
      <c r="J3469" s="30"/>
      <c r="K3469" s="25" t="str">
        <f t="shared" si="432"/>
        <v/>
      </c>
      <c r="L3469" s="30"/>
      <c r="O3469" s="13" t="str">
        <f t="shared" si="433"/>
        <v/>
      </c>
      <c r="P3469" s="13">
        <f>SUM($E$11:$E3469)</f>
        <v>30</v>
      </c>
      <c r="T3469" s="22">
        <f t="shared" si="434"/>
        <v>0</v>
      </c>
      <c r="U3469" s="22">
        <f t="shared" si="435"/>
        <v>0</v>
      </c>
      <c r="W3469" s="13" t="str">
        <f t="shared" si="436"/>
        <v/>
      </c>
      <c r="Y3469" s="41" t="str">
        <f>IF($B3469="", "", IF($B3469&gt;'Annual Report'!$AZ$41, 'Annual Report'!$BA$40, TEXT($B3469, "mmm yyyy")))</f>
        <v/>
      </c>
      <c r="AA3469" s="13" t="str">
        <f t="shared" si="437"/>
        <v/>
      </c>
      <c r="AC3469" s="13" t="str">
        <f t="shared" si="438"/>
        <v xml:space="preserve"> - </v>
      </c>
      <c r="AE3469" s="13" t="str">
        <f t="shared" si="439"/>
        <v/>
      </c>
    </row>
    <row r="3470" spans="1:31" x14ac:dyDescent="0.25">
      <c r="A3470" s="30"/>
      <c r="B3470" s="74"/>
      <c r="C3470" s="82"/>
      <c r="D3470" s="92"/>
      <c r="E3470" s="75"/>
      <c r="F3470" s="76"/>
      <c r="G3470" s="83"/>
      <c r="H3470" s="77"/>
      <c r="I3470" s="84"/>
      <c r="J3470" s="30"/>
      <c r="K3470" s="25" t="str">
        <f t="shared" si="432"/>
        <v/>
      </c>
      <c r="L3470" s="30"/>
      <c r="O3470" s="13" t="str">
        <f t="shared" si="433"/>
        <v/>
      </c>
      <c r="P3470" s="13">
        <f>SUM($E$11:$E3470)</f>
        <v>30</v>
      </c>
      <c r="T3470" s="22">
        <f t="shared" si="434"/>
        <v>0</v>
      </c>
      <c r="U3470" s="22">
        <f t="shared" si="435"/>
        <v>0</v>
      </c>
      <c r="W3470" s="13" t="str">
        <f t="shared" si="436"/>
        <v/>
      </c>
      <c r="Y3470" s="41" t="str">
        <f>IF($B3470="", "", IF($B3470&gt;'Annual Report'!$AZ$41, 'Annual Report'!$BA$40, TEXT($B3470, "mmm yyyy")))</f>
        <v/>
      </c>
      <c r="AA3470" s="13" t="str">
        <f t="shared" si="437"/>
        <v/>
      </c>
      <c r="AC3470" s="13" t="str">
        <f t="shared" si="438"/>
        <v xml:space="preserve"> - </v>
      </c>
      <c r="AE3470" s="13" t="str">
        <f t="shared" si="439"/>
        <v/>
      </c>
    </row>
    <row r="3471" spans="1:31" x14ac:dyDescent="0.25">
      <c r="A3471" s="30"/>
      <c r="B3471" s="74"/>
      <c r="C3471" s="82"/>
      <c r="D3471" s="92"/>
      <c r="E3471" s="75"/>
      <c r="F3471" s="76"/>
      <c r="G3471" s="83"/>
      <c r="H3471" s="77"/>
      <c r="I3471" s="84"/>
      <c r="J3471" s="30"/>
      <c r="K3471" s="25" t="str">
        <f t="shared" si="432"/>
        <v/>
      </c>
      <c r="L3471" s="30"/>
      <c r="O3471" s="13" t="str">
        <f t="shared" si="433"/>
        <v/>
      </c>
      <c r="P3471" s="13">
        <f>SUM($E$11:$E3471)</f>
        <v>30</v>
      </c>
      <c r="T3471" s="22">
        <f t="shared" si="434"/>
        <v>0</v>
      </c>
      <c r="U3471" s="22">
        <f t="shared" si="435"/>
        <v>0</v>
      </c>
      <c r="W3471" s="13" t="str">
        <f t="shared" si="436"/>
        <v/>
      </c>
      <c r="Y3471" s="41" t="str">
        <f>IF($B3471="", "", IF($B3471&gt;'Annual Report'!$AZ$41, 'Annual Report'!$BA$40, TEXT($B3471, "mmm yyyy")))</f>
        <v/>
      </c>
      <c r="AA3471" s="13" t="str">
        <f t="shared" si="437"/>
        <v/>
      </c>
      <c r="AC3471" s="13" t="str">
        <f t="shared" si="438"/>
        <v xml:space="preserve"> - </v>
      </c>
      <c r="AE3471" s="13" t="str">
        <f t="shared" si="439"/>
        <v/>
      </c>
    </row>
    <row r="3472" spans="1:31" x14ac:dyDescent="0.25">
      <c r="A3472" s="30"/>
      <c r="B3472" s="74"/>
      <c r="C3472" s="82"/>
      <c r="D3472" s="92"/>
      <c r="E3472" s="75"/>
      <c r="F3472" s="76"/>
      <c r="G3472" s="83"/>
      <c r="H3472" s="77"/>
      <c r="I3472" s="84"/>
      <c r="J3472" s="30"/>
      <c r="K3472" s="25" t="str">
        <f t="shared" si="432"/>
        <v/>
      </c>
      <c r="L3472" s="30"/>
      <c r="O3472" s="13" t="str">
        <f t="shared" si="433"/>
        <v/>
      </c>
      <c r="P3472" s="13">
        <f>SUM($E$11:$E3472)</f>
        <v>30</v>
      </c>
      <c r="T3472" s="22">
        <f t="shared" si="434"/>
        <v>0</v>
      </c>
      <c r="U3472" s="22">
        <f t="shared" si="435"/>
        <v>0</v>
      </c>
      <c r="W3472" s="13" t="str">
        <f t="shared" si="436"/>
        <v/>
      </c>
      <c r="Y3472" s="41" t="str">
        <f>IF($B3472="", "", IF($B3472&gt;'Annual Report'!$AZ$41, 'Annual Report'!$BA$40, TEXT($B3472, "mmm yyyy")))</f>
        <v/>
      </c>
      <c r="AA3472" s="13" t="str">
        <f t="shared" si="437"/>
        <v/>
      </c>
      <c r="AC3472" s="13" t="str">
        <f t="shared" si="438"/>
        <v xml:space="preserve"> - </v>
      </c>
      <c r="AE3472" s="13" t="str">
        <f t="shared" si="439"/>
        <v/>
      </c>
    </row>
    <row r="3473" spans="1:31" x14ac:dyDescent="0.25">
      <c r="A3473" s="30"/>
      <c r="B3473" s="74"/>
      <c r="C3473" s="82"/>
      <c r="D3473" s="92"/>
      <c r="E3473" s="75"/>
      <c r="F3473" s="76"/>
      <c r="G3473" s="83"/>
      <c r="H3473" s="77"/>
      <c r="I3473" s="84"/>
      <c r="J3473" s="30"/>
      <c r="K3473" s="25" t="str">
        <f t="shared" si="432"/>
        <v/>
      </c>
      <c r="L3473" s="30"/>
      <c r="O3473" s="13" t="str">
        <f t="shared" si="433"/>
        <v/>
      </c>
      <c r="P3473" s="13">
        <f>SUM($E$11:$E3473)</f>
        <v>30</v>
      </c>
      <c r="T3473" s="22">
        <f t="shared" si="434"/>
        <v>0</v>
      </c>
      <c r="U3473" s="22">
        <f t="shared" si="435"/>
        <v>0</v>
      </c>
      <c r="W3473" s="13" t="str">
        <f t="shared" si="436"/>
        <v/>
      </c>
      <c r="Y3473" s="41" t="str">
        <f>IF($B3473="", "", IF($B3473&gt;'Annual Report'!$AZ$41, 'Annual Report'!$BA$40, TEXT($B3473, "mmm yyyy")))</f>
        <v/>
      </c>
      <c r="AA3473" s="13" t="str">
        <f t="shared" si="437"/>
        <v/>
      </c>
      <c r="AC3473" s="13" t="str">
        <f t="shared" si="438"/>
        <v xml:space="preserve"> - </v>
      </c>
      <c r="AE3473" s="13" t="str">
        <f t="shared" si="439"/>
        <v/>
      </c>
    </row>
    <row r="3474" spans="1:31" x14ac:dyDescent="0.25">
      <c r="A3474" s="30"/>
      <c r="B3474" s="74"/>
      <c r="C3474" s="82"/>
      <c r="D3474" s="92"/>
      <c r="E3474" s="75"/>
      <c r="F3474" s="76"/>
      <c r="G3474" s="83"/>
      <c r="H3474" s="77"/>
      <c r="I3474" s="84"/>
      <c r="J3474" s="30"/>
      <c r="K3474" s="25" t="str">
        <f t="shared" si="432"/>
        <v/>
      </c>
      <c r="L3474" s="30"/>
      <c r="O3474" s="13" t="str">
        <f t="shared" si="433"/>
        <v/>
      </c>
      <c r="P3474" s="13">
        <f>SUM($E$11:$E3474)</f>
        <v>30</v>
      </c>
      <c r="T3474" s="22">
        <f t="shared" si="434"/>
        <v>0</v>
      </c>
      <c r="U3474" s="22">
        <f t="shared" si="435"/>
        <v>0</v>
      </c>
      <c r="W3474" s="13" t="str">
        <f t="shared" si="436"/>
        <v/>
      </c>
      <c r="Y3474" s="41" t="str">
        <f>IF($B3474="", "", IF($B3474&gt;'Annual Report'!$AZ$41, 'Annual Report'!$BA$40, TEXT($B3474, "mmm yyyy")))</f>
        <v/>
      </c>
      <c r="AA3474" s="13" t="str">
        <f t="shared" si="437"/>
        <v/>
      </c>
      <c r="AC3474" s="13" t="str">
        <f t="shared" si="438"/>
        <v xml:space="preserve"> - </v>
      </c>
      <c r="AE3474" s="13" t="str">
        <f t="shared" si="439"/>
        <v/>
      </c>
    </row>
    <row r="3475" spans="1:31" x14ac:dyDescent="0.25">
      <c r="A3475" s="30"/>
      <c r="B3475" s="74"/>
      <c r="C3475" s="82"/>
      <c r="D3475" s="92"/>
      <c r="E3475" s="75"/>
      <c r="F3475" s="76"/>
      <c r="G3475" s="83"/>
      <c r="H3475" s="77"/>
      <c r="I3475" s="84"/>
      <c r="J3475" s="30"/>
      <c r="K3475" s="25" t="str">
        <f t="shared" si="432"/>
        <v/>
      </c>
      <c r="L3475" s="30"/>
      <c r="O3475" s="13" t="str">
        <f t="shared" si="433"/>
        <v/>
      </c>
      <c r="P3475" s="13">
        <f>SUM($E$11:$E3475)</f>
        <v>30</v>
      </c>
      <c r="T3475" s="22">
        <f t="shared" si="434"/>
        <v>0</v>
      </c>
      <c r="U3475" s="22">
        <f t="shared" si="435"/>
        <v>0</v>
      </c>
      <c r="W3475" s="13" t="str">
        <f t="shared" si="436"/>
        <v/>
      </c>
      <c r="Y3475" s="41" t="str">
        <f>IF($B3475="", "", IF($B3475&gt;'Annual Report'!$AZ$41, 'Annual Report'!$BA$40, TEXT($B3475, "mmm yyyy")))</f>
        <v/>
      </c>
      <c r="AA3475" s="13" t="str">
        <f t="shared" si="437"/>
        <v/>
      </c>
      <c r="AC3475" s="13" t="str">
        <f t="shared" si="438"/>
        <v xml:space="preserve"> - </v>
      </c>
      <c r="AE3475" s="13" t="str">
        <f t="shared" si="439"/>
        <v/>
      </c>
    </row>
    <row r="3476" spans="1:31" x14ac:dyDescent="0.25">
      <c r="A3476" s="30"/>
      <c r="B3476" s="74"/>
      <c r="C3476" s="82"/>
      <c r="D3476" s="92"/>
      <c r="E3476" s="75"/>
      <c r="F3476" s="76"/>
      <c r="G3476" s="83"/>
      <c r="H3476" s="77"/>
      <c r="I3476" s="84"/>
      <c r="J3476" s="30"/>
      <c r="K3476" s="25" t="str">
        <f t="shared" si="432"/>
        <v/>
      </c>
      <c r="L3476" s="30"/>
      <c r="O3476" s="13" t="str">
        <f t="shared" si="433"/>
        <v/>
      </c>
      <c r="P3476" s="13">
        <f>SUM($E$11:$E3476)</f>
        <v>30</v>
      </c>
      <c r="T3476" s="22">
        <f t="shared" si="434"/>
        <v>0</v>
      </c>
      <c r="U3476" s="22">
        <f t="shared" si="435"/>
        <v>0</v>
      </c>
      <c r="W3476" s="13" t="str">
        <f t="shared" si="436"/>
        <v/>
      </c>
      <c r="Y3476" s="41" t="str">
        <f>IF($B3476="", "", IF($B3476&gt;'Annual Report'!$AZ$41, 'Annual Report'!$BA$40, TEXT($B3476, "mmm yyyy")))</f>
        <v/>
      </c>
      <c r="AA3476" s="13" t="str">
        <f t="shared" si="437"/>
        <v/>
      </c>
      <c r="AC3476" s="13" t="str">
        <f t="shared" si="438"/>
        <v xml:space="preserve"> - </v>
      </c>
      <c r="AE3476" s="13" t="str">
        <f t="shared" si="439"/>
        <v/>
      </c>
    </row>
    <row r="3477" spans="1:31" x14ac:dyDescent="0.25">
      <c r="A3477" s="30"/>
      <c r="B3477" s="74"/>
      <c r="C3477" s="82"/>
      <c r="D3477" s="92"/>
      <c r="E3477" s="75"/>
      <c r="F3477" s="76"/>
      <c r="G3477" s="83"/>
      <c r="H3477" s="77"/>
      <c r="I3477" s="84"/>
      <c r="J3477" s="30"/>
      <c r="K3477" s="25" t="str">
        <f t="shared" si="432"/>
        <v/>
      </c>
      <c r="L3477" s="30"/>
      <c r="O3477" s="13" t="str">
        <f t="shared" si="433"/>
        <v/>
      </c>
      <c r="P3477" s="13">
        <f>SUM($E$11:$E3477)</f>
        <v>30</v>
      </c>
      <c r="T3477" s="22">
        <f t="shared" si="434"/>
        <v>0</v>
      </c>
      <c r="U3477" s="22">
        <f t="shared" si="435"/>
        <v>0</v>
      </c>
      <c r="W3477" s="13" t="str">
        <f t="shared" si="436"/>
        <v/>
      </c>
      <c r="Y3477" s="41" t="str">
        <f>IF($B3477="", "", IF($B3477&gt;'Annual Report'!$AZ$41, 'Annual Report'!$BA$40, TEXT($B3477, "mmm yyyy")))</f>
        <v/>
      </c>
      <c r="AA3477" s="13" t="str">
        <f t="shared" si="437"/>
        <v/>
      </c>
      <c r="AC3477" s="13" t="str">
        <f t="shared" si="438"/>
        <v xml:space="preserve"> - </v>
      </c>
      <c r="AE3477" s="13" t="str">
        <f t="shared" si="439"/>
        <v/>
      </c>
    </row>
    <row r="3478" spans="1:31" x14ac:dyDescent="0.25">
      <c r="A3478" s="30"/>
      <c r="B3478" s="74"/>
      <c r="C3478" s="82"/>
      <c r="D3478" s="92"/>
      <c r="E3478" s="75"/>
      <c r="F3478" s="76"/>
      <c r="G3478" s="83"/>
      <c r="H3478" s="77"/>
      <c r="I3478" s="84"/>
      <c r="J3478" s="30"/>
      <c r="K3478" s="25" t="str">
        <f t="shared" si="432"/>
        <v/>
      </c>
      <c r="L3478" s="30"/>
      <c r="O3478" s="13" t="str">
        <f t="shared" si="433"/>
        <v/>
      </c>
      <c r="P3478" s="13">
        <f>SUM($E$11:$E3478)</f>
        <v>30</v>
      </c>
      <c r="T3478" s="22">
        <f t="shared" si="434"/>
        <v>0</v>
      </c>
      <c r="U3478" s="22">
        <f t="shared" si="435"/>
        <v>0</v>
      </c>
      <c r="W3478" s="13" t="str">
        <f t="shared" si="436"/>
        <v/>
      </c>
      <c r="Y3478" s="41" t="str">
        <f>IF($B3478="", "", IF($B3478&gt;'Annual Report'!$AZ$41, 'Annual Report'!$BA$40, TEXT($B3478, "mmm yyyy")))</f>
        <v/>
      </c>
      <c r="AA3478" s="13" t="str">
        <f t="shared" si="437"/>
        <v/>
      </c>
      <c r="AC3478" s="13" t="str">
        <f t="shared" si="438"/>
        <v xml:space="preserve"> - </v>
      </c>
      <c r="AE3478" s="13" t="str">
        <f t="shared" si="439"/>
        <v/>
      </c>
    </row>
    <row r="3479" spans="1:31" x14ac:dyDescent="0.25">
      <c r="A3479" s="30"/>
      <c r="B3479" s="74"/>
      <c r="C3479" s="82"/>
      <c r="D3479" s="92"/>
      <c r="E3479" s="75"/>
      <c r="F3479" s="76"/>
      <c r="G3479" s="83"/>
      <c r="H3479" s="77"/>
      <c r="I3479" s="84"/>
      <c r="J3479" s="30"/>
      <c r="K3479" s="25" t="str">
        <f t="shared" si="432"/>
        <v/>
      </c>
      <c r="L3479" s="30"/>
      <c r="O3479" s="13" t="str">
        <f t="shared" si="433"/>
        <v/>
      </c>
      <c r="P3479" s="13">
        <f>SUM($E$11:$E3479)</f>
        <v>30</v>
      </c>
      <c r="T3479" s="22">
        <f t="shared" si="434"/>
        <v>0</v>
      </c>
      <c r="U3479" s="22">
        <f t="shared" si="435"/>
        <v>0</v>
      </c>
      <c r="W3479" s="13" t="str">
        <f t="shared" si="436"/>
        <v/>
      </c>
      <c r="Y3479" s="41" t="str">
        <f>IF($B3479="", "", IF($B3479&gt;'Annual Report'!$AZ$41, 'Annual Report'!$BA$40, TEXT($B3479, "mmm yyyy")))</f>
        <v/>
      </c>
      <c r="AA3479" s="13" t="str">
        <f t="shared" si="437"/>
        <v/>
      </c>
      <c r="AC3479" s="13" t="str">
        <f t="shared" si="438"/>
        <v xml:space="preserve"> - </v>
      </c>
      <c r="AE3479" s="13" t="str">
        <f t="shared" si="439"/>
        <v/>
      </c>
    </row>
    <row r="3480" spans="1:31" x14ac:dyDescent="0.25">
      <c r="A3480" s="30"/>
      <c r="B3480" s="74"/>
      <c r="C3480" s="82"/>
      <c r="D3480" s="92"/>
      <c r="E3480" s="75"/>
      <c r="F3480" s="76"/>
      <c r="G3480" s="83"/>
      <c r="H3480" s="77"/>
      <c r="I3480" s="84"/>
      <c r="J3480" s="30"/>
      <c r="K3480" s="25" t="str">
        <f t="shared" si="432"/>
        <v/>
      </c>
      <c r="L3480" s="30"/>
      <c r="O3480" s="13" t="str">
        <f t="shared" si="433"/>
        <v/>
      </c>
      <c r="P3480" s="13">
        <f>SUM($E$11:$E3480)</f>
        <v>30</v>
      </c>
      <c r="T3480" s="22">
        <f t="shared" si="434"/>
        <v>0</v>
      </c>
      <c r="U3480" s="22">
        <f t="shared" si="435"/>
        <v>0</v>
      </c>
      <c r="W3480" s="13" t="str">
        <f t="shared" si="436"/>
        <v/>
      </c>
      <c r="Y3480" s="41" t="str">
        <f>IF($B3480="", "", IF($B3480&gt;'Annual Report'!$AZ$41, 'Annual Report'!$BA$40, TEXT($B3480, "mmm yyyy")))</f>
        <v/>
      </c>
      <c r="AA3480" s="13" t="str">
        <f t="shared" si="437"/>
        <v/>
      </c>
      <c r="AC3480" s="13" t="str">
        <f t="shared" si="438"/>
        <v xml:space="preserve"> - </v>
      </c>
      <c r="AE3480" s="13" t="str">
        <f t="shared" si="439"/>
        <v/>
      </c>
    </row>
    <row r="3481" spans="1:31" x14ac:dyDescent="0.25">
      <c r="A3481" s="30"/>
      <c r="B3481" s="74"/>
      <c r="C3481" s="82"/>
      <c r="D3481" s="92"/>
      <c r="E3481" s="75"/>
      <c r="F3481" s="76"/>
      <c r="G3481" s="83"/>
      <c r="H3481" s="77"/>
      <c r="I3481" s="84"/>
      <c r="J3481" s="30"/>
      <c r="K3481" s="25" t="str">
        <f t="shared" si="432"/>
        <v/>
      </c>
      <c r="L3481" s="30"/>
      <c r="O3481" s="13" t="str">
        <f t="shared" si="433"/>
        <v/>
      </c>
      <c r="P3481" s="13">
        <f>SUM($E$11:$E3481)</f>
        <v>30</v>
      </c>
      <c r="T3481" s="22">
        <f t="shared" si="434"/>
        <v>0</v>
      </c>
      <c r="U3481" s="22">
        <f t="shared" si="435"/>
        <v>0</v>
      </c>
      <c r="W3481" s="13" t="str">
        <f t="shared" si="436"/>
        <v/>
      </c>
      <c r="Y3481" s="41" t="str">
        <f>IF($B3481="", "", IF($B3481&gt;'Annual Report'!$AZ$41, 'Annual Report'!$BA$40, TEXT($B3481, "mmm yyyy")))</f>
        <v/>
      </c>
      <c r="AA3481" s="13" t="str">
        <f t="shared" si="437"/>
        <v/>
      </c>
      <c r="AC3481" s="13" t="str">
        <f t="shared" si="438"/>
        <v xml:space="preserve"> - </v>
      </c>
      <c r="AE3481" s="13" t="str">
        <f t="shared" si="439"/>
        <v/>
      </c>
    </row>
    <row r="3482" spans="1:31" x14ac:dyDescent="0.25">
      <c r="A3482" s="30"/>
      <c r="B3482" s="74"/>
      <c r="C3482" s="82"/>
      <c r="D3482" s="92"/>
      <c r="E3482" s="75"/>
      <c r="F3482" s="76"/>
      <c r="G3482" s="83"/>
      <c r="H3482" s="77"/>
      <c r="I3482" s="84"/>
      <c r="J3482" s="30"/>
      <c r="K3482" s="25" t="str">
        <f t="shared" si="432"/>
        <v/>
      </c>
      <c r="L3482" s="30"/>
      <c r="O3482" s="13" t="str">
        <f t="shared" si="433"/>
        <v/>
      </c>
      <c r="P3482" s="13">
        <f>SUM($E$11:$E3482)</f>
        <v>30</v>
      </c>
      <c r="T3482" s="22">
        <f t="shared" si="434"/>
        <v>0</v>
      </c>
      <c r="U3482" s="22">
        <f t="shared" si="435"/>
        <v>0</v>
      </c>
      <c r="W3482" s="13" t="str">
        <f t="shared" si="436"/>
        <v/>
      </c>
      <c r="Y3482" s="41" t="str">
        <f>IF($B3482="", "", IF($B3482&gt;'Annual Report'!$AZ$41, 'Annual Report'!$BA$40, TEXT($B3482, "mmm yyyy")))</f>
        <v/>
      </c>
      <c r="AA3482" s="13" t="str">
        <f t="shared" si="437"/>
        <v/>
      </c>
      <c r="AC3482" s="13" t="str">
        <f t="shared" si="438"/>
        <v xml:space="preserve"> - </v>
      </c>
      <c r="AE3482" s="13" t="str">
        <f t="shared" si="439"/>
        <v/>
      </c>
    </row>
    <row r="3483" spans="1:31" x14ac:dyDescent="0.25">
      <c r="A3483" s="30"/>
      <c r="B3483" s="74"/>
      <c r="C3483" s="82"/>
      <c r="D3483" s="92"/>
      <c r="E3483" s="75"/>
      <c r="F3483" s="76"/>
      <c r="G3483" s="83"/>
      <c r="H3483" s="77"/>
      <c r="I3483" s="84"/>
      <c r="J3483" s="30"/>
      <c r="K3483" s="25" t="str">
        <f t="shared" si="432"/>
        <v/>
      </c>
      <c r="L3483" s="30"/>
      <c r="O3483" s="13" t="str">
        <f t="shared" si="433"/>
        <v/>
      </c>
      <c r="P3483" s="13">
        <f>SUM($E$11:$E3483)</f>
        <v>30</v>
      </c>
      <c r="T3483" s="22">
        <f t="shared" si="434"/>
        <v>0</v>
      </c>
      <c r="U3483" s="22">
        <f t="shared" si="435"/>
        <v>0</v>
      </c>
      <c r="W3483" s="13" t="str">
        <f t="shared" si="436"/>
        <v/>
      </c>
      <c r="Y3483" s="41" t="str">
        <f>IF($B3483="", "", IF($B3483&gt;'Annual Report'!$AZ$41, 'Annual Report'!$BA$40, TEXT($B3483, "mmm yyyy")))</f>
        <v/>
      </c>
      <c r="AA3483" s="13" t="str">
        <f t="shared" si="437"/>
        <v/>
      </c>
      <c r="AC3483" s="13" t="str">
        <f t="shared" si="438"/>
        <v xml:space="preserve"> - </v>
      </c>
      <c r="AE3483" s="13" t="str">
        <f t="shared" si="439"/>
        <v/>
      </c>
    </row>
    <row r="3484" spans="1:31" x14ac:dyDescent="0.25">
      <c r="A3484" s="30"/>
      <c r="B3484" s="74"/>
      <c r="C3484" s="82"/>
      <c r="D3484" s="92"/>
      <c r="E3484" s="75"/>
      <c r="F3484" s="76"/>
      <c r="G3484" s="83"/>
      <c r="H3484" s="77"/>
      <c r="I3484" s="84"/>
      <c r="J3484" s="30"/>
      <c r="K3484" s="25" t="str">
        <f t="shared" si="432"/>
        <v/>
      </c>
      <c r="L3484" s="30"/>
      <c r="O3484" s="13" t="str">
        <f t="shared" si="433"/>
        <v/>
      </c>
      <c r="P3484" s="13">
        <f>SUM($E$11:$E3484)</f>
        <v>30</v>
      </c>
      <c r="T3484" s="22">
        <f t="shared" si="434"/>
        <v>0</v>
      </c>
      <c r="U3484" s="22">
        <f t="shared" si="435"/>
        <v>0</v>
      </c>
      <c r="W3484" s="13" t="str">
        <f t="shared" si="436"/>
        <v/>
      </c>
      <c r="Y3484" s="41" t="str">
        <f>IF($B3484="", "", IF($B3484&gt;'Annual Report'!$AZ$41, 'Annual Report'!$BA$40, TEXT($B3484, "mmm yyyy")))</f>
        <v/>
      </c>
      <c r="AA3484" s="13" t="str">
        <f t="shared" si="437"/>
        <v/>
      </c>
      <c r="AC3484" s="13" t="str">
        <f t="shared" si="438"/>
        <v xml:space="preserve"> - </v>
      </c>
      <c r="AE3484" s="13" t="str">
        <f t="shared" si="439"/>
        <v/>
      </c>
    </row>
    <row r="3485" spans="1:31" x14ac:dyDescent="0.25">
      <c r="A3485" s="30"/>
      <c r="B3485" s="74"/>
      <c r="C3485" s="82"/>
      <c r="D3485" s="92"/>
      <c r="E3485" s="75"/>
      <c r="F3485" s="76"/>
      <c r="G3485" s="83"/>
      <c r="H3485" s="77"/>
      <c r="I3485" s="84"/>
      <c r="J3485" s="30"/>
      <c r="K3485" s="25" t="str">
        <f t="shared" si="432"/>
        <v/>
      </c>
      <c r="L3485" s="30"/>
      <c r="O3485" s="13" t="str">
        <f t="shared" si="433"/>
        <v/>
      </c>
      <c r="P3485" s="13">
        <f>SUM($E$11:$E3485)</f>
        <v>30</v>
      </c>
      <c r="T3485" s="22">
        <f t="shared" si="434"/>
        <v>0</v>
      </c>
      <c r="U3485" s="22">
        <f t="shared" si="435"/>
        <v>0</v>
      </c>
      <c r="W3485" s="13" t="str">
        <f t="shared" si="436"/>
        <v/>
      </c>
      <c r="Y3485" s="41" t="str">
        <f>IF($B3485="", "", IF($B3485&gt;'Annual Report'!$AZ$41, 'Annual Report'!$BA$40, TEXT($B3485, "mmm yyyy")))</f>
        <v/>
      </c>
      <c r="AA3485" s="13" t="str">
        <f t="shared" si="437"/>
        <v/>
      </c>
      <c r="AC3485" s="13" t="str">
        <f t="shared" si="438"/>
        <v xml:space="preserve"> - </v>
      </c>
      <c r="AE3485" s="13" t="str">
        <f t="shared" si="439"/>
        <v/>
      </c>
    </row>
    <row r="3486" spans="1:31" x14ac:dyDescent="0.25">
      <c r="A3486" s="30"/>
      <c r="B3486" s="74"/>
      <c r="C3486" s="82"/>
      <c r="D3486" s="92"/>
      <c r="E3486" s="75"/>
      <c r="F3486" s="76"/>
      <c r="G3486" s="83"/>
      <c r="H3486" s="77"/>
      <c r="I3486" s="84"/>
      <c r="J3486" s="30"/>
      <c r="K3486" s="25" t="str">
        <f t="shared" si="432"/>
        <v/>
      </c>
      <c r="L3486" s="30"/>
      <c r="O3486" s="13" t="str">
        <f t="shared" si="433"/>
        <v/>
      </c>
      <c r="P3486" s="13">
        <f>SUM($E$11:$E3486)</f>
        <v>30</v>
      </c>
      <c r="T3486" s="22">
        <f t="shared" si="434"/>
        <v>0</v>
      </c>
      <c r="U3486" s="22">
        <f t="shared" si="435"/>
        <v>0</v>
      </c>
      <c r="W3486" s="13" t="str">
        <f t="shared" si="436"/>
        <v/>
      </c>
      <c r="Y3486" s="41" t="str">
        <f>IF($B3486="", "", IF($B3486&gt;'Annual Report'!$AZ$41, 'Annual Report'!$BA$40, TEXT($B3486, "mmm yyyy")))</f>
        <v/>
      </c>
      <c r="AA3486" s="13" t="str">
        <f t="shared" si="437"/>
        <v/>
      </c>
      <c r="AC3486" s="13" t="str">
        <f t="shared" si="438"/>
        <v xml:space="preserve"> - </v>
      </c>
      <c r="AE3486" s="13" t="str">
        <f t="shared" si="439"/>
        <v/>
      </c>
    </row>
    <row r="3487" spans="1:31" x14ac:dyDescent="0.25">
      <c r="A3487" s="30"/>
      <c r="B3487" s="74"/>
      <c r="C3487" s="82"/>
      <c r="D3487" s="92"/>
      <c r="E3487" s="75"/>
      <c r="F3487" s="76"/>
      <c r="G3487" s="83"/>
      <c r="H3487" s="77"/>
      <c r="I3487" s="84"/>
      <c r="J3487" s="30"/>
      <c r="K3487" s="25" t="str">
        <f t="shared" si="432"/>
        <v/>
      </c>
      <c r="L3487" s="30"/>
      <c r="O3487" s="13" t="str">
        <f t="shared" si="433"/>
        <v/>
      </c>
      <c r="P3487" s="13">
        <f>SUM($E$11:$E3487)</f>
        <v>30</v>
      </c>
      <c r="T3487" s="22">
        <f t="shared" si="434"/>
        <v>0</v>
      </c>
      <c r="U3487" s="22">
        <f t="shared" si="435"/>
        <v>0</v>
      </c>
      <c r="W3487" s="13" t="str">
        <f t="shared" si="436"/>
        <v/>
      </c>
      <c r="Y3487" s="41" t="str">
        <f>IF($B3487="", "", IF($B3487&gt;'Annual Report'!$AZ$41, 'Annual Report'!$BA$40, TEXT($B3487, "mmm yyyy")))</f>
        <v/>
      </c>
      <c r="AA3487" s="13" t="str">
        <f t="shared" si="437"/>
        <v/>
      </c>
      <c r="AC3487" s="13" t="str">
        <f t="shared" si="438"/>
        <v xml:space="preserve"> - </v>
      </c>
      <c r="AE3487" s="13" t="str">
        <f t="shared" si="439"/>
        <v/>
      </c>
    </row>
    <row r="3488" spans="1:31" x14ac:dyDescent="0.25">
      <c r="A3488" s="30"/>
      <c r="B3488" s="74"/>
      <c r="C3488" s="82"/>
      <c r="D3488" s="92"/>
      <c r="E3488" s="75"/>
      <c r="F3488" s="76"/>
      <c r="G3488" s="83"/>
      <c r="H3488" s="77"/>
      <c r="I3488" s="84"/>
      <c r="J3488" s="30"/>
      <c r="K3488" s="25" t="str">
        <f t="shared" si="432"/>
        <v/>
      </c>
      <c r="L3488" s="30"/>
      <c r="O3488" s="13" t="str">
        <f t="shared" si="433"/>
        <v/>
      </c>
      <c r="P3488" s="13">
        <f>SUM($E$11:$E3488)</f>
        <v>30</v>
      </c>
      <c r="T3488" s="22">
        <f t="shared" si="434"/>
        <v>0</v>
      </c>
      <c r="U3488" s="22">
        <f t="shared" si="435"/>
        <v>0</v>
      </c>
      <c r="W3488" s="13" t="str">
        <f t="shared" si="436"/>
        <v/>
      </c>
      <c r="Y3488" s="41" t="str">
        <f>IF($B3488="", "", IF($B3488&gt;'Annual Report'!$AZ$41, 'Annual Report'!$BA$40, TEXT($B3488, "mmm yyyy")))</f>
        <v/>
      </c>
      <c r="AA3488" s="13" t="str">
        <f t="shared" si="437"/>
        <v/>
      </c>
      <c r="AC3488" s="13" t="str">
        <f t="shared" si="438"/>
        <v xml:space="preserve"> - </v>
      </c>
      <c r="AE3488" s="13" t="str">
        <f t="shared" si="439"/>
        <v/>
      </c>
    </row>
    <row r="3489" spans="1:31" x14ac:dyDescent="0.25">
      <c r="A3489" s="30"/>
      <c r="B3489" s="74"/>
      <c r="C3489" s="82"/>
      <c r="D3489" s="92"/>
      <c r="E3489" s="75"/>
      <c r="F3489" s="76"/>
      <c r="G3489" s="83"/>
      <c r="H3489" s="77"/>
      <c r="I3489" s="84"/>
      <c r="J3489" s="30"/>
      <c r="K3489" s="25" t="str">
        <f t="shared" si="432"/>
        <v/>
      </c>
      <c r="L3489" s="30"/>
      <c r="O3489" s="13" t="str">
        <f t="shared" si="433"/>
        <v/>
      </c>
      <c r="P3489" s="13">
        <f>SUM($E$11:$E3489)</f>
        <v>30</v>
      </c>
      <c r="T3489" s="22">
        <f t="shared" si="434"/>
        <v>0</v>
      </c>
      <c r="U3489" s="22">
        <f t="shared" si="435"/>
        <v>0</v>
      </c>
      <c r="W3489" s="13" t="str">
        <f t="shared" si="436"/>
        <v/>
      </c>
      <c r="Y3489" s="41" t="str">
        <f>IF($B3489="", "", IF($B3489&gt;'Annual Report'!$AZ$41, 'Annual Report'!$BA$40, TEXT($B3489, "mmm yyyy")))</f>
        <v/>
      </c>
      <c r="AA3489" s="13" t="str">
        <f t="shared" si="437"/>
        <v/>
      </c>
      <c r="AC3489" s="13" t="str">
        <f t="shared" si="438"/>
        <v xml:space="preserve"> - </v>
      </c>
      <c r="AE3489" s="13" t="str">
        <f t="shared" si="439"/>
        <v/>
      </c>
    </row>
    <row r="3490" spans="1:31" x14ac:dyDescent="0.25">
      <c r="A3490" s="30"/>
      <c r="B3490" s="74"/>
      <c r="C3490" s="82"/>
      <c r="D3490" s="92"/>
      <c r="E3490" s="75"/>
      <c r="F3490" s="76"/>
      <c r="G3490" s="83"/>
      <c r="H3490" s="77"/>
      <c r="I3490" s="84"/>
      <c r="J3490" s="30"/>
      <c r="K3490" s="25" t="str">
        <f t="shared" si="432"/>
        <v/>
      </c>
      <c r="L3490" s="30"/>
      <c r="O3490" s="13" t="str">
        <f t="shared" si="433"/>
        <v/>
      </c>
      <c r="P3490" s="13">
        <f>SUM($E$11:$E3490)</f>
        <v>30</v>
      </c>
      <c r="T3490" s="22">
        <f t="shared" si="434"/>
        <v>0</v>
      </c>
      <c r="U3490" s="22">
        <f t="shared" si="435"/>
        <v>0</v>
      </c>
      <c r="W3490" s="13" t="str">
        <f t="shared" si="436"/>
        <v/>
      </c>
      <c r="Y3490" s="41" t="str">
        <f>IF($B3490="", "", IF($B3490&gt;'Annual Report'!$AZ$41, 'Annual Report'!$BA$40, TEXT($B3490, "mmm yyyy")))</f>
        <v/>
      </c>
      <c r="AA3490" s="13" t="str">
        <f t="shared" si="437"/>
        <v/>
      </c>
      <c r="AC3490" s="13" t="str">
        <f t="shared" si="438"/>
        <v xml:space="preserve"> - </v>
      </c>
      <c r="AE3490" s="13" t="str">
        <f t="shared" si="439"/>
        <v/>
      </c>
    </row>
    <row r="3491" spans="1:31" x14ac:dyDescent="0.25">
      <c r="A3491" s="30"/>
      <c r="B3491" s="74"/>
      <c r="C3491" s="82"/>
      <c r="D3491" s="92"/>
      <c r="E3491" s="75"/>
      <c r="F3491" s="76"/>
      <c r="G3491" s="83"/>
      <c r="H3491" s="77"/>
      <c r="I3491" s="84"/>
      <c r="J3491" s="30"/>
      <c r="K3491" s="25" t="str">
        <f t="shared" si="432"/>
        <v/>
      </c>
      <c r="L3491" s="30"/>
      <c r="O3491" s="13" t="str">
        <f t="shared" si="433"/>
        <v/>
      </c>
      <c r="P3491" s="13">
        <f>SUM($E$11:$E3491)</f>
        <v>30</v>
      </c>
      <c r="T3491" s="22">
        <f t="shared" si="434"/>
        <v>0</v>
      </c>
      <c r="U3491" s="22">
        <f t="shared" si="435"/>
        <v>0</v>
      </c>
      <c r="W3491" s="13" t="str">
        <f t="shared" si="436"/>
        <v/>
      </c>
      <c r="Y3491" s="41" t="str">
        <f>IF($B3491="", "", IF($B3491&gt;'Annual Report'!$AZ$41, 'Annual Report'!$BA$40, TEXT($B3491, "mmm yyyy")))</f>
        <v/>
      </c>
      <c r="AA3491" s="13" t="str">
        <f t="shared" si="437"/>
        <v/>
      </c>
      <c r="AC3491" s="13" t="str">
        <f t="shared" si="438"/>
        <v xml:space="preserve"> - </v>
      </c>
      <c r="AE3491" s="13" t="str">
        <f t="shared" si="439"/>
        <v/>
      </c>
    </row>
    <row r="3492" spans="1:31" x14ac:dyDescent="0.25">
      <c r="A3492" s="30"/>
      <c r="B3492" s="74"/>
      <c r="C3492" s="82"/>
      <c r="D3492" s="92"/>
      <c r="E3492" s="75"/>
      <c r="F3492" s="76"/>
      <c r="G3492" s="83"/>
      <c r="H3492" s="77"/>
      <c r="I3492" s="84"/>
      <c r="J3492" s="30"/>
      <c r="K3492" s="25" t="str">
        <f t="shared" si="432"/>
        <v/>
      </c>
      <c r="L3492" s="30"/>
      <c r="O3492" s="13" t="str">
        <f t="shared" si="433"/>
        <v/>
      </c>
      <c r="P3492" s="13">
        <f>SUM($E$11:$E3492)</f>
        <v>30</v>
      </c>
      <c r="T3492" s="22">
        <f t="shared" si="434"/>
        <v>0</v>
      </c>
      <c r="U3492" s="22">
        <f t="shared" si="435"/>
        <v>0</v>
      </c>
      <c r="W3492" s="13" t="str">
        <f t="shared" si="436"/>
        <v/>
      </c>
      <c r="Y3492" s="41" t="str">
        <f>IF($B3492="", "", IF($B3492&gt;'Annual Report'!$AZ$41, 'Annual Report'!$BA$40, TEXT($B3492, "mmm yyyy")))</f>
        <v/>
      </c>
      <c r="AA3492" s="13" t="str">
        <f t="shared" si="437"/>
        <v/>
      </c>
      <c r="AC3492" s="13" t="str">
        <f t="shared" si="438"/>
        <v xml:space="preserve"> - </v>
      </c>
      <c r="AE3492" s="13" t="str">
        <f t="shared" si="439"/>
        <v/>
      </c>
    </row>
    <row r="3493" spans="1:31" x14ac:dyDescent="0.25">
      <c r="A3493" s="30"/>
      <c r="B3493" s="74"/>
      <c r="C3493" s="82"/>
      <c r="D3493" s="92"/>
      <c r="E3493" s="75"/>
      <c r="F3493" s="76"/>
      <c r="G3493" s="83"/>
      <c r="H3493" s="77"/>
      <c r="I3493" s="84"/>
      <c r="J3493" s="30"/>
      <c r="K3493" s="25" t="str">
        <f t="shared" si="432"/>
        <v/>
      </c>
      <c r="L3493" s="30"/>
      <c r="O3493" s="13" t="str">
        <f t="shared" si="433"/>
        <v/>
      </c>
      <c r="P3493" s="13">
        <f>SUM($E$11:$E3493)</f>
        <v>30</v>
      </c>
      <c r="T3493" s="22">
        <f t="shared" si="434"/>
        <v>0</v>
      </c>
      <c r="U3493" s="22">
        <f t="shared" si="435"/>
        <v>0</v>
      </c>
      <c r="W3493" s="13" t="str">
        <f t="shared" si="436"/>
        <v/>
      </c>
      <c r="Y3493" s="41" t="str">
        <f>IF($B3493="", "", IF($B3493&gt;'Annual Report'!$AZ$41, 'Annual Report'!$BA$40, TEXT($B3493, "mmm yyyy")))</f>
        <v/>
      </c>
      <c r="AA3493" s="13" t="str">
        <f t="shared" si="437"/>
        <v/>
      </c>
      <c r="AC3493" s="13" t="str">
        <f t="shared" si="438"/>
        <v xml:space="preserve"> - </v>
      </c>
      <c r="AE3493" s="13" t="str">
        <f t="shared" si="439"/>
        <v/>
      </c>
    </row>
    <row r="3494" spans="1:31" x14ac:dyDescent="0.25">
      <c r="A3494" s="30"/>
      <c r="B3494" s="74"/>
      <c r="C3494" s="82"/>
      <c r="D3494" s="92"/>
      <c r="E3494" s="75"/>
      <c r="F3494" s="76"/>
      <c r="G3494" s="83"/>
      <c r="H3494" s="77"/>
      <c r="I3494" s="84"/>
      <c r="J3494" s="30"/>
      <c r="K3494" s="25" t="str">
        <f t="shared" si="432"/>
        <v/>
      </c>
      <c r="L3494" s="30"/>
      <c r="O3494" s="13" t="str">
        <f t="shared" si="433"/>
        <v/>
      </c>
      <c r="P3494" s="13">
        <f>SUM($E$11:$E3494)</f>
        <v>30</v>
      </c>
      <c r="T3494" s="22">
        <f t="shared" si="434"/>
        <v>0</v>
      </c>
      <c r="U3494" s="22">
        <f t="shared" si="435"/>
        <v>0</v>
      </c>
      <c r="W3494" s="13" t="str">
        <f t="shared" si="436"/>
        <v/>
      </c>
      <c r="Y3494" s="41" t="str">
        <f>IF($B3494="", "", IF($B3494&gt;'Annual Report'!$AZ$41, 'Annual Report'!$BA$40, TEXT($B3494, "mmm yyyy")))</f>
        <v/>
      </c>
      <c r="AA3494" s="13" t="str">
        <f t="shared" si="437"/>
        <v/>
      </c>
      <c r="AC3494" s="13" t="str">
        <f t="shared" si="438"/>
        <v xml:space="preserve"> - </v>
      </c>
      <c r="AE3494" s="13" t="str">
        <f t="shared" si="439"/>
        <v/>
      </c>
    </row>
    <row r="3495" spans="1:31" x14ac:dyDescent="0.25">
      <c r="A3495" s="30"/>
      <c r="B3495" s="74"/>
      <c r="C3495" s="82"/>
      <c r="D3495" s="92"/>
      <c r="E3495" s="75"/>
      <c r="F3495" s="76"/>
      <c r="G3495" s="83"/>
      <c r="H3495" s="77"/>
      <c r="I3495" s="84"/>
      <c r="J3495" s="30"/>
      <c r="K3495" s="25" t="str">
        <f t="shared" si="432"/>
        <v/>
      </c>
      <c r="L3495" s="30"/>
      <c r="O3495" s="13" t="str">
        <f t="shared" si="433"/>
        <v/>
      </c>
      <c r="P3495" s="13">
        <f>SUM($E$11:$E3495)</f>
        <v>30</v>
      </c>
      <c r="T3495" s="22">
        <f t="shared" si="434"/>
        <v>0</v>
      </c>
      <c r="U3495" s="22">
        <f t="shared" si="435"/>
        <v>0</v>
      </c>
      <c r="W3495" s="13" t="str">
        <f t="shared" si="436"/>
        <v/>
      </c>
      <c r="Y3495" s="41" t="str">
        <f>IF($B3495="", "", IF($B3495&gt;'Annual Report'!$AZ$41, 'Annual Report'!$BA$40, TEXT($B3495, "mmm yyyy")))</f>
        <v/>
      </c>
      <c r="AA3495" s="13" t="str">
        <f t="shared" si="437"/>
        <v/>
      </c>
      <c r="AC3495" s="13" t="str">
        <f t="shared" si="438"/>
        <v xml:space="preserve"> - </v>
      </c>
      <c r="AE3495" s="13" t="str">
        <f t="shared" si="439"/>
        <v/>
      </c>
    </row>
    <row r="3496" spans="1:31" x14ac:dyDescent="0.25">
      <c r="A3496" s="30"/>
      <c r="B3496" s="74"/>
      <c r="C3496" s="82"/>
      <c r="D3496" s="92"/>
      <c r="E3496" s="75"/>
      <c r="F3496" s="76"/>
      <c r="G3496" s="83"/>
      <c r="H3496" s="77"/>
      <c r="I3496" s="84"/>
      <c r="J3496" s="30"/>
      <c r="K3496" s="25" t="str">
        <f t="shared" si="432"/>
        <v/>
      </c>
      <c r="L3496" s="30"/>
      <c r="O3496" s="13" t="str">
        <f t="shared" si="433"/>
        <v/>
      </c>
      <c r="P3496" s="13">
        <f>SUM($E$11:$E3496)</f>
        <v>30</v>
      </c>
      <c r="T3496" s="22">
        <f t="shared" si="434"/>
        <v>0</v>
      </c>
      <c r="U3496" s="22">
        <f t="shared" si="435"/>
        <v>0</v>
      </c>
      <c r="W3496" s="13" t="str">
        <f t="shared" si="436"/>
        <v/>
      </c>
      <c r="Y3496" s="41" t="str">
        <f>IF($B3496="", "", IF($B3496&gt;'Annual Report'!$AZ$41, 'Annual Report'!$BA$40, TEXT($B3496, "mmm yyyy")))</f>
        <v/>
      </c>
      <c r="AA3496" s="13" t="str">
        <f t="shared" si="437"/>
        <v/>
      </c>
      <c r="AC3496" s="13" t="str">
        <f t="shared" si="438"/>
        <v xml:space="preserve"> - </v>
      </c>
      <c r="AE3496" s="13" t="str">
        <f t="shared" si="439"/>
        <v/>
      </c>
    </row>
    <row r="3497" spans="1:31" x14ac:dyDescent="0.25">
      <c r="A3497" s="30"/>
      <c r="B3497" s="74"/>
      <c r="C3497" s="82"/>
      <c r="D3497" s="92"/>
      <c r="E3497" s="75"/>
      <c r="F3497" s="76"/>
      <c r="G3497" s="83"/>
      <c r="H3497" s="77"/>
      <c r="I3497" s="84"/>
      <c r="J3497" s="30"/>
      <c r="K3497" s="25" t="str">
        <f t="shared" si="432"/>
        <v/>
      </c>
      <c r="L3497" s="30"/>
      <c r="O3497" s="13" t="str">
        <f t="shared" si="433"/>
        <v/>
      </c>
      <c r="P3497" s="13">
        <f>SUM($E$11:$E3497)</f>
        <v>30</v>
      </c>
      <c r="T3497" s="22">
        <f t="shared" si="434"/>
        <v>0</v>
      </c>
      <c r="U3497" s="22">
        <f t="shared" si="435"/>
        <v>0</v>
      </c>
      <c r="W3497" s="13" t="str">
        <f t="shared" si="436"/>
        <v/>
      </c>
      <c r="Y3497" s="41" t="str">
        <f>IF($B3497="", "", IF($B3497&gt;'Annual Report'!$AZ$41, 'Annual Report'!$BA$40, TEXT($B3497, "mmm yyyy")))</f>
        <v/>
      </c>
      <c r="AA3497" s="13" t="str">
        <f t="shared" si="437"/>
        <v/>
      </c>
      <c r="AC3497" s="13" t="str">
        <f t="shared" si="438"/>
        <v xml:space="preserve"> - </v>
      </c>
      <c r="AE3497" s="13" t="str">
        <f t="shared" si="439"/>
        <v/>
      </c>
    </row>
    <row r="3498" spans="1:31" x14ac:dyDescent="0.25">
      <c r="A3498" s="30"/>
      <c r="B3498" s="74"/>
      <c r="C3498" s="82"/>
      <c r="D3498" s="92"/>
      <c r="E3498" s="75"/>
      <c r="F3498" s="76"/>
      <c r="G3498" s="83"/>
      <c r="H3498" s="77"/>
      <c r="I3498" s="84"/>
      <c r="J3498" s="30"/>
      <c r="K3498" s="25" t="str">
        <f t="shared" si="432"/>
        <v/>
      </c>
      <c r="L3498" s="30"/>
      <c r="O3498" s="13" t="str">
        <f t="shared" si="433"/>
        <v/>
      </c>
      <c r="P3498" s="13">
        <f>SUM($E$11:$E3498)</f>
        <v>30</v>
      </c>
      <c r="T3498" s="22">
        <f t="shared" si="434"/>
        <v>0</v>
      </c>
      <c r="U3498" s="22">
        <f t="shared" si="435"/>
        <v>0</v>
      </c>
      <c r="W3498" s="13" t="str">
        <f t="shared" si="436"/>
        <v/>
      </c>
      <c r="Y3498" s="41" t="str">
        <f>IF($B3498="", "", IF($B3498&gt;'Annual Report'!$AZ$41, 'Annual Report'!$BA$40, TEXT($B3498, "mmm yyyy")))</f>
        <v/>
      </c>
      <c r="AA3498" s="13" t="str">
        <f t="shared" si="437"/>
        <v/>
      </c>
      <c r="AC3498" s="13" t="str">
        <f t="shared" si="438"/>
        <v xml:space="preserve"> - </v>
      </c>
      <c r="AE3498" s="13" t="str">
        <f t="shared" si="439"/>
        <v/>
      </c>
    </row>
    <row r="3499" spans="1:31" x14ac:dyDescent="0.25">
      <c r="A3499" s="30"/>
      <c r="B3499" s="74"/>
      <c r="C3499" s="82"/>
      <c r="D3499" s="92"/>
      <c r="E3499" s="75"/>
      <c r="F3499" s="76"/>
      <c r="G3499" s="83"/>
      <c r="H3499" s="77"/>
      <c r="I3499" s="84"/>
      <c r="J3499" s="30"/>
      <c r="K3499" s="25" t="str">
        <f t="shared" si="432"/>
        <v/>
      </c>
      <c r="L3499" s="30"/>
      <c r="O3499" s="13" t="str">
        <f t="shared" si="433"/>
        <v/>
      </c>
      <c r="P3499" s="13">
        <f>SUM($E$11:$E3499)</f>
        <v>30</v>
      </c>
      <c r="T3499" s="22">
        <f t="shared" si="434"/>
        <v>0</v>
      </c>
      <c r="U3499" s="22">
        <f t="shared" si="435"/>
        <v>0</v>
      </c>
      <c r="W3499" s="13" t="str">
        <f t="shared" si="436"/>
        <v/>
      </c>
      <c r="Y3499" s="41" t="str">
        <f>IF($B3499="", "", IF($B3499&gt;'Annual Report'!$AZ$41, 'Annual Report'!$BA$40, TEXT($B3499, "mmm yyyy")))</f>
        <v/>
      </c>
      <c r="AA3499" s="13" t="str">
        <f t="shared" si="437"/>
        <v/>
      </c>
      <c r="AC3499" s="13" t="str">
        <f t="shared" si="438"/>
        <v xml:space="preserve"> - </v>
      </c>
      <c r="AE3499" s="13" t="str">
        <f t="shared" si="439"/>
        <v/>
      </c>
    </row>
    <row r="3500" spans="1:31" x14ac:dyDescent="0.25">
      <c r="A3500" s="30"/>
      <c r="B3500" s="74"/>
      <c r="C3500" s="82"/>
      <c r="D3500" s="92"/>
      <c r="E3500" s="75"/>
      <c r="F3500" s="76"/>
      <c r="G3500" s="83"/>
      <c r="H3500" s="77"/>
      <c r="I3500" s="84"/>
      <c r="J3500" s="30"/>
      <c r="K3500" s="25" t="str">
        <f t="shared" si="432"/>
        <v/>
      </c>
      <c r="L3500" s="30"/>
      <c r="O3500" s="13" t="str">
        <f t="shared" si="433"/>
        <v/>
      </c>
      <c r="P3500" s="13">
        <f>SUM($E$11:$E3500)</f>
        <v>30</v>
      </c>
      <c r="T3500" s="22">
        <f t="shared" si="434"/>
        <v>0</v>
      </c>
      <c r="U3500" s="22">
        <f t="shared" si="435"/>
        <v>0</v>
      </c>
      <c r="W3500" s="13" t="str">
        <f t="shared" si="436"/>
        <v/>
      </c>
      <c r="Y3500" s="41" t="str">
        <f>IF($B3500="", "", IF($B3500&gt;'Annual Report'!$AZ$41, 'Annual Report'!$BA$40, TEXT($B3500, "mmm yyyy")))</f>
        <v/>
      </c>
      <c r="AA3500" s="13" t="str">
        <f t="shared" si="437"/>
        <v/>
      </c>
      <c r="AC3500" s="13" t="str">
        <f t="shared" si="438"/>
        <v xml:space="preserve"> - </v>
      </c>
      <c r="AE3500" s="13" t="str">
        <f t="shared" si="439"/>
        <v/>
      </c>
    </row>
    <row r="3501" spans="1:31" x14ac:dyDescent="0.25">
      <c r="A3501" s="30"/>
      <c r="B3501" s="74"/>
      <c r="C3501" s="82"/>
      <c r="D3501" s="92"/>
      <c r="E3501" s="75"/>
      <c r="F3501" s="76"/>
      <c r="G3501" s="83"/>
      <c r="H3501" s="77"/>
      <c r="I3501" s="84"/>
      <c r="J3501" s="30"/>
      <c r="K3501" s="25" t="str">
        <f t="shared" si="432"/>
        <v/>
      </c>
      <c r="L3501" s="30"/>
      <c r="O3501" s="13" t="str">
        <f t="shared" si="433"/>
        <v/>
      </c>
      <c r="P3501" s="13">
        <f>SUM($E$11:$E3501)</f>
        <v>30</v>
      </c>
      <c r="T3501" s="22">
        <f t="shared" si="434"/>
        <v>0</v>
      </c>
      <c r="U3501" s="22">
        <f t="shared" si="435"/>
        <v>0</v>
      </c>
      <c r="W3501" s="13" t="str">
        <f t="shared" si="436"/>
        <v/>
      </c>
      <c r="Y3501" s="41" t="str">
        <f>IF($B3501="", "", IF($B3501&gt;'Annual Report'!$AZ$41, 'Annual Report'!$BA$40, TEXT($B3501, "mmm yyyy")))</f>
        <v/>
      </c>
      <c r="AA3501" s="13" t="str">
        <f t="shared" si="437"/>
        <v/>
      </c>
      <c r="AC3501" s="13" t="str">
        <f t="shared" si="438"/>
        <v xml:space="preserve"> - </v>
      </c>
      <c r="AE3501" s="13" t="str">
        <f t="shared" si="439"/>
        <v/>
      </c>
    </row>
    <row r="3502" spans="1:31" x14ac:dyDescent="0.25">
      <c r="A3502" s="30"/>
      <c r="B3502" s="74"/>
      <c r="C3502" s="82"/>
      <c r="D3502" s="92"/>
      <c r="E3502" s="75"/>
      <c r="F3502" s="76"/>
      <c r="G3502" s="83"/>
      <c r="H3502" s="77"/>
      <c r="I3502" s="84"/>
      <c r="J3502" s="30"/>
      <c r="K3502" s="25" t="str">
        <f t="shared" si="432"/>
        <v/>
      </c>
      <c r="L3502" s="30"/>
      <c r="O3502" s="13" t="str">
        <f t="shared" si="433"/>
        <v/>
      </c>
      <c r="P3502" s="13">
        <f>SUM($E$11:$E3502)</f>
        <v>30</v>
      </c>
      <c r="T3502" s="22">
        <f t="shared" si="434"/>
        <v>0</v>
      </c>
      <c r="U3502" s="22">
        <f t="shared" si="435"/>
        <v>0</v>
      </c>
      <c r="W3502" s="13" t="str">
        <f t="shared" si="436"/>
        <v/>
      </c>
      <c r="Y3502" s="41" t="str">
        <f>IF($B3502="", "", IF($B3502&gt;'Annual Report'!$AZ$41, 'Annual Report'!$BA$40, TEXT($B3502, "mmm yyyy")))</f>
        <v/>
      </c>
      <c r="AA3502" s="13" t="str">
        <f t="shared" si="437"/>
        <v/>
      </c>
      <c r="AC3502" s="13" t="str">
        <f t="shared" si="438"/>
        <v xml:space="preserve"> - </v>
      </c>
      <c r="AE3502" s="13" t="str">
        <f t="shared" si="439"/>
        <v/>
      </c>
    </row>
    <row r="3503" spans="1:31" x14ac:dyDescent="0.25">
      <c r="A3503" s="30"/>
      <c r="B3503" s="74"/>
      <c r="C3503" s="82"/>
      <c r="D3503" s="92"/>
      <c r="E3503" s="75"/>
      <c r="F3503" s="76"/>
      <c r="G3503" s="83"/>
      <c r="H3503" s="77"/>
      <c r="I3503" s="84"/>
      <c r="J3503" s="30"/>
      <c r="K3503" s="25" t="str">
        <f t="shared" si="432"/>
        <v/>
      </c>
      <c r="L3503" s="30"/>
      <c r="O3503" s="13" t="str">
        <f t="shared" si="433"/>
        <v/>
      </c>
      <c r="P3503" s="13">
        <f>SUM($E$11:$E3503)</f>
        <v>30</v>
      </c>
      <c r="T3503" s="22">
        <f t="shared" si="434"/>
        <v>0</v>
      </c>
      <c r="U3503" s="22">
        <f t="shared" si="435"/>
        <v>0</v>
      </c>
      <c r="W3503" s="13" t="str">
        <f t="shared" si="436"/>
        <v/>
      </c>
      <c r="Y3503" s="41" t="str">
        <f>IF($B3503="", "", IF($B3503&gt;'Annual Report'!$AZ$41, 'Annual Report'!$BA$40, TEXT($B3503, "mmm yyyy")))</f>
        <v/>
      </c>
      <c r="AA3503" s="13" t="str">
        <f t="shared" si="437"/>
        <v/>
      </c>
      <c r="AC3503" s="13" t="str">
        <f t="shared" si="438"/>
        <v xml:space="preserve"> - </v>
      </c>
      <c r="AE3503" s="13" t="str">
        <f t="shared" si="439"/>
        <v/>
      </c>
    </row>
    <row r="3504" spans="1:31" x14ac:dyDescent="0.25">
      <c r="A3504" s="30"/>
      <c r="B3504" s="74"/>
      <c r="C3504" s="82"/>
      <c r="D3504" s="92"/>
      <c r="E3504" s="75"/>
      <c r="F3504" s="76"/>
      <c r="G3504" s="83"/>
      <c r="H3504" s="77"/>
      <c r="I3504" s="84"/>
      <c r="J3504" s="30"/>
      <c r="K3504" s="25" t="str">
        <f t="shared" si="432"/>
        <v/>
      </c>
      <c r="L3504" s="30"/>
      <c r="O3504" s="13" t="str">
        <f t="shared" si="433"/>
        <v/>
      </c>
      <c r="P3504" s="13">
        <f>SUM($E$11:$E3504)</f>
        <v>30</v>
      </c>
      <c r="T3504" s="22">
        <f t="shared" si="434"/>
        <v>0</v>
      </c>
      <c r="U3504" s="22">
        <f t="shared" si="435"/>
        <v>0</v>
      </c>
      <c r="W3504" s="13" t="str">
        <f t="shared" si="436"/>
        <v/>
      </c>
      <c r="Y3504" s="41" t="str">
        <f>IF($B3504="", "", IF($B3504&gt;'Annual Report'!$AZ$41, 'Annual Report'!$BA$40, TEXT($B3504, "mmm yyyy")))</f>
        <v/>
      </c>
      <c r="AA3504" s="13" t="str">
        <f t="shared" si="437"/>
        <v/>
      </c>
      <c r="AC3504" s="13" t="str">
        <f t="shared" si="438"/>
        <v xml:space="preserve"> - </v>
      </c>
      <c r="AE3504" s="13" t="str">
        <f t="shared" si="439"/>
        <v/>
      </c>
    </row>
    <row r="3505" spans="1:31" x14ac:dyDescent="0.25">
      <c r="A3505" s="30"/>
      <c r="B3505" s="74"/>
      <c r="C3505" s="82"/>
      <c r="D3505" s="92"/>
      <c r="E3505" s="75"/>
      <c r="F3505" s="76"/>
      <c r="G3505" s="83"/>
      <c r="H3505" s="77"/>
      <c r="I3505" s="84"/>
      <c r="J3505" s="30"/>
      <c r="K3505" s="25" t="str">
        <f t="shared" si="432"/>
        <v/>
      </c>
      <c r="L3505" s="30"/>
      <c r="O3505" s="13" t="str">
        <f t="shared" si="433"/>
        <v/>
      </c>
      <c r="P3505" s="13">
        <f>SUM($E$11:$E3505)</f>
        <v>30</v>
      </c>
      <c r="T3505" s="22">
        <f t="shared" si="434"/>
        <v>0</v>
      </c>
      <c r="U3505" s="22">
        <f t="shared" si="435"/>
        <v>0</v>
      </c>
      <c r="W3505" s="13" t="str">
        <f t="shared" si="436"/>
        <v/>
      </c>
      <c r="Y3505" s="41" t="str">
        <f>IF($B3505="", "", IF($B3505&gt;'Annual Report'!$AZ$41, 'Annual Report'!$BA$40, TEXT($B3505, "mmm yyyy")))</f>
        <v/>
      </c>
      <c r="AA3505" s="13" t="str">
        <f t="shared" si="437"/>
        <v/>
      </c>
      <c r="AC3505" s="13" t="str">
        <f t="shared" si="438"/>
        <v xml:space="preserve"> - </v>
      </c>
      <c r="AE3505" s="13" t="str">
        <f t="shared" si="439"/>
        <v/>
      </c>
    </row>
    <row r="3506" spans="1:31" x14ac:dyDescent="0.25">
      <c r="A3506" s="30"/>
      <c r="B3506" s="74"/>
      <c r="C3506" s="82"/>
      <c r="D3506" s="92"/>
      <c r="E3506" s="75"/>
      <c r="F3506" s="76"/>
      <c r="G3506" s="83"/>
      <c r="H3506" s="77"/>
      <c r="I3506" s="84"/>
      <c r="J3506" s="30"/>
      <c r="K3506" s="25" t="str">
        <f t="shared" si="432"/>
        <v/>
      </c>
      <c r="L3506" s="30"/>
      <c r="O3506" s="13" t="str">
        <f t="shared" si="433"/>
        <v/>
      </c>
      <c r="P3506" s="13">
        <f>SUM($E$11:$E3506)</f>
        <v>30</v>
      </c>
      <c r="T3506" s="22">
        <f t="shared" si="434"/>
        <v>0</v>
      </c>
      <c r="U3506" s="22">
        <f t="shared" si="435"/>
        <v>0</v>
      </c>
      <c r="W3506" s="13" t="str">
        <f t="shared" si="436"/>
        <v/>
      </c>
      <c r="Y3506" s="41" t="str">
        <f>IF($B3506="", "", IF($B3506&gt;'Annual Report'!$AZ$41, 'Annual Report'!$BA$40, TEXT($B3506, "mmm yyyy")))</f>
        <v/>
      </c>
      <c r="AA3506" s="13" t="str">
        <f t="shared" si="437"/>
        <v/>
      </c>
      <c r="AC3506" s="13" t="str">
        <f t="shared" si="438"/>
        <v xml:space="preserve"> - </v>
      </c>
      <c r="AE3506" s="13" t="str">
        <f t="shared" si="439"/>
        <v/>
      </c>
    </row>
    <row r="3507" spans="1:31" x14ac:dyDescent="0.25">
      <c r="A3507" s="30"/>
      <c r="B3507" s="74"/>
      <c r="C3507" s="82"/>
      <c r="D3507" s="92"/>
      <c r="E3507" s="75"/>
      <c r="F3507" s="76"/>
      <c r="G3507" s="83"/>
      <c r="H3507" s="77"/>
      <c r="I3507" s="84"/>
      <c r="J3507" s="30"/>
      <c r="K3507" s="25" t="str">
        <f t="shared" si="432"/>
        <v/>
      </c>
      <c r="L3507" s="30"/>
      <c r="O3507" s="13" t="str">
        <f t="shared" si="433"/>
        <v/>
      </c>
      <c r="P3507" s="13">
        <f>SUM($E$11:$E3507)</f>
        <v>30</v>
      </c>
      <c r="T3507" s="22">
        <f t="shared" si="434"/>
        <v>0</v>
      </c>
      <c r="U3507" s="22">
        <f t="shared" si="435"/>
        <v>0</v>
      </c>
      <c r="W3507" s="13" t="str">
        <f t="shared" si="436"/>
        <v/>
      </c>
      <c r="Y3507" s="41" t="str">
        <f>IF($B3507="", "", IF($B3507&gt;'Annual Report'!$AZ$41, 'Annual Report'!$BA$40, TEXT($B3507, "mmm yyyy")))</f>
        <v/>
      </c>
      <c r="AA3507" s="13" t="str">
        <f t="shared" si="437"/>
        <v/>
      </c>
      <c r="AC3507" s="13" t="str">
        <f t="shared" si="438"/>
        <v xml:space="preserve"> - </v>
      </c>
      <c r="AE3507" s="13" t="str">
        <f t="shared" si="439"/>
        <v/>
      </c>
    </row>
    <row r="3508" spans="1:31" x14ac:dyDescent="0.25">
      <c r="A3508" s="30"/>
      <c r="B3508" s="74"/>
      <c r="C3508" s="82"/>
      <c r="D3508" s="92"/>
      <c r="E3508" s="75"/>
      <c r="F3508" s="76"/>
      <c r="G3508" s="83"/>
      <c r="H3508" s="77"/>
      <c r="I3508" s="84"/>
      <c r="J3508" s="30"/>
      <c r="K3508" s="25" t="str">
        <f t="shared" si="432"/>
        <v/>
      </c>
      <c r="L3508" s="30"/>
      <c r="O3508" s="13" t="str">
        <f t="shared" si="433"/>
        <v/>
      </c>
      <c r="P3508" s="13">
        <f>SUM($E$11:$E3508)</f>
        <v>30</v>
      </c>
      <c r="T3508" s="22">
        <f t="shared" si="434"/>
        <v>0</v>
      </c>
      <c r="U3508" s="22">
        <f t="shared" si="435"/>
        <v>0</v>
      </c>
      <c r="W3508" s="13" t="str">
        <f t="shared" si="436"/>
        <v/>
      </c>
      <c r="Y3508" s="41" t="str">
        <f>IF($B3508="", "", IF($B3508&gt;'Annual Report'!$AZ$41, 'Annual Report'!$BA$40, TEXT($B3508, "mmm yyyy")))</f>
        <v/>
      </c>
      <c r="AA3508" s="13" t="str">
        <f t="shared" si="437"/>
        <v/>
      </c>
      <c r="AC3508" s="13" t="str">
        <f t="shared" si="438"/>
        <v xml:space="preserve"> - </v>
      </c>
      <c r="AE3508" s="13" t="str">
        <f t="shared" si="439"/>
        <v/>
      </c>
    </row>
    <row r="3509" spans="1:31" x14ac:dyDescent="0.25">
      <c r="A3509" s="30"/>
      <c r="B3509" s="74"/>
      <c r="C3509" s="82"/>
      <c r="D3509" s="92"/>
      <c r="E3509" s="75"/>
      <c r="F3509" s="76"/>
      <c r="G3509" s="83"/>
      <c r="H3509" s="77"/>
      <c r="I3509" s="84"/>
      <c r="J3509" s="30"/>
      <c r="K3509" s="25" t="str">
        <f t="shared" si="432"/>
        <v/>
      </c>
      <c r="L3509" s="30"/>
      <c r="O3509" s="13" t="str">
        <f t="shared" si="433"/>
        <v/>
      </c>
      <c r="P3509" s="13">
        <f>SUM($E$11:$E3509)</f>
        <v>30</v>
      </c>
      <c r="T3509" s="22">
        <f t="shared" si="434"/>
        <v>0</v>
      </c>
      <c r="U3509" s="22">
        <f t="shared" si="435"/>
        <v>0</v>
      </c>
      <c r="W3509" s="13" t="str">
        <f t="shared" si="436"/>
        <v/>
      </c>
      <c r="Y3509" s="41" t="str">
        <f>IF($B3509="", "", IF($B3509&gt;'Annual Report'!$AZ$41, 'Annual Report'!$BA$40, TEXT($B3509, "mmm yyyy")))</f>
        <v/>
      </c>
      <c r="AA3509" s="13" t="str">
        <f t="shared" si="437"/>
        <v/>
      </c>
      <c r="AC3509" s="13" t="str">
        <f t="shared" si="438"/>
        <v xml:space="preserve"> - </v>
      </c>
      <c r="AE3509" s="13" t="str">
        <f t="shared" si="439"/>
        <v/>
      </c>
    </row>
    <row r="3510" spans="1:31" x14ac:dyDescent="0.25">
      <c r="A3510" s="30"/>
      <c r="B3510" s="78"/>
      <c r="C3510" s="85"/>
      <c r="D3510" s="93"/>
      <c r="E3510" s="79"/>
      <c r="F3510" s="80"/>
      <c r="G3510" s="86"/>
      <c r="H3510" s="81"/>
      <c r="I3510" s="87"/>
      <c r="J3510" s="30"/>
      <c r="K3510" s="26" t="str">
        <f t="shared" si="432"/>
        <v/>
      </c>
      <c r="L3510" s="30"/>
      <c r="O3510" s="14" t="str">
        <f t="shared" si="433"/>
        <v/>
      </c>
      <c r="P3510" s="14">
        <f>SUM($E$11:$E3510)</f>
        <v>30</v>
      </c>
      <c r="T3510" s="23">
        <f t="shared" si="434"/>
        <v>0</v>
      </c>
      <c r="U3510" s="23">
        <f t="shared" si="435"/>
        <v>0</v>
      </c>
      <c r="W3510" s="14" t="str">
        <f t="shared" si="436"/>
        <v/>
      </c>
      <c r="Y3510" s="42" t="str">
        <f>IF($B3510="", "", IF($B3510&gt;'Annual Report'!$AZ$41, 'Annual Report'!$BA$40, TEXT($B3510, "mmm yyyy")))</f>
        <v/>
      </c>
      <c r="AA3510" s="14" t="str">
        <f t="shared" si="437"/>
        <v/>
      </c>
      <c r="AC3510" s="14" t="str">
        <f t="shared" si="438"/>
        <v xml:space="preserve"> - </v>
      </c>
      <c r="AE3510" s="14" t="str">
        <f t="shared" si="439"/>
        <v/>
      </c>
    </row>
    <row r="3511" spans="1:31" x14ac:dyDescent="0.25">
      <c r="A3511" s="30"/>
      <c r="B3511" s="30"/>
      <c r="C3511" s="30"/>
      <c r="D3511" s="30"/>
      <c r="E3511" s="30"/>
      <c r="F3511" s="30"/>
      <c r="G3511" s="30"/>
      <c r="H3511" s="30"/>
      <c r="I3511" s="30"/>
      <c r="J3511" s="30"/>
      <c r="K3511" s="30"/>
      <c r="L3511" s="30"/>
    </row>
  </sheetData>
  <sheetProtection algorithmName="SHA-512" hashValue="7IFOVFke38x+l2RBu/XC36Ibux4Lx31daTgqR05/XqyZg55rfCCz388Bddlaegtg07l5EX5eAnX5U/ka5vRN9w==" saltValue="9B7OqhGZeDFxe0KxN8WlPQ==" spinCount="100000" sheet="1" objects="1" scenarios="1" sort="0" autoFilter="0"/>
  <autoFilter ref="B10:I20" xr:uid="{D8FB43C5-16B5-4010-84DA-A740961C4A71}"/>
  <mergeCells count="4">
    <mergeCell ref="J2:K2"/>
    <mergeCell ref="B2:C3"/>
    <mergeCell ref="D4:G4"/>
    <mergeCell ref="B5:C7"/>
  </mergeCells>
  <conditionalFormatting sqref="B8">
    <cfRule type="expression" dxfId="4" priority="5">
      <formula>NOT($B$8="")</formula>
    </cfRule>
  </conditionalFormatting>
  <conditionalFormatting sqref="B11:B3510">
    <cfRule type="expression" dxfId="3" priority="4">
      <formula>$O11="X"</formula>
    </cfRule>
  </conditionalFormatting>
  <conditionalFormatting sqref="I5">
    <cfRule type="expression" dxfId="2" priority="3">
      <formula>NOT($I$5="")</formula>
    </cfRule>
  </conditionalFormatting>
  <conditionalFormatting sqref="I11:I3510">
    <cfRule type="expression" dxfId="1" priority="1">
      <formula>AND(NOT($F11=""), $I11="")</formula>
    </cfRule>
    <cfRule type="expression" dxfId="0" priority="2">
      <formula>$W11="X"</formula>
    </cfRule>
  </conditionalFormatting>
  <dataValidations count="1">
    <dataValidation type="list" allowBlank="1" showInputMessage="1" showErrorMessage="1" sqref="I11:I3510" xr:uid="{836F9CB1-4572-4C3F-994A-0821B9B06F0C}">
      <formula1>$R$10:$R$20</formula1>
    </dataValidation>
  </dataValidations>
  <pageMargins left="0.7" right="0.7" top="0.75" bottom="0.75" header="0.3" footer="0.3"/>
  <pageSetup paperSize="9" scale="92"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94980-4D82-468D-A7E1-11ECB8425652}">
  <sheetPr>
    <tabColor rgb="FF002060"/>
  </sheetPr>
  <dimension ref="A1:BP66"/>
  <sheetViews>
    <sheetView zoomScaleNormal="100" workbookViewId="0"/>
  </sheetViews>
  <sheetFormatPr defaultColWidth="0" defaultRowHeight="15" zeroHeight="1" x14ac:dyDescent="0.25"/>
  <cols>
    <col min="1" max="46" width="2.85546875" style="1" customWidth="1"/>
    <col min="47" max="51" width="2.85546875" style="1" hidden="1" customWidth="1"/>
    <col min="52" max="53" width="14.28515625" style="1" hidden="1" customWidth="1"/>
    <col min="54" max="68" width="8.5703125" style="1" hidden="1" customWidth="1"/>
    <col min="69" max="16384" width="2.85546875" style="1" hidden="1"/>
  </cols>
  <sheetData>
    <row r="1" spans="1:46" x14ac:dyDescent="0.25">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row>
    <row r="2" spans="1:46" x14ac:dyDescent="0.25">
      <c r="A2" s="30"/>
      <c r="B2" s="149" t="str">
        <f>_xlfn.CONCAT("Annual Financial Report for ", 'Intro &amp; Setup'!$H$16)</f>
        <v>Annual Financial Report for Your Business</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1"/>
      <c r="AT2" s="30"/>
    </row>
    <row r="3" spans="1:46" x14ac:dyDescent="0.25">
      <c r="A3" s="30"/>
      <c r="B3" s="152"/>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4"/>
      <c r="AT3" s="30"/>
    </row>
    <row r="4" spans="1:46" x14ac:dyDescent="0.25">
      <c r="A4" s="30"/>
      <c r="B4" s="251" t="str">
        <f>_xlfn.CONCAT(TEXT($BA$25, "dd mmmm yyyy"), " - ", TEXT($BA$26, "dd mmmm yyyy"))</f>
        <v>01 May 2019 - 30 April 2020</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c r="AT4" s="30"/>
    </row>
    <row r="5" spans="1:46" x14ac:dyDescent="0.2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row>
    <row r="6" spans="1:46" x14ac:dyDescent="0.25">
      <c r="A6" s="30"/>
      <c r="B6" s="155" t="s">
        <v>50</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7"/>
      <c r="AT6" s="30"/>
    </row>
    <row r="7" spans="1:46" x14ac:dyDescent="0.25">
      <c r="A7" s="30"/>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row>
    <row r="8" spans="1:46" x14ac:dyDescent="0.25">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row>
    <row r="9" spans="1:46" x14ac:dyDescent="0.25">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row>
    <row r="10" spans="1:46" x14ac:dyDescent="0.25">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row>
    <row r="11" spans="1:46" x14ac:dyDescent="0.25">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row>
    <row r="12" spans="1:46" x14ac:dyDescent="0.25">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row>
    <row r="13" spans="1:46" x14ac:dyDescent="0.25">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row>
    <row r="14" spans="1:46" x14ac:dyDescent="0.25">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row>
    <row r="15" spans="1:46" x14ac:dyDescent="0.2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row>
    <row r="16" spans="1:46" x14ac:dyDescent="0.25">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row>
    <row r="17" spans="1:68" x14ac:dyDescent="0.25">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row>
    <row r="18" spans="1:68" x14ac:dyDescent="0.25">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row>
    <row r="19" spans="1:68" x14ac:dyDescent="0.25">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row>
    <row r="20" spans="1:68" x14ac:dyDescent="0.25">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row>
    <row r="21" spans="1:68" x14ac:dyDescent="0.25">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row>
    <row r="22" spans="1:68" x14ac:dyDescent="0.25">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row>
    <row r="23" spans="1:68" x14ac:dyDescent="0.25">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row>
    <row r="24" spans="1:68" x14ac:dyDescent="0.25">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row>
    <row r="25" spans="1:68" x14ac:dyDescent="0.25">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BA25" s="37">
        <f>'Intro &amp; Setup'!$AH$26</f>
        <v>43586</v>
      </c>
    </row>
    <row r="26" spans="1:68" x14ac:dyDescent="0.25">
      <c r="A26" s="30"/>
      <c r="B26" s="155" t="s">
        <v>52</v>
      </c>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7"/>
      <c r="AT26" s="30"/>
      <c r="BA26" s="38">
        <f>DATE(YEAR(BA25)+1, MONTH(BA25), DAY(BA25)-1)</f>
        <v>43951</v>
      </c>
    </row>
    <row r="27" spans="1:68" x14ac:dyDescent="0.25">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row>
    <row r="28" spans="1:68" x14ac:dyDescent="0.25">
      <c r="A28" s="30"/>
      <c r="B28" s="30"/>
      <c r="C28" s="30"/>
      <c r="D28" s="30"/>
      <c r="E28" s="30"/>
      <c r="F28" s="30"/>
      <c r="G28" s="253" t="str">
        <f>$BA$29</f>
        <v>May 2019</v>
      </c>
      <c r="H28" s="253"/>
      <c r="I28" s="253"/>
      <c r="J28" s="253" t="str">
        <f>$BA$30</f>
        <v>Jun 2019</v>
      </c>
      <c r="K28" s="253"/>
      <c r="L28" s="253"/>
      <c r="M28" s="253" t="str">
        <f>$BA$31</f>
        <v>Jul 2019</v>
      </c>
      <c r="N28" s="253"/>
      <c r="O28" s="253"/>
      <c r="P28" s="253" t="str">
        <f>$BA$32</f>
        <v>Aug 2019</v>
      </c>
      <c r="Q28" s="253"/>
      <c r="R28" s="253"/>
      <c r="S28" s="253" t="str">
        <f>$BA$33</f>
        <v>Sep 2019</v>
      </c>
      <c r="T28" s="253"/>
      <c r="U28" s="253"/>
      <c r="V28" s="253" t="str">
        <f>$BA$34</f>
        <v>Oct 2019</v>
      </c>
      <c r="W28" s="253"/>
      <c r="X28" s="253"/>
      <c r="Y28" s="253" t="str">
        <f>$BA$35</f>
        <v>Nov 2019</v>
      </c>
      <c r="Z28" s="253"/>
      <c r="AA28" s="253"/>
      <c r="AB28" s="253" t="str">
        <f>$BA$36</f>
        <v>Dec 2019</v>
      </c>
      <c r="AC28" s="253"/>
      <c r="AD28" s="253"/>
      <c r="AE28" s="253" t="str">
        <f>$BA$37</f>
        <v>Jan 2020</v>
      </c>
      <c r="AF28" s="253"/>
      <c r="AG28" s="253"/>
      <c r="AH28" s="253" t="str">
        <f>$BA$38</f>
        <v>Feb 2020</v>
      </c>
      <c r="AI28" s="253"/>
      <c r="AJ28" s="253"/>
      <c r="AK28" s="253" t="str">
        <f>$BA$39</f>
        <v>Mar 2020</v>
      </c>
      <c r="AL28" s="253"/>
      <c r="AM28" s="253"/>
      <c r="AN28" s="253" t="str">
        <f>$BA$40</f>
        <v>Apr 2020</v>
      </c>
      <c r="AO28" s="253"/>
      <c r="AP28" s="253"/>
      <c r="AQ28" s="252" t="s">
        <v>57</v>
      </c>
      <c r="AR28" s="252"/>
      <c r="AS28" s="252"/>
      <c r="AT28" s="30"/>
      <c r="BB28" s="15" t="str">
        <f>$B$29</f>
        <v>Income 1</v>
      </c>
      <c r="BC28" s="15" t="str">
        <f>$B$30</f>
        <v>Income 2</v>
      </c>
      <c r="BD28" s="15" t="str">
        <f>$B$38</f>
        <v>Working Time</v>
      </c>
      <c r="BE28" s="15" t="str">
        <f>$B$39</f>
        <v>Mileage</v>
      </c>
      <c r="BF28" s="15" t="str">
        <f>$B$41</f>
        <v>Uncategorised</v>
      </c>
      <c r="BG28" s="15" t="str">
        <f>$B$43</f>
        <v>Cat 1</v>
      </c>
      <c r="BH28" s="15" t="str">
        <f>$B$44</f>
        <v>Cat 2</v>
      </c>
      <c r="BI28" s="15" t="str">
        <f>$B$45</f>
        <v>Cat 3</v>
      </c>
      <c r="BJ28" s="15" t="str">
        <f>$B$46</f>
        <v>Cat 4</v>
      </c>
      <c r="BK28" s="15" t="str">
        <f>$B$47</f>
        <v>Cat 5</v>
      </c>
      <c r="BL28" s="15" t="str">
        <f>$B$48</f>
        <v/>
      </c>
      <c r="BM28" s="15" t="str">
        <f>$B$49</f>
        <v/>
      </c>
      <c r="BN28" s="15" t="str">
        <f>$B$50</f>
        <v/>
      </c>
      <c r="BO28" s="15" t="str">
        <f>$B$51</f>
        <v/>
      </c>
      <c r="BP28" s="15" t="str">
        <f>$B$52</f>
        <v/>
      </c>
    </row>
    <row r="29" spans="1:68" x14ac:dyDescent="0.25">
      <c r="A29" s="30"/>
      <c r="B29" s="247" t="str">
        <f>'Data Entry'!$G$8</f>
        <v>Income 1</v>
      </c>
      <c r="C29" s="248"/>
      <c r="D29" s="248"/>
      <c r="E29" s="248"/>
      <c r="F29" s="249"/>
      <c r="G29" s="194">
        <f>IFERROR(INDEX($BB$29:$BP$40, MATCH(G$28, $BA$29:$BA$40, 0), MATCH($B29, $BB$28:$BP$28, 0)), "")</f>
        <v>0</v>
      </c>
      <c r="H29" s="195"/>
      <c r="I29" s="196"/>
      <c r="J29" s="243">
        <f t="shared" ref="J29:J30" si="0">IFERROR(INDEX($BB$29:$BP$40, MATCH(J$28, $BA$29:$BA$40, 0), MATCH($B29, $BB$28:$BP$28, 0)), "")</f>
        <v>0</v>
      </c>
      <c r="K29" s="243"/>
      <c r="L29" s="243"/>
      <c r="M29" s="243">
        <f t="shared" ref="M29:M30" si="1">IFERROR(INDEX($BB$29:$BP$40, MATCH(M$28, $BA$29:$BA$40, 0), MATCH($B29, $BB$28:$BP$28, 0)), "")</f>
        <v>0</v>
      </c>
      <c r="N29" s="243"/>
      <c r="O29" s="243"/>
      <c r="P29" s="243">
        <f t="shared" ref="P29:P30" si="2">IFERROR(INDEX($BB$29:$BP$40, MATCH(P$28, $BA$29:$BA$40, 0), MATCH($B29, $BB$28:$BP$28, 0)), "")</f>
        <v>250</v>
      </c>
      <c r="Q29" s="243"/>
      <c r="R29" s="243"/>
      <c r="S29" s="243">
        <f t="shared" ref="S29:S30" si="3">IFERROR(INDEX($BB$29:$BP$40, MATCH(S$28, $BA$29:$BA$40, 0), MATCH($B29, $BB$28:$BP$28, 0)), "")</f>
        <v>150</v>
      </c>
      <c r="T29" s="243"/>
      <c r="U29" s="243"/>
      <c r="V29" s="243">
        <f t="shared" ref="V29:V30" si="4">IFERROR(INDEX($BB$29:$BP$40, MATCH(V$28, $BA$29:$BA$40, 0), MATCH($B29, $BB$28:$BP$28, 0)), "")</f>
        <v>400</v>
      </c>
      <c r="W29" s="243"/>
      <c r="X29" s="243"/>
      <c r="Y29" s="243">
        <f t="shared" ref="Y29:Y30" si="5">IFERROR(INDEX($BB$29:$BP$40, MATCH(Y$28, $BA$29:$BA$40, 0), MATCH($B29, $BB$28:$BP$28, 0)), "")</f>
        <v>300</v>
      </c>
      <c r="Z29" s="243"/>
      <c r="AA29" s="243"/>
      <c r="AB29" s="243">
        <f t="shared" ref="AB29:AB30" si="6">IFERROR(INDEX($BB$29:$BP$40, MATCH(AB$28, $BA$29:$BA$40, 0), MATCH($B29, $BB$28:$BP$28, 0)), "")</f>
        <v>250</v>
      </c>
      <c r="AC29" s="243"/>
      <c r="AD29" s="243"/>
      <c r="AE29" s="243">
        <f t="shared" ref="AE29:AE30" si="7">IFERROR(INDEX($BB$29:$BP$40, MATCH(AE$28, $BA$29:$BA$40, 0), MATCH($B29, $BB$28:$BP$28, 0)), "")</f>
        <v>0</v>
      </c>
      <c r="AF29" s="243"/>
      <c r="AG29" s="243"/>
      <c r="AH29" s="243">
        <f t="shared" ref="AH29:AH30" si="8">IFERROR(INDEX($BB$29:$BP$40, MATCH(AH$28, $BA$29:$BA$40, 0), MATCH($B29, $BB$28:$BP$28, 0)), "")</f>
        <v>0</v>
      </c>
      <c r="AI29" s="243"/>
      <c r="AJ29" s="243"/>
      <c r="AK29" s="243">
        <f t="shared" ref="AK29:AK30" si="9">IFERROR(INDEX($BB$29:$BP$40, MATCH(AK$28, $BA$29:$BA$40, 0), MATCH($B29, $BB$28:$BP$28, 0)), "")</f>
        <v>0</v>
      </c>
      <c r="AL29" s="243"/>
      <c r="AM29" s="243"/>
      <c r="AN29" s="243">
        <f t="shared" ref="AN29:AN30" si="10">IFERROR(INDEX($BB$29:$BP$40, MATCH(AN$28, $BA$29:$BA$40, 0), MATCH($B29, $BB$28:$BP$28, 0)), "")</f>
        <v>0</v>
      </c>
      <c r="AO29" s="243"/>
      <c r="AP29" s="243"/>
      <c r="AQ29" s="243">
        <f>SUM($G29:$AP29)</f>
        <v>1350</v>
      </c>
      <c r="AR29" s="243"/>
      <c r="AS29" s="243"/>
      <c r="AT29" s="30"/>
      <c r="AZ29" s="37">
        <f>DATE(YEAR($BA$25), MONTH($BA$25), 1)</f>
        <v>43586</v>
      </c>
      <c r="BA29" s="12" t="str">
        <f>TEXT($AZ29, "mmm yyyy")</f>
        <v>May 2019</v>
      </c>
      <c r="BB29" s="43">
        <f>SUMIF('Data Entry'!$Y$11:$Y$3510, $BA29, 'Data Entry'!$G$11:$G$3510)</f>
        <v>0</v>
      </c>
      <c r="BC29" s="44">
        <f>SUMIF('Data Entry'!$Y$11:$Y$3510, $BA29, 'Data Entry'!$H$11:$H$3510)</f>
        <v>0</v>
      </c>
      <c r="BD29" s="44">
        <f>SUMIF('Data Entry'!$Y$11:$Y$3510, $BA29, 'Data Entry'!$T$11:$T$3510)</f>
        <v>0</v>
      </c>
      <c r="BE29" s="44">
        <f>SUMIF('Data Entry'!$Y$11:$Y$3510, $BA29, 'Data Entry'!$U$11:$U$3510)</f>
        <v>0</v>
      </c>
      <c r="BF29" s="44">
        <f>SUMIF('Data Entry'!$AE$11:$AE$3510, $BA29, 'Data Entry'!$F$11:$F$3510)</f>
        <v>0</v>
      </c>
      <c r="BG29" s="44">
        <f>IF(BG$28="", "", SUMIF('Data Entry'!$AC$11:$AC$3510, _xlfn.CONCAT($BA29, " - ", BG$28), 'Data Entry'!$F$11:$F$3510))</f>
        <v>0</v>
      </c>
      <c r="BH29" s="44">
        <f>IF(BH$28="", "", SUMIF('Data Entry'!$AC$11:$AC$3510, _xlfn.CONCAT($BA29, " - ", BH$28), 'Data Entry'!$F$11:$F$3510))</f>
        <v>0</v>
      </c>
      <c r="BI29" s="44">
        <f>IF(BI$28="", "", SUMIF('Data Entry'!$AC$11:$AC$3510, _xlfn.CONCAT($BA29, " - ", BI$28), 'Data Entry'!$F$11:$F$3510))</f>
        <v>0</v>
      </c>
      <c r="BJ29" s="44">
        <f>IF(BJ$28="", "", SUMIF('Data Entry'!$AC$11:$AC$3510, _xlfn.CONCAT($BA29, " - ", BJ$28), 'Data Entry'!$F$11:$F$3510))</f>
        <v>0</v>
      </c>
      <c r="BK29" s="44">
        <f>IF(BK$28="", "", SUMIF('Data Entry'!$AC$11:$AC$3510, _xlfn.CONCAT($BA29, " - ", BK$28), 'Data Entry'!$F$11:$F$3510))</f>
        <v>0</v>
      </c>
      <c r="BL29" s="44" t="str">
        <f>IF(BL$28="", "", SUMIF('Data Entry'!$AC$11:$AC$3510, _xlfn.CONCAT($BA29, " - ", BL$28), 'Data Entry'!$F$11:$F$3510))</f>
        <v/>
      </c>
      <c r="BM29" s="44" t="str">
        <f>IF(BM$28="", "", SUMIF('Data Entry'!$AC$11:$AC$3510, _xlfn.CONCAT($BA29, " - ", BM$28), 'Data Entry'!$F$11:$F$3510))</f>
        <v/>
      </c>
      <c r="BN29" s="44" t="str">
        <f>IF(BN$28="", "", SUMIF('Data Entry'!$AC$11:$AC$3510, _xlfn.CONCAT($BA29, " - ", BN$28), 'Data Entry'!$F$11:$F$3510))</f>
        <v/>
      </c>
      <c r="BO29" s="44" t="str">
        <f>IF(BO$28="", "", SUMIF('Data Entry'!$AC$11:$AC$3510, _xlfn.CONCAT($BA29, " - ", BO$28), 'Data Entry'!$F$11:$F$3510))</f>
        <v/>
      </c>
      <c r="BP29" s="27" t="str">
        <f>IF(BP$28="", "", SUMIF('Data Entry'!$AC$11:$AC$3510, _xlfn.CONCAT($BA29, " - ", BP$28), 'Data Entry'!$F$11:$F$3510))</f>
        <v/>
      </c>
    </row>
    <row r="30" spans="1:68" x14ac:dyDescent="0.25">
      <c r="A30" s="30"/>
      <c r="B30" s="200" t="str">
        <f>'Data Entry'!$H$8</f>
        <v>Income 2</v>
      </c>
      <c r="C30" s="201"/>
      <c r="D30" s="201"/>
      <c r="E30" s="201"/>
      <c r="F30" s="202"/>
      <c r="G30" s="194">
        <f>IFERROR(INDEX($BB$29:$BP$40, MATCH(G$28, $BA$29:$BA$40, 0), MATCH($B30, $BB$28:$BP$28, 0)), "")</f>
        <v>0</v>
      </c>
      <c r="H30" s="195"/>
      <c r="I30" s="196"/>
      <c r="J30" s="194">
        <f t="shared" si="0"/>
        <v>0</v>
      </c>
      <c r="K30" s="195"/>
      <c r="L30" s="196"/>
      <c r="M30" s="194">
        <f t="shared" si="1"/>
        <v>0</v>
      </c>
      <c r="N30" s="195"/>
      <c r="O30" s="196"/>
      <c r="P30" s="194">
        <f t="shared" si="2"/>
        <v>50</v>
      </c>
      <c r="Q30" s="195"/>
      <c r="R30" s="196"/>
      <c r="S30" s="194">
        <f t="shared" si="3"/>
        <v>200</v>
      </c>
      <c r="T30" s="195"/>
      <c r="U30" s="196"/>
      <c r="V30" s="194">
        <f t="shared" si="4"/>
        <v>200</v>
      </c>
      <c r="W30" s="195"/>
      <c r="X30" s="196"/>
      <c r="Y30" s="194">
        <f t="shared" si="5"/>
        <v>100</v>
      </c>
      <c r="Z30" s="195"/>
      <c r="AA30" s="196"/>
      <c r="AB30" s="194">
        <f t="shared" si="6"/>
        <v>50</v>
      </c>
      <c r="AC30" s="195"/>
      <c r="AD30" s="196"/>
      <c r="AE30" s="194">
        <f t="shared" si="7"/>
        <v>0</v>
      </c>
      <c r="AF30" s="195"/>
      <c r="AG30" s="196"/>
      <c r="AH30" s="194">
        <f t="shared" si="8"/>
        <v>0</v>
      </c>
      <c r="AI30" s="195"/>
      <c r="AJ30" s="196"/>
      <c r="AK30" s="194">
        <f t="shared" si="9"/>
        <v>0</v>
      </c>
      <c r="AL30" s="195"/>
      <c r="AM30" s="196"/>
      <c r="AN30" s="194">
        <f t="shared" si="10"/>
        <v>0</v>
      </c>
      <c r="AO30" s="195"/>
      <c r="AP30" s="196"/>
      <c r="AQ30" s="243">
        <f>SUM($G30:$AP30)</f>
        <v>600</v>
      </c>
      <c r="AR30" s="243"/>
      <c r="AS30" s="243"/>
      <c r="AT30" s="30"/>
      <c r="AZ30" s="39">
        <f>DATE(YEAR($AZ29), MONTH($AZ29)+1, 1)</f>
        <v>43617</v>
      </c>
      <c r="BA30" s="13" t="str">
        <f t="shared" ref="BA30:BA40" si="11">TEXT($AZ30, "mmm yyyy")</f>
        <v>Jun 2019</v>
      </c>
      <c r="BB30" s="45">
        <f>SUMIF('Data Entry'!$Y$11:$Y$3510, $BA30, 'Data Entry'!$G$11:$G$3510)</f>
        <v>0</v>
      </c>
      <c r="BC30" s="46">
        <f>SUMIF('Data Entry'!$Y$11:$Y$3510, $BA30, 'Data Entry'!$H$11:$H$3510)</f>
        <v>0</v>
      </c>
      <c r="BD30" s="46">
        <f>SUMIF('Data Entry'!$Y$11:$Y$3510, $BA30, 'Data Entry'!$T$11:$T$3510)</f>
        <v>0</v>
      </c>
      <c r="BE30" s="46">
        <f>SUMIF('Data Entry'!$Y$11:$Y$3510, $BA30, 'Data Entry'!$U$11:$U$3510)</f>
        <v>0</v>
      </c>
      <c r="BF30" s="46">
        <f>SUMIF('Data Entry'!$AE$11:$AE$3510, $BA30, 'Data Entry'!$F$11:$F$3510)</f>
        <v>0</v>
      </c>
      <c r="BG30" s="46">
        <f>IF(BG$28="", "", SUMIF('Data Entry'!$AC$11:$AC$3510, _xlfn.CONCAT($BA30, " - ", BG$28), 'Data Entry'!$F$11:$F$3510))</f>
        <v>0</v>
      </c>
      <c r="BH30" s="46">
        <f>IF(BH$28="", "", SUMIF('Data Entry'!$AC$11:$AC$3510, _xlfn.CONCAT($BA30, " - ", BH$28), 'Data Entry'!$F$11:$F$3510))</f>
        <v>0</v>
      </c>
      <c r="BI30" s="46">
        <f>IF(BI$28="", "", SUMIF('Data Entry'!$AC$11:$AC$3510, _xlfn.CONCAT($BA30, " - ", BI$28), 'Data Entry'!$F$11:$F$3510))</f>
        <v>0</v>
      </c>
      <c r="BJ30" s="46">
        <f>IF(BJ$28="", "", SUMIF('Data Entry'!$AC$11:$AC$3510, _xlfn.CONCAT($BA30, " - ", BJ$28), 'Data Entry'!$F$11:$F$3510))</f>
        <v>0</v>
      </c>
      <c r="BK30" s="46">
        <f>IF(BK$28="", "", SUMIF('Data Entry'!$AC$11:$AC$3510, _xlfn.CONCAT($BA30, " - ", BK$28), 'Data Entry'!$F$11:$F$3510))</f>
        <v>0</v>
      </c>
      <c r="BL30" s="46" t="str">
        <f>IF(BL$28="", "", SUMIF('Data Entry'!$AC$11:$AC$3510, _xlfn.CONCAT($BA30, " - ", BL$28), 'Data Entry'!$F$11:$F$3510))</f>
        <v/>
      </c>
      <c r="BM30" s="46" t="str">
        <f>IF(BM$28="", "", SUMIF('Data Entry'!$AC$11:$AC$3510, _xlfn.CONCAT($BA30, " - ", BM$28), 'Data Entry'!$F$11:$F$3510))</f>
        <v/>
      </c>
      <c r="BN30" s="46" t="str">
        <f>IF(BN$28="", "", SUMIF('Data Entry'!$AC$11:$AC$3510, _xlfn.CONCAT($BA30, " - ", BN$28), 'Data Entry'!$F$11:$F$3510))</f>
        <v/>
      </c>
      <c r="BO30" s="46" t="str">
        <f>IF(BO$28="", "", SUMIF('Data Entry'!$AC$11:$AC$3510, _xlfn.CONCAT($BA30, " - ", BO$28), 'Data Entry'!$F$11:$F$3510))</f>
        <v/>
      </c>
      <c r="BP30" s="28" t="str">
        <f>IF(BP$28="", "", SUMIF('Data Entry'!$AC$11:$AC$3510, _xlfn.CONCAT($BA30, " - ", BP$28), 'Data Entry'!$F$11:$F$3510))</f>
        <v/>
      </c>
    </row>
    <row r="31" spans="1:68" x14ac:dyDescent="0.25">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Z31" s="39">
        <f t="shared" ref="AZ31:AZ39" si="12">DATE(YEAR($AZ30), MONTH($AZ30)+1, 1)</f>
        <v>43647</v>
      </c>
      <c r="BA31" s="13" t="str">
        <f t="shared" si="11"/>
        <v>Jul 2019</v>
      </c>
      <c r="BB31" s="45">
        <f>SUMIF('Data Entry'!$Y$11:$Y$3510, $BA31, 'Data Entry'!$G$11:$G$3510)</f>
        <v>0</v>
      </c>
      <c r="BC31" s="46">
        <f>SUMIF('Data Entry'!$Y$11:$Y$3510, $BA31, 'Data Entry'!$H$11:$H$3510)</f>
        <v>0</v>
      </c>
      <c r="BD31" s="46">
        <f>SUMIF('Data Entry'!$Y$11:$Y$3510, $BA31, 'Data Entry'!$T$11:$T$3510)</f>
        <v>0</v>
      </c>
      <c r="BE31" s="46">
        <f>SUMIF('Data Entry'!$Y$11:$Y$3510, $BA31, 'Data Entry'!$U$11:$U$3510)</f>
        <v>0</v>
      </c>
      <c r="BF31" s="46">
        <f>SUMIF('Data Entry'!$AE$11:$AE$3510, $BA31, 'Data Entry'!$F$11:$F$3510)</f>
        <v>0</v>
      </c>
      <c r="BG31" s="46">
        <f>IF(BG$28="", "", SUMIF('Data Entry'!$AC$11:$AC$3510, _xlfn.CONCAT($BA31, " - ", BG$28), 'Data Entry'!$F$11:$F$3510))</f>
        <v>0</v>
      </c>
      <c r="BH31" s="46">
        <f>IF(BH$28="", "", SUMIF('Data Entry'!$AC$11:$AC$3510, _xlfn.CONCAT($BA31, " - ", BH$28), 'Data Entry'!$F$11:$F$3510))</f>
        <v>0</v>
      </c>
      <c r="BI31" s="46">
        <f>IF(BI$28="", "", SUMIF('Data Entry'!$AC$11:$AC$3510, _xlfn.CONCAT($BA31, " - ", BI$28), 'Data Entry'!$F$11:$F$3510))</f>
        <v>0</v>
      </c>
      <c r="BJ31" s="46">
        <f>IF(BJ$28="", "", SUMIF('Data Entry'!$AC$11:$AC$3510, _xlfn.CONCAT($BA31, " - ", BJ$28), 'Data Entry'!$F$11:$F$3510))</f>
        <v>0</v>
      </c>
      <c r="BK31" s="46">
        <f>IF(BK$28="", "", SUMIF('Data Entry'!$AC$11:$AC$3510, _xlfn.CONCAT($BA31, " - ", BK$28), 'Data Entry'!$F$11:$F$3510))</f>
        <v>0</v>
      </c>
      <c r="BL31" s="46" t="str">
        <f>IF(BL$28="", "", SUMIF('Data Entry'!$AC$11:$AC$3510, _xlfn.CONCAT($BA31, " - ", BL$28), 'Data Entry'!$F$11:$F$3510))</f>
        <v/>
      </c>
      <c r="BM31" s="46" t="str">
        <f>IF(BM$28="", "", SUMIF('Data Entry'!$AC$11:$AC$3510, _xlfn.CONCAT($BA31, " - ", BM$28), 'Data Entry'!$F$11:$F$3510))</f>
        <v/>
      </c>
      <c r="BN31" s="46" t="str">
        <f>IF(BN$28="", "", SUMIF('Data Entry'!$AC$11:$AC$3510, _xlfn.CONCAT($BA31, " - ", BN$28), 'Data Entry'!$F$11:$F$3510))</f>
        <v/>
      </c>
      <c r="BO31" s="46" t="str">
        <f>IF(BO$28="", "", SUMIF('Data Entry'!$AC$11:$AC$3510, _xlfn.CONCAT($BA31, " - ", BO$28), 'Data Entry'!$F$11:$F$3510))</f>
        <v/>
      </c>
      <c r="BP31" s="28" t="str">
        <f>IF(BP$28="", "", SUMIF('Data Entry'!$AC$11:$AC$3510, _xlfn.CONCAT($BA31, " - ", BP$28), 'Data Entry'!$F$11:$F$3510))</f>
        <v/>
      </c>
    </row>
    <row r="32" spans="1:68" x14ac:dyDescent="0.25">
      <c r="A32" s="30"/>
      <c r="B32" s="155" t="s">
        <v>55</v>
      </c>
      <c r="C32" s="156"/>
      <c r="D32" s="156"/>
      <c r="E32" s="156"/>
      <c r="F32" s="157"/>
      <c r="G32" s="194">
        <f>SUM(G$29:G$30)</f>
        <v>0</v>
      </c>
      <c r="H32" s="195"/>
      <c r="I32" s="196"/>
      <c r="J32" s="194">
        <f t="shared" ref="J32" si="13">SUM(J$29:J$30)</f>
        <v>0</v>
      </c>
      <c r="K32" s="195"/>
      <c r="L32" s="196"/>
      <c r="M32" s="194">
        <f t="shared" ref="M32" si="14">SUM(M$29:M$30)</f>
        <v>0</v>
      </c>
      <c r="N32" s="195"/>
      <c r="O32" s="196"/>
      <c r="P32" s="194">
        <f t="shared" ref="P32" si="15">SUM(P$29:P$30)</f>
        <v>300</v>
      </c>
      <c r="Q32" s="195"/>
      <c r="R32" s="196"/>
      <c r="S32" s="194">
        <f t="shared" ref="S32" si="16">SUM(S$29:S$30)</f>
        <v>350</v>
      </c>
      <c r="T32" s="195"/>
      <c r="U32" s="196"/>
      <c r="V32" s="194">
        <f t="shared" ref="V32" si="17">SUM(V$29:V$30)</f>
        <v>600</v>
      </c>
      <c r="W32" s="195"/>
      <c r="X32" s="196"/>
      <c r="Y32" s="194">
        <f t="shared" ref="Y32" si="18">SUM(Y$29:Y$30)</f>
        <v>400</v>
      </c>
      <c r="Z32" s="195"/>
      <c r="AA32" s="196"/>
      <c r="AB32" s="194">
        <f t="shared" ref="AB32" si="19">SUM(AB$29:AB$30)</f>
        <v>300</v>
      </c>
      <c r="AC32" s="195"/>
      <c r="AD32" s="196"/>
      <c r="AE32" s="194">
        <f t="shared" ref="AE32" si="20">SUM(AE$29:AE$30)</f>
        <v>0</v>
      </c>
      <c r="AF32" s="195"/>
      <c r="AG32" s="196"/>
      <c r="AH32" s="194">
        <f t="shared" ref="AH32" si="21">SUM(AH$29:AH$30)</f>
        <v>0</v>
      </c>
      <c r="AI32" s="195"/>
      <c r="AJ32" s="196"/>
      <c r="AK32" s="194">
        <f t="shared" ref="AK32" si="22">SUM(AK$29:AK$30)</f>
        <v>0</v>
      </c>
      <c r="AL32" s="195"/>
      <c r="AM32" s="196"/>
      <c r="AN32" s="194">
        <f t="shared" ref="AN32" si="23">SUM(AN$29:AN$30)</f>
        <v>0</v>
      </c>
      <c r="AO32" s="195"/>
      <c r="AP32" s="196"/>
      <c r="AQ32" s="244">
        <f>SUM($G32:$AP32)</f>
        <v>1950</v>
      </c>
      <c r="AR32" s="245"/>
      <c r="AS32" s="246"/>
      <c r="AT32" s="30"/>
      <c r="AZ32" s="39">
        <f t="shared" si="12"/>
        <v>43678</v>
      </c>
      <c r="BA32" s="13" t="str">
        <f t="shared" si="11"/>
        <v>Aug 2019</v>
      </c>
      <c r="BB32" s="45">
        <f>SUMIF('Data Entry'!$Y$11:$Y$3510, $BA32, 'Data Entry'!$G$11:$G$3510)</f>
        <v>250</v>
      </c>
      <c r="BC32" s="46">
        <f>SUMIF('Data Entry'!$Y$11:$Y$3510, $BA32, 'Data Entry'!$H$11:$H$3510)</f>
        <v>50</v>
      </c>
      <c r="BD32" s="46">
        <f>SUMIF('Data Entry'!$Y$11:$Y$3510, $BA32, 'Data Entry'!$T$11:$T$3510)</f>
        <v>0</v>
      </c>
      <c r="BE32" s="46">
        <f>SUMIF('Data Entry'!$Y$11:$Y$3510, $BA32, 'Data Entry'!$U$11:$U$3510)</f>
        <v>0</v>
      </c>
      <c r="BF32" s="46">
        <f>SUMIF('Data Entry'!$AE$11:$AE$3510, $BA32, 'Data Entry'!$F$11:$F$3510)</f>
        <v>0</v>
      </c>
      <c r="BG32" s="46">
        <f>IF(BG$28="", "", SUMIF('Data Entry'!$AC$11:$AC$3510, _xlfn.CONCAT($BA32, " - ", BG$28), 'Data Entry'!$F$11:$F$3510))</f>
        <v>0</v>
      </c>
      <c r="BH32" s="46">
        <f>IF(BH$28="", "", SUMIF('Data Entry'!$AC$11:$AC$3510, _xlfn.CONCAT($BA32, " - ", BH$28), 'Data Entry'!$F$11:$F$3510))</f>
        <v>0</v>
      </c>
      <c r="BI32" s="46">
        <f>IF(BI$28="", "", SUMIF('Data Entry'!$AC$11:$AC$3510, _xlfn.CONCAT($BA32, " - ", BI$28), 'Data Entry'!$F$11:$F$3510))</f>
        <v>0</v>
      </c>
      <c r="BJ32" s="46">
        <f>IF(BJ$28="", "", SUMIF('Data Entry'!$AC$11:$AC$3510, _xlfn.CONCAT($BA32, " - ", BJ$28), 'Data Entry'!$F$11:$F$3510))</f>
        <v>40</v>
      </c>
      <c r="BK32" s="46">
        <f>IF(BK$28="", "", SUMIF('Data Entry'!$AC$11:$AC$3510, _xlfn.CONCAT($BA32, " - ", BK$28), 'Data Entry'!$F$11:$F$3510))</f>
        <v>0</v>
      </c>
      <c r="BL32" s="46" t="str">
        <f>IF(BL$28="", "", SUMIF('Data Entry'!$AC$11:$AC$3510, _xlfn.CONCAT($BA32, " - ", BL$28), 'Data Entry'!$F$11:$F$3510))</f>
        <v/>
      </c>
      <c r="BM32" s="46" t="str">
        <f>IF(BM$28="", "", SUMIF('Data Entry'!$AC$11:$AC$3510, _xlfn.CONCAT($BA32, " - ", BM$28), 'Data Entry'!$F$11:$F$3510))</f>
        <v/>
      </c>
      <c r="BN32" s="46" t="str">
        <f>IF(BN$28="", "", SUMIF('Data Entry'!$AC$11:$AC$3510, _xlfn.CONCAT($BA32, " - ", BN$28), 'Data Entry'!$F$11:$F$3510))</f>
        <v/>
      </c>
      <c r="BO32" s="46" t="str">
        <f>IF(BO$28="", "", SUMIF('Data Entry'!$AC$11:$AC$3510, _xlfn.CONCAT($BA32, " - ", BO$28), 'Data Entry'!$F$11:$F$3510))</f>
        <v/>
      </c>
      <c r="BP32" s="28" t="str">
        <f>IF(BP$28="", "", SUMIF('Data Entry'!$AC$11:$AC$3510, _xlfn.CONCAT($BA32, " - ", BP$28), 'Data Entry'!$F$11:$F$3510))</f>
        <v/>
      </c>
    </row>
    <row r="33" spans="1:68" x14ac:dyDescent="0.25">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Z33" s="39">
        <f t="shared" si="12"/>
        <v>43709</v>
      </c>
      <c r="BA33" s="13" t="str">
        <f t="shared" si="11"/>
        <v>Sep 2019</v>
      </c>
      <c r="BB33" s="45">
        <f>SUMIF('Data Entry'!$Y$11:$Y$3510, $BA33, 'Data Entry'!$G$11:$G$3510)</f>
        <v>150</v>
      </c>
      <c r="BC33" s="46">
        <f>SUMIF('Data Entry'!$Y$11:$Y$3510, $BA33, 'Data Entry'!$H$11:$H$3510)</f>
        <v>200</v>
      </c>
      <c r="BD33" s="46">
        <f>SUMIF('Data Entry'!$Y$11:$Y$3510, $BA33, 'Data Entry'!$T$11:$T$3510)</f>
        <v>0</v>
      </c>
      <c r="BE33" s="46">
        <f>SUMIF('Data Entry'!$Y$11:$Y$3510, $BA33, 'Data Entry'!$U$11:$U$3510)</f>
        <v>0</v>
      </c>
      <c r="BF33" s="46">
        <f>SUMIF('Data Entry'!$AE$11:$AE$3510, $BA33, 'Data Entry'!$F$11:$F$3510)</f>
        <v>0</v>
      </c>
      <c r="BG33" s="46">
        <f>IF(BG$28="", "", SUMIF('Data Entry'!$AC$11:$AC$3510, _xlfn.CONCAT($BA33, " - ", BG$28), 'Data Entry'!$F$11:$F$3510))</f>
        <v>0</v>
      </c>
      <c r="BH33" s="46">
        <f>IF(BH$28="", "", SUMIF('Data Entry'!$AC$11:$AC$3510, _xlfn.CONCAT($BA33, " - ", BH$28), 'Data Entry'!$F$11:$F$3510))</f>
        <v>0</v>
      </c>
      <c r="BI33" s="46">
        <f>IF(BI$28="", "", SUMIF('Data Entry'!$AC$11:$AC$3510, _xlfn.CONCAT($BA33, " - ", BI$28), 'Data Entry'!$F$11:$F$3510))</f>
        <v>0</v>
      </c>
      <c r="BJ33" s="46">
        <f>IF(BJ$28="", "", SUMIF('Data Entry'!$AC$11:$AC$3510, _xlfn.CONCAT($BA33, " - ", BJ$28), 'Data Entry'!$F$11:$F$3510))</f>
        <v>0</v>
      </c>
      <c r="BK33" s="46">
        <f>IF(BK$28="", "", SUMIF('Data Entry'!$AC$11:$AC$3510, _xlfn.CONCAT($BA33, " - ", BK$28), 'Data Entry'!$F$11:$F$3510))</f>
        <v>50</v>
      </c>
      <c r="BL33" s="46" t="str">
        <f>IF(BL$28="", "", SUMIF('Data Entry'!$AC$11:$AC$3510, _xlfn.CONCAT($BA33, " - ", BL$28), 'Data Entry'!$F$11:$F$3510))</f>
        <v/>
      </c>
      <c r="BM33" s="46" t="str">
        <f>IF(BM$28="", "", SUMIF('Data Entry'!$AC$11:$AC$3510, _xlfn.CONCAT($BA33, " - ", BM$28), 'Data Entry'!$F$11:$F$3510))</f>
        <v/>
      </c>
      <c r="BN33" s="46" t="str">
        <f>IF(BN$28="", "", SUMIF('Data Entry'!$AC$11:$AC$3510, _xlfn.CONCAT($BA33, " - ", BN$28), 'Data Entry'!$F$11:$F$3510))</f>
        <v/>
      </c>
      <c r="BO33" s="46" t="str">
        <f>IF(BO$28="", "", SUMIF('Data Entry'!$AC$11:$AC$3510, _xlfn.CONCAT($BA33, " - ", BO$28), 'Data Entry'!$F$11:$F$3510))</f>
        <v/>
      </c>
      <c r="BP33" s="28" t="str">
        <f>IF(BP$28="", "", SUMIF('Data Entry'!$AC$11:$AC$3510, _xlfn.CONCAT($BA33, " - ", BP$28), 'Data Entry'!$F$11:$F$3510))</f>
        <v/>
      </c>
    </row>
    <row r="34" spans="1:68" x14ac:dyDescent="0.2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Z34" s="39">
        <f t="shared" si="12"/>
        <v>43739</v>
      </c>
      <c r="BA34" s="13" t="str">
        <f t="shared" si="11"/>
        <v>Oct 2019</v>
      </c>
      <c r="BB34" s="45">
        <f>SUMIF('Data Entry'!$Y$11:$Y$3510, $BA34, 'Data Entry'!$G$11:$G$3510)</f>
        <v>400</v>
      </c>
      <c r="BC34" s="46">
        <f>SUMIF('Data Entry'!$Y$11:$Y$3510, $BA34, 'Data Entry'!$H$11:$H$3510)</f>
        <v>200</v>
      </c>
      <c r="BD34" s="46">
        <f>SUMIF('Data Entry'!$Y$11:$Y$3510, $BA34, 'Data Entry'!$T$11:$T$3510)</f>
        <v>0</v>
      </c>
      <c r="BE34" s="46">
        <f>SUMIF('Data Entry'!$Y$11:$Y$3510, $BA34, 'Data Entry'!$U$11:$U$3510)</f>
        <v>0</v>
      </c>
      <c r="BF34" s="46">
        <f>SUMIF('Data Entry'!$AE$11:$AE$3510, $BA34, 'Data Entry'!$F$11:$F$3510)</f>
        <v>0</v>
      </c>
      <c r="BG34" s="46">
        <f>IF(BG$28="", "", SUMIF('Data Entry'!$AC$11:$AC$3510, _xlfn.CONCAT($BA34, " - ", BG$28), 'Data Entry'!$F$11:$F$3510))</f>
        <v>0</v>
      </c>
      <c r="BH34" s="46">
        <f>IF(BH$28="", "", SUMIF('Data Entry'!$AC$11:$AC$3510, _xlfn.CONCAT($BA34, " - ", BH$28), 'Data Entry'!$F$11:$F$3510))</f>
        <v>0</v>
      </c>
      <c r="BI34" s="46">
        <f>IF(BI$28="", "", SUMIF('Data Entry'!$AC$11:$AC$3510, _xlfn.CONCAT($BA34, " - ", BI$28), 'Data Entry'!$F$11:$F$3510))</f>
        <v>0</v>
      </c>
      <c r="BJ34" s="46">
        <f>IF(BJ$28="", "", SUMIF('Data Entry'!$AC$11:$AC$3510, _xlfn.CONCAT($BA34, " - ", BJ$28), 'Data Entry'!$F$11:$F$3510))</f>
        <v>0</v>
      </c>
      <c r="BK34" s="46">
        <f>IF(BK$28="", "", SUMIF('Data Entry'!$AC$11:$AC$3510, _xlfn.CONCAT($BA34, " - ", BK$28), 'Data Entry'!$F$11:$F$3510))</f>
        <v>0</v>
      </c>
      <c r="BL34" s="46" t="str">
        <f>IF(BL$28="", "", SUMIF('Data Entry'!$AC$11:$AC$3510, _xlfn.CONCAT($BA34, " - ", BL$28), 'Data Entry'!$F$11:$F$3510))</f>
        <v/>
      </c>
      <c r="BM34" s="46" t="str">
        <f>IF(BM$28="", "", SUMIF('Data Entry'!$AC$11:$AC$3510, _xlfn.CONCAT($BA34, " - ", BM$28), 'Data Entry'!$F$11:$F$3510))</f>
        <v/>
      </c>
      <c r="BN34" s="46" t="str">
        <f>IF(BN$28="", "", SUMIF('Data Entry'!$AC$11:$AC$3510, _xlfn.CONCAT($BA34, " - ", BN$28), 'Data Entry'!$F$11:$F$3510))</f>
        <v/>
      </c>
      <c r="BO34" s="46" t="str">
        <f>IF(BO$28="", "", SUMIF('Data Entry'!$AC$11:$AC$3510, _xlfn.CONCAT($BA34, " - ", BO$28), 'Data Entry'!$F$11:$F$3510))</f>
        <v/>
      </c>
      <c r="BP34" s="28" t="str">
        <f>IF(BP$28="", "", SUMIF('Data Entry'!$AC$11:$AC$3510, _xlfn.CONCAT($BA34, " - ", BP$28), 'Data Entry'!$F$11:$F$3510))</f>
        <v/>
      </c>
    </row>
    <row r="35" spans="1:68" x14ac:dyDescent="0.25">
      <c r="A35" s="30"/>
      <c r="B35" s="155" t="s">
        <v>51</v>
      </c>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7"/>
      <c r="AT35" s="30"/>
      <c r="AZ35" s="39">
        <f t="shared" si="12"/>
        <v>43770</v>
      </c>
      <c r="BA35" s="13" t="str">
        <f t="shared" si="11"/>
        <v>Nov 2019</v>
      </c>
      <c r="BB35" s="45">
        <f>SUMIF('Data Entry'!$Y$11:$Y$3510, $BA35, 'Data Entry'!$G$11:$G$3510)</f>
        <v>300</v>
      </c>
      <c r="BC35" s="46">
        <f>SUMIF('Data Entry'!$Y$11:$Y$3510, $BA35, 'Data Entry'!$H$11:$H$3510)</f>
        <v>100</v>
      </c>
      <c r="BD35" s="46">
        <f>SUMIF('Data Entry'!$Y$11:$Y$3510, $BA35, 'Data Entry'!$T$11:$T$3510)</f>
        <v>90</v>
      </c>
      <c r="BE35" s="46">
        <f>SUMIF('Data Entry'!$Y$11:$Y$3510, $BA35, 'Data Entry'!$U$11:$U$3510)</f>
        <v>4.5</v>
      </c>
      <c r="BF35" s="46">
        <f>SUMIF('Data Entry'!$AE$11:$AE$3510, $BA35, 'Data Entry'!$F$11:$F$3510)</f>
        <v>0</v>
      </c>
      <c r="BG35" s="46">
        <f>IF(BG$28="", "", SUMIF('Data Entry'!$AC$11:$AC$3510, _xlfn.CONCAT($BA35, " - ", BG$28), 'Data Entry'!$F$11:$F$3510))</f>
        <v>0</v>
      </c>
      <c r="BH35" s="46">
        <f>IF(BH$28="", "", SUMIF('Data Entry'!$AC$11:$AC$3510, _xlfn.CONCAT($BA35, " - ", BH$28), 'Data Entry'!$F$11:$F$3510))</f>
        <v>0</v>
      </c>
      <c r="BI35" s="46">
        <f>IF(BI$28="", "", SUMIF('Data Entry'!$AC$11:$AC$3510, _xlfn.CONCAT($BA35, " - ", BI$28), 'Data Entry'!$F$11:$F$3510))</f>
        <v>0</v>
      </c>
      <c r="BJ35" s="46">
        <f>IF(BJ$28="", "", SUMIF('Data Entry'!$AC$11:$AC$3510, _xlfn.CONCAT($BA35, " - ", BJ$28), 'Data Entry'!$F$11:$F$3510))</f>
        <v>0</v>
      </c>
      <c r="BK35" s="46">
        <f>IF(BK$28="", "", SUMIF('Data Entry'!$AC$11:$AC$3510, _xlfn.CONCAT($BA35, " - ", BK$28), 'Data Entry'!$F$11:$F$3510))</f>
        <v>0</v>
      </c>
      <c r="BL35" s="46" t="str">
        <f>IF(BL$28="", "", SUMIF('Data Entry'!$AC$11:$AC$3510, _xlfn.CONCAT($BA35, " - ", BL$28), 'Data Entry'!$F$11:$F$3510))</f>
        <v/>
      </c>
      <c r="BM35" s="46" t="str">
        <f>IF(BM$28="", "", SUMIF('Data Entry'!$AC$11:$AC$3510, _xlfn.CONCAT($BA35, " - ", BM$28), 'Data Entry'!$F$11:$F$3510))</f>
        <v/>
      </c>
      <c r="BN35" s="46" t="str">
        <f>IF(BN$28="", "", SUMIF('Data Entry'!$AC$11:$AC$3510, _xlfn.CONCAT($BA35, " - ", BN$28), 'Data Entry'!$F$11:$F$3510))</f>
        <v/>
      </c>
      <c r="BO35" s="46" t="str">
        <f>IF(BO$28="", "", SUMIF('Data Entry'!$AC$11:$AC$3510, _xlfn.CONCAT($BA35, " - ", BO$28), 'Data Entry'!$F$11:$F$3510))</f>
        <v/>
      </c>
      <c r="BP35" s="28" t="str">
        <f>IF(BP$28="", "", SUMIF('Data Entry'!$AC$11:$AC$3510, _xlfn.CONCAT($BA35, " - ", BP$28), 'Data Entry'!$F$11:$F$3510))</f>
        <v/>
      </c>
    </row>
    <row r="36" spans="1:68" x14ac:dyDescent="0.25">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Z36" s="39">
        <f t="shared" si="12"/>
        <v>43800</v>
      </c>
      <c r="BA36" s="13" t="str">
        <f t="shared" si="11"/>
        <v>Dec 2019</v>
      </c>
      <c r="BB36" s="45">
        <f>SUMIF('Data Entry'!$Y$11:$Y$3510, $BA36, 'Data Entry'!$G$11:$G$3510)</f>
        <v>250</v>
      </c>
      <c r="BC36" s="46">
        <f>SUMIF('Data Entry'!$Y$11:$Y$3510, $BA36, 'Data Entry'!$H$11:$H$3510)</f>
        <v>50</v>
      </c>
      <c r="BD36" s="46">
        <f>SUMIF('Data Entry'!$Y$11:$Y$3510, $BA36, 'Data Entry'!$T$11:$T$3510)</f>
        <v>120</v>
      </c>
      <c r="BE36" s="46">
        <f>SUMIF('Data Entry'!$Y$11:$Y$3510, $BA36, 'Data Entry'!$U$11:$U$3510)</f>
        <v>9</v>
      </c>
      <c r="BF36" s="46">
        <f>SUMIF('Data Entry'!$AE$11:$AE$3510, $BA36, 'Data Entry'!$F$11:$F$3510)</f>
        <v>0</v>
      </c>
      <c r="BG36" s="46">
        <f>IF(BG$28="", "", SUMIF('Data Entry'!$AC$11:$AC$3510, _xlfn.CONCAT($BA36, " - ", BG$28), 'Data Entry'!$F$11:$F$3510))</f>
        <v>0</v>
      </c>
      <c r="BH36" s="46">
        <f>IF(BH$28="", "", SUMIF('Data Entry'!$AC$11:$AC$3510, _xlfn.CONCAT($BA36, " - ", BH$28), 'Data Entry'!$F$11:$F$3510))</f>
        <v>0</v>
      </c>
      <c r="BI36" s="46">
        <f>IF(BI$28="", "", SUMIF('Data Entry'!$AC$11:$AC$3510, _xlfn.CONCAT($BA36, " - ", BI$28), 'Data Entry'!$F$11:$F$3510))</f>
        <v>0</v>
      </c>
      <c r="BJ36" s="46">
        <f>IF(BJ$28="", "", SUMIF('Data Entry'!$AC$11:$AC$3510, _xlfn.CONCAT($BA36, " - ", BJ$28), 'Data Entry'!$F$11:$F$3510))</f>
        <v>0</v>
      </c>
      <c r="BK36" s="46">
        <f>IF(BK$28="", "", SUMIF('Data Entry'!$AC$11:$AC$3510, _xlfn.CONCAT($BA36, " - ", BK$28), 'Data Entry'!$F$11:$F$3510))</f>
        <v>0</v>
      </c>
      <c r="BL36" s="46" t="str">
        <f>IF(BL$28="", "", SUMIF('Data Entry'!$AC$11:$AC$3510, _xlfn.CONCAT($BA36, " - ", BL$28), 'Data Entry'!$F$11:$F$3510))</f>
        <v/>
      </c>
      <c r="BM36" s="46" t="str">
        <f>IF(BM$28="", "", SUMIF('Data Entry'!$AC$11:$AC$3510, _xlfn.CONCAT($BA36, " - ", BM$28), 'Data Entry'!$F$11:$F$3510))</f>
        <v/>
      </c>
      <c r="BN36" s="46" t="str">
        <f>IF(BN$28="", "", SUMIF('Data Entry'!$AC$11:$AC$3510, _xlfn.CONCAT($BA36, " - ", BN$28), 'Data Entry'!$F$11:$F$3510))</f>
        <v/>
      </c>
      <c r="BO36" s="46" t="str">
        <f>IF(BO$28="", "", SUMIF('Data Entry'!$AC$11:$AC$3510, _xlfn.CONCAT($BA36, " - ", BO$28), 'Data Entry'!$F$11:$F$3510))</f>
        <v/>
      </c>
      <c r="BP36" s="28" t="str">
        <f>IF(BP$28="", "", SUMIF('Data Entry'!$AC$11:$AC$3510, _xlfn.CONCAT($BA36, " - ", BP$28), 'Data Entry'!$F$11:$F$3510))</f>
        <v/>
      </c>
    </row>
    <row r="37" spans="1:68" x14ac:dyDescent="0.25">
      <c r="A37" s="30"/>
      <c r="B37" s="30"/>
      <c r="C37" s="30"/>
      <c r="D37" s="30"/>
      <c r="E37" s="30"/>
      <c r="F37" s="30"/>
      <c r="G37" s="206" t="str">
        <f>G$28</f>
        <v>May 2019</v>
      </c>
      <c r="H37" s="206"/>
      <c r="I37" s="206"/>
      <c r="J37" s="206" t="str">
        <f t="shared" ref="J37" si="24">J$28</f>
        <v>Jun 2019</v>
      </c>
      <c r="K37" s="206"/>
      <c r="L37" s="206"/>
      <c r="M37" s="206" t="str">
        <f t="shared" ref="M37" si="25">M$28</f>
        <v>Jul 2019</v>
      </c>
      <c r="N37" s="206"/>
      <c r="O37" s="206"/>
      <c r="P37" s="206" t="str">
        <f t="shared" ref="P37" si="26">P$28</f>
        <v>Aug 2019</v>
      </c>
      <c r="Q37" s="206"/>
      <c r="R37" s="206"/>
      <c r="S37" s="206" t="str">
        <f t="shared" ref="S37" si="27">S$28</f>
        <v>Sep 2019</v>
      </c>
      <c r="T37" s="206"/>
      <c r="U37" s="206"/>
      <c r="V37" s="206" t="str">
        <f t="shared" ref="V37" si="28">V$28</f>
        <v>Oct 2019</v>
      </c>
      <c r="W37" s="206"/>
      <c r="X37" s="206"/>
      <c r="Y37" s="206" t="str">
        <f t="shared" ref="Y37" si="29">Y$28</f>
        <v>Nov 2019</v>
      </c>
      <c r="Z37" s="206"/>
      <c r="AA37" s="206"/>
      <c r="AB37" s="206" t="str">
        <f t="shared" ref="AB37" si="30">AB$28</f>
        <v>Dec 2019</v>
      </c>
      <c r="AC37" s="206"/>
      <c r="AD37" s="206"/>
      <c r="AE37" s="206" t="str">
        <f t="shared" ref="AE37" si="31">AE$28</f>
        <v>Jan 2020</v>
      </c>
      <c r="AF37" s="206"/>
      <c r="AG37" s="206"/>
      <c r="AH37" s="206" t="str">
        <f t="shared" ref="AH37" si="32">AH$28</f>
        <v>Feb 2020</v>
      </c>
      <c r="AI37" s="206"/>
      <c r="AJ37" s="206"/>
      <c r="AK37" s="206" t="str">
        <f t="shared" ref="AK37" si="33">AK$28</f>
        <v>Mar 2020</v>
      </c>
      <c r="AL37" s="206"/>
      <c r="AM37" s="206"/>
      <c r="AN37" s="206" t="str">
        <f t="shared" ref="AN37" si="34">AN$28</f>
        <v>Apr 2020</v>
      </c>
      <c r="AO37" s="206"/>
      <c r="AP37" s="206"/>
      <c r="AQ37" s="250" t="str">
        <f t="shared" ref="AQ37" si="35">AQ$28</f>
        <v>Total</v>
      </c>
      <c r="AR37" s="250"/>
      <c r="AS37" s="250"/>
      <c r="AT37" s="30"/>
      <c r="AZ37" s="39">
        <f t="shared" si="12"/>
        <v>43831</v>
      </c>
      <c r="BA37" s="13" t="str">
        <f t="shared" si="11"/>
        <v>Jan 2020</v>
      </c>
      <c r="BB37" s="45">
        <f>SUMIF('Data Entry'!$Y$11:$Y$3510, $BA37, 'Data Entry'!$G$11:$G$3510)</f>
        <v>0</v>
      </c>
      <c r="BC37" s="46">
        <f>SUMIF('Data Entry'!$Y$11:$Y$3510, $BA37, 'Data Entry'!$H$11:$H$3510)</f>
        <v>0</v>
      </c>
      <c r="BD37" s="46">
        <f>SUMIF('Data Entry'!$Y$11:$Y$3510, $BA37, 'Data Entry'!$T$11:$T$3510)</f>
        <v>0</v>
      </c>
      <c r="BE37" s="46">
        <f>SUMIF('Data Entry'!$Y$11:$Y$3510, $BA37, 'Data Entry'!$U$11:$U$3510)</f>
        <v>0</v>
      </c>
      <c r="BF37" s="46">
        <f>SUMIF('Data Entry'!$AE$11:$AE$3510, $BA37, 'Data Entry'!$F$11:$F$3510)</f>
        <v>0</v>
      </c>
      <c r="BG37" s="46">
        <f>IF(BG$28="", "", SUMIF('Data Entry'!$AC$11:$AC$3510, _xlfn.CONCAT($BA37, " - ", BG$28), 'Data Entry'!$F$11:$F$3510))</f>
        <v>0</v>
      </c>
      <c r="BH37" s="46">
        <f>IF(BH$28="", "", SUMIF('Data Entry'!$AC$11:$AC$3510, _xlfn.CONCAT($BA37, " - ", BH$28), 'Data Entry'!$F$11:$F$3510))</f>
        <v>0</v>
      </c>
      <c r="BI37" s="46">
        <f>IF(BI$28="", "", SUMIF('Data Entry'!$AC$11:$AC$3510, _xlfn.CONCAT($BA37, " - ", BI$28), 'Data Entry'!$F$11:$F$3510))</f>
        <v>0</v>
      </c>
      <c r="BJ37" s="46">
        <f>IF(BJ$28="", "", SUMIF('Data Entry'!$AC$11:$AC$3510, _xlfn.CONCAT($BA37, " - ", BJ$28), 'Data Entry'!$F$11:$F$3510))</f>
        <v>0</v>
      </c>
      <c r="BK37" s="46">
        <f>IF(BK$28="", "", SUMIF('Data Entry'!$AC$11:$AC$3510, _xlfn.CONCAT($BA37, " - ", BK$28), 'Data Entry'!$F$11:$F$3510))</f>
        <v>0</v>
      </c>
      <c r="BL37" s="46" t="str">
        <f>IF(BL$28="", "", SUMIF('Data Entry'!$AC$11:$AC$3510, _xlfn.CONCAT($BA37, " - ", BL$28), 'Data Entry'!$F$11:$F$3510))</f>
        <v/>
      </c>
      <c r="BM37" s="46" t="str">
        <f>IF(BM$28="", "", SUMIF('Data Entry'!$AC$11:$AC$3510, _xlfn.CONCAT($BA37, " - ", BM$28), 'Data Entry'!$F$11:$F$3510))</f>
        <v/>
      </c>
      <c r="BN37" s="46" t="str">
        <f>IF(BN$28="", "", SUMIF('Data Entry'!$AC$11:$AC$3510, _xlfn.CONCAT($BA37, " - ", BN$28), 'Data Entry'!$F$11:$F$3510))</f>
        <v/>
      </c>
      <c r="BO37" s="46" t="str">
        <f>IF(BO$28="", "", SUMIF('Data Entry'!$AC$11:$AC$3510, _xlfn.CONCAT($BA37, " - ", BO$28), 'Data Entry'!$F$11:$F$3510))</f>
        <v/>
      </c>
      <c r="BP37" s="28" t="str">
        <f>IF(BP$28="", "", SUMIF('Data Entry'!$AC$11:$AC$3510, _xlfn.CONCAT($BA37, " - ", BP$28), 'Data Entry'!$F$11:$F$3510))</f>
        <v/>
      </c>
    </row>
    <row r="38" spans="1:68" x14ac:dyDescent="0.25">
      <c r="A38" s="30"/>
      <c r="B38" s="191" t="s">
        <v>58</v>
      </c>
      <c r="C38" s="192"/>
      <c r="D38" s="192"/>
      <c r="E38" s="192"/>
      <c r="F38" s="193"/>
      <c r="G38" s="194">
        <f t="shared" ref="G38:G39" si="36">IFERROR(INDEX($BB$29:$BP$40, MATCH(G$28, $BA$29:$BA$40, 0), MATCH($B38, $BB$28:$BP$28, 0)), "")</f>
        <v>0</v>
      </c>
      <c r="H38" s="195"/>
      <c r="I38" s="196"/>
      <c r="J38" s="194">
        <f t="shared" ref="J38:J39" si="37">IFERROR(INDEX($BB$29:$BP$40, MATCH(J$28, $BA$29:$BA$40, 0), MATCH($B38, $BB$28:$BP$28, 0)), "")</f>
        <v>0</v>
      </c>
      <c r="K38" s="195"/>
      <c r="L38" s="196"/>
      <c r="M38" s="194">
        <f t="shared" ref="M38:M39" si="38">IFERROR(INDEX($BB$29:$BP$40, MATCH(M$28, $BA$29:$BA$40, 0), MATCH($B38, $BB$28:$BP$28, 0)), "")</f>
        <v>0</v>
      </c>
      <c r="N38" s="195"/>
      <c r="O38" s="196"/>
      <c r="P38" s="194">
        <f t="shared" ref="P38:P39" si="39">IFERROR(INDEX($BB$29:$BP$40, MATCH(P$28, $BA$29:$BA$40, 0), MATCH($B38, $BB$28:$BP$28, 0)), "")</f>
        <v>0</v>
      </c>
      <c r="Q38" s="195"/>
      <c r="R38" s="196"/>
      <c r="S38" s="194">
        <f t="shared" ref="S38:S39" si="40">IFERROR(INDEX($BB$29:$BP$40, MATCH(S$28, $BA$29:$BA$40, 0), MATCH($B38, $BB$28:$BP$28, 0)), "")</f>
        <v>0</v>
      </c>
      <c r="T38" s="195"/>
      <c r="U38" s="196"/>
      <c r="V38" s="194">
        <f t="shared" ref="V38:V39" si="41">IFERROR(INDEX($BB$29:$BP$40, MATCH(V$28, $BA$29:$BA$40, 0), MATCH($B38, $BB$28:$BP$28, 0)), "")</f>
        <v>0</v>
      </c>
      <c r="W38" s="195"/>
      <c r="X38" s="196"/>
      <c r="Y38" s="194">
        <f t="shared" ref="Y38:Y39" si="42">IFERROR(INDEX($BB$29:$BP$40, MATCH(Y$28, $BA$29:$BA$40, 0), MATCH($B38, $BB$28:$BP$28, 0)), "")</f>
        <v>90</v>
      </c>
      <c r="Z38" s="195"/>
      <c r="AA38" s="196"/>
      <c r="AB38" s="194">
        <f t="shared" ref="AB38:AB39" si="43">IFERROR(INDEX($BB$29:$BP$40, MATCH(AB$28, $BA$29:$BA$40, 0), MATCH($B38, $BB$28:$BP$28, 0)), "")</f>
        <v>120</v>
      </c>
      <c r="AC38" s="195"/>
      <c r="AD38" s="196"/>
      <c r="AE38" s="194">
        <f t="shared" ref="AE38:AE39" si="44">IFERROR(INDEX($BB$29:$BP$40, MATCH(AE$28, $BA$29:$BA$40, 0), MATCH($B38, $BB$28:$BP$28, 0)), "")</f>
        <v>0</v>
      </c>
      <c r="AF38" s="195"/>
      <c r="AG38" s="196"/>
      <c r="AH38" s="194">
        <f t="shared" ref="AH38:AH39" si="45">IFERROR(INDEX($BB$29:$BP$40, MATCH(AH$28, $BA$29:$BA$40, 0), MATCH($B38, $BB$28:$BP$28, 0)), "")</f>
        <v>0</v>
      </c>
      <c r="AI38" s="195"/>
      <c r="AJ38" s="196"/>
      <c r="AK38" s="194">
        <f t="shared" ref="AK38:AK39" si="46">IFERROR(INDEX($BB$29:$BP$40, MATCH(AK$28, $BA$29:$BA$40, 0), MATCH($B38, $BB$28:$BP$28, 0)), "")</f>
        <v>0</v>
      </c>
      <c r="AL38" s="195"/>
      <c r="AM38" s="196"/>
      <c r="AN38" s="194">
        <f t="shared" ref="AN38:AN39" si="47">IFERROR(INDEX($BB$29:$BP$40, MATCH(AN$28, $BA$29:$BA$40, 0), MATCH($B38, $BB$28:$BP$28, 0)), "")</f>
        <v>0</v>
      </c>
      <c r="AO38" s="195"/>
      <c r="AP38" s="196"/>
      <c r="AQ38" s="194">
        <f t="shared" ref="AQ38:AQ39" si="48">SUM($G38:$AP38)</f>
        <v>210</v>
      </c>
      <c r="AR38" s="195"/>
      <c r="AS38" s="196"/>
      <c r="AT38" s="30"/>
      <c r="AZ38" s="39">
        <f t="shared" si="12"/>
        <v>43862</v>
      </c>
      <c r="BA38" s="13" t="str">
        <f t="shared" si="11"/>
        <v>Feb 2020</v>
      </c>
      <c r="BB38" s="45">
        <f>SUMIF('Data Entry'!$Y$11:$Y$3510, $BA38, 'Data Entry'!$G$11:$G$3510)</f>
        <v>0</v>
      </c>
      <c r="BC38" s="46">
        <f>SUMIF('Data Entry'!$Y$11:$Y$3510, $BA38, 'Data Entry'!$H$11:$H$3510)</f>
        <v>0</v>
      </c>
      <c r="BD38" s="46">
        <f>SUMIF('Data Entry'!$Y$11:$Y$3510, $BA38, 'Data Entry'!$T$11:$T$3510)</f>
        <v>0</v>
      </c>
      <c r="BE38" s="46">
        <f>SUMIF('Data Entry'!$Y$11:$Y$3510, $BA38, 'Data Entry'!$U$11:$U$3510)</f>
        <v>0</v>
      </c>
      <c r="BF38" s="46">
        <f>SUMIF('Data Entry'!$AE$11:$AE$3510, $BA38, 'Data Entry'!$F$11:$F$3510)</f>
        <v>0</v>
      </c>
      <c r="BG38" s="46">
        <f>IF(BG$28="", "", SUMIF('Data Entry'!$AC$11:$AC$3510, _xlfn.CONCAT($BA38, " - ", BG$28), 'Data Entry'!$F$11:$F$3510))</f>
        <v>0</v>
      </c>
      <c r="BH38" s="46">
        <f>IF(BH$28="", "", SUMIF('Data Entry'!$AC$11:$AC$3510, _xlfn.CONCAT($BA38, " - ", BH$28), 'Data Entry'!$F$11:$F$3510))</f>
        <v>0</v>
      </c>
      <c r="BI38" s="46">
        <f>IF(BI$28="", "", SUMIF('Data Entry'!$AC$11:$AC$3510, _xlfn.CONCAT($BA38, " - ", BI$28), 'Data Entry'!$F$11:$F$3510))</f>
        <v>0</v>
      </c>
      <c r="BJ38" s="46">
        <f>IF(BJ$28="", "", SUMIF('Data Entry'!$AC$11:$AC$3510, _xlfn.CONCAT($BA38, " - ", BJ$28), 'Data Entry'!$F$11:$F$3510))</f>
        <v>0</v>
      </c>
      <c r="BK38" s="46">
        <f>IF(BK$28="", "", SUMIF('Data Entry'!$AC$11:$AC$3510, _xlfn.CONCAT($BA38, " - ", BK$28), 'Data Entry'!$F$11:$F$3510))</f>
        <v>0</v>
      </c>
      <c r="BL38" s="46" t="str">
        <f>IF(BL$28="", "", SUMIF('Data Entry'!$AC$11:$AC$3510, _xlfn.CONCAT($BA38, " - ", BL$28), 'Data Entry'!$F$11:$F$3510))</f>
        <v/>
      </c>
      <c r="BM38" s="46" t="str">
        <f>IF(BM$28="", "", SUMIF('Data Entry'!$AC$11:$AC$3510, _xlfn.CONCAT($BA38, " - ", BM$28), 'Data Entry'!$F$11:$F$3510))</f>
        <v/>
      </c>
      <c r="BN38" s="46" t="str">
        <f>IF(BN$28="", "", SUMIF('Data Entry'!$AC$11:$AC$3510, _xlfn.CONCAT($BA38, " - ", BN$28), 'Data Entry'!$F$11:$F$3510))</f>
        <v/>
      </c>
      <c r="BO38" s="46" t="str">
        <f>IF(BO$28="", "", SUMIF('Data Entry'!$AC$11:$AC$3510, _xlfn.CONCAT($BA38, " - ", BO$28), 'Data Entry'!$F$11:$F$3510))</f>
        <v/>
      </c>
      <c r="BP38" s="28" t="str">
        <f>IF(BP$28="", "", SUMIF('Data Entry'!$AC$11:$AC$3510, _xlfn.CONCAT($BA38, " - ", BP$28), 'Data Entry'!$F$11:$F$3510))</f>
        <v/>
      </c>
    </row>
    <row r="39" spans="1:68" x14ac:dyDescent="0.25">
      <c r="A39" s="30"/>
      <c r="B39" s="128" t="s">
        <v>39</v>
      </c>
      <c r="C39" s="129"/>
      <c r="D39" s="129"/>
      <c r="E39" s="129"/>
      <c r="F39" s="130"/>
      <c r="G39" s="194">
        <f t="shared" si="36"/>
        <v>0</v>
      </c>
      <c r="H39" s="195"/>
      <c r="I39" s="196"/>
      <c r="J39" s="194">
        <f t="shared" si="37"/>
        <v>0</v>
      </c>
      <c r="K39" s="195"/>
      <c r="L39" s="196"/>
      <c r="M39" s="194">
        <f t="shared" si="38"/>
        <v>0</v>
      </c>
      <c r="N39" s="195"/>
      <c r="O39" s="196"/>
      <c r="P39" s="194">
        <f t="shared" si="39"/>
        <v>0</v>
      </c>
      <c r="Q39" s="195"/>
      <c r="R39" s="196"/>
      <c r="S39" s="194">
        <f t="shared" si="40"/>
        <v>0</v>
      </c>
      <c r="T39" s="195"/>
      <c r="U39" s="196"/>
      <c r="V39" s="194">
        <f t="shared" si="41"/>
        <v>0</v>
      </c>
      <c r="W39" s="195"/>
      <c r="X39" s="196"/>
      <c r="Y39" s="194">
        <f t="shared" si="42"/>
        <v>4.5</v>
      </c>
      <c r="Z39" s="195"/>
      <c r="AA39" s="196"/>
      <c r="AB39" s="194">
        <f t="shared" si="43"/>
        <v>9</v>
      </c>
      <c r="AC39" s="195"/>
      <c r="AD39" s="196"/>
      <c r="AE39" s="194">
        <f t="shared" si="44"/>
        <v>0</v>
      </c>
      <c r="AF39" s="195"/>
      <c r="AG39" s="196"/>
      <c r="AH39" s="194">
        <f t="shared" si="45"/>
        <v>0</v>
      </c>
      <c r="AI39" s="195"/>
      <c r="AJ39" s="196"/>
      <c r="AK39" s="194">
        <f t="shared" si="46"/>
        <v>0</v>
      </c>
      <c r="AL39" s="195"/>
      <c r="AM39" s="196"/>
      <c r="AN39" s="194">
        <f t="shared" si="47"/>
        <v>0</v>
      </c>
      <c r="AO39" s="195"/>
      <c r="AP39" s="196"/>
      <c r="AQ39" s="194">
        <f t="shared" si="48"/>
        <v>13.5</v>
      </c>
      <c r="AR39" s="195"/>
      <c r="AS39" s="196"/>
      <c r="AT39" s="30"/>
      <c r="AZ39" s="39">
        <f t="shared" si="12"/>
        <v>43891</v>
      </c>
      <c r="BA39" s="13" t="str">
        <f t="shared" si="11"/>
        <v>Mar 2020</v>
      </c>
      <c r="BB39" s="45">
        <f>SUMIF('Data Entry'!$Y$11:$Y$3510, $BA39, 'Data Entry'!$G$11:$G$3510)</f>
        <v>0</v>
      </c>
      <c r="BC39" s="46">
        <f>SUMIF('Data Entry'!$Y$11:$Y$3510, $BA39, 'Data Entry'!$H$11:$H$3510)</f>
        <v>0</v>
      </c>
      <c r="BD39" s="46">
        <f>SUMIF('Data Entry'!$Y$11:$Y$3510, $BA39, 'Data Entry'!$T$11:$T$3510)</f>
        <v>0</v>
      </c>
      <c r="BE39" s="46">
        <f>SUMIF('Data Entry'!$Y$11:$Y$3510, $BA39, 'Data Entry'!$U$11:$U$3510)</f>
        <v>0</v>
      </c>
      <c r="BF39" s="46">
        <f>SUMIF('Data Entry'!$AE$11:$AE$3510, $BA39, 'Data Entry'!$F$11:$F$3510)</f>
        <v>0</v>
      </c>
      <c r="BG39" s="46">
        <f>IF(BG$28="", "", SUMIF('Data Entry'!$AC$11:$AC$3510, _xlfn.CONCAT($BA39, " - ", BG$28), 'Data Entry'!$F$11:$F$3510))</f>
        <v>0</v>
      </c>
      <c r="BH39" s="46">
        <f>IF(BH$28="", "", SUMIF('Data Entry'!$AC$11:$AC$3510, _xlfn.CONCAT($BA39, " - ", BH$28), 'Data Entry'!$F$11:$F$3510))</f>
        <v>0</v>
      </c>
      <c r="BI39" s="46">
        <f>IF(BI$28="", "", SUMIF('Data Entry'!$AC$11:$AC$3510, _xlfn.CONCAT($BA39, " - ", BI$28), 'Data Entry'!$F$11:$F$3510))</f>
        <v>0</v>
      </c>
      <c r="BJ39" s="46">
        <f>IF(BJ$28="", "", SUMIF('Data Entry'!$AC$11:$AC$3510, _xlfn.CONCAT($BA39, " - ", BJ$28), 'Data Entry'!$F$11:$F$3510))</f>
        <v>0</v>
      </c>
      <c r="BK39" s="46">
        <f>IF(BK$28="", "", SUMIF('Data Entry'!$AC$11:$AC$3510, _xlfn.CONCAT($BA39, " - ", BK$28), 'Data Entry'!$F$11:$F$3510))</f>
        <v>0</v>
      </c>
      <c r="BL39" s="46" t="str">
        <f>IF(BL$28="", "", SUMIF('Data Entry'!$AC$11:$AC$3510, _xlfn.CONCAT($BA39, " - ", BL$28), 'Data Entry'!$F$11:$F$3510))</f>
        <v/>
      </c>
      <c r="BM39" s="46" t="str">
        <f>IF(BM$28="", "", SUMIF('Data Entry'!$AC$11:$AC$3510, _xlfn.CONCAT($BA39, " - ", BM$28), 'Data Entry'!$F$11:$F$3510))</f>
        <v/>
      </c>
      <c r="BN39" s="46" t="str">
        <f>IF(BN$28="", "", SUMIF('Data Entry'!$AC$11:$AC$3510, _xlfn.CONCAT($BA39, " - ", BN$28), 'Data Entry'!$F$11:$F$3510))</f>
        <v/>
      </c>
      <c r="BO39" s="46" t="str">
        <f>IF(BO$28="", "", SUMIF('Data Entry'!$AC$11:$AC$3510, _xlfn.CONCAT($BA39, " - ", BO$28), 'Data Entry'!$F$11:$F$3510))</f>
        <v/>
      </c>
      <c r="BP39" s="28" t="str">
        <f>IF(BP$28="", "", SUMIF('Data Entry'!$AC$11:$AC$3510, _xlfn.CONCAT($BA39, " - ", BP$28), 'Data Entry'!$F$11:$F$3510))</f>
        <v/>
      </c>
    </row>
    <row r="40" spans="1:68" x14ac:dyDescent="0.25">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Z40" s="38">
        <f>DATE(YEAR($AZ39), MONTH($AZ39)+1, 1)</f>
        <v>43922</v>
      </c>
      <c r="BA40" s="14" t="str">
        <f t="shared" si="11"/>
        <v>Apr 2020</v>
      </c>
      <c r="BB40" s="47">
        <f>SUMIF('Data Entry'!$Y$11:$Y$3510, $BA40, 'Data Entry'!$G$11:$G$3510)</f>
        <v>0</v>
      </c>
      <c r="BC40" s="48">
        <f>SUMIF('Data Entry'!$Y$11:$Y$3510, $BA40, 'Data Entry'!$H$11:$H$3510)</f>
        <v>0</v>
      </c>
      <c r="BD40" s="48">
        <f>SUMIF('Data Entry'!$Y$11:$Y$3510, $BA40, 'Data Entry'!$T$11:$T$3510)</f>
        <v>0</v>
      </c>
      <c r="BE40" s="48">
        <f>SUMIF('Data Entry'!$Y$11:$Y$3510, $BA40, 'Data Entry'!$U$11:$U$3510)</f>
        <v>0</v>
      </c>
      <c r="BF40" s="48">
        <f>SUMIF('Data Entry'!$AE$11:$AE$3510, $BA40, 'Data Entry'!$F$11:$F$3510)</f>
        <v>0</v>
      </c>
      <c r="BG40" s="48">
        <f>IF(BG$28="", "", SUMIF('Data Entry'!$AC$11:$AC$3510, _xlfn.CONCAT($BA40, " - ", BG$28), 'Data Entry'!$F$11:$F$3510))</f>
        <v>0</v>
      </c>
      <c r="BH40" s="48">
        <f>IF(BH$28="", "", SUMIF('Data Entry'!$AC$11:$AC$3510, _xlfn.CONCAT($BA40, " - ", BH$28), 'Data Entry'!$F$11:$F$3510))</f>
        <v>0</v>
      </c>
      <c r="BI40" s="48">
        <f>IF(BI$28="", "", SUMIF('Data Entry'!$AC$11:$AC$3510, _xlfn.CONCAT($BA40, " - ", BI$28), 'Data Entry'!$F$11:$F$3510))</f>
        <v>0</v>
      </c>
      <c r="BJ40" s="48">
        <f>IF(BJ$28="", "", SUMIF('Data Entry'!$AC$11:$AC$3510, _xlfn.CONCAT($BA40, " - ", BJ$28), 'Data Entry'!$F$11:$F$3510))</f>
        <v>0</v>
      </c>
      <c r="BK40" s="48">
        <f>IF(BK$28="", "", SUMIF('Data Entry'!$AC$11:$AC$3510, _xlfn.CONCAT($BA40, " - ", BK$28), 'Data Entry'!$F$11:$F$3510))</f>
        <v>0</v>
      </c>
      <c r="BL40" s="48" t="str">
        <f>IF(BL$28="", "", SUMIF('Data Entry'!$AC$11:$AC$3510, _xlfn.CONCAT($BA40, " - ", BL$28), 'Data Entry'!$F$11:$F$3510))</f>
        <v/>
      </c>
      <c r="BM40" s="48" t="str">
        <f>IF(BM$28="", "", SUMIF('Data Entry'!$AC$11:$AC$3510, _xlfn.CONCAT($BA40, " - ", BM$28), 'Data Entry'!$F$11:$F$3510))</f>
        <v/>
      </c>
      <c r="BN40" s="48" t="str">
        <f>IF(BN$28="", "", SUMIF('Data Entry'!$AC$11:$AC$3510, _xlfn.CONCAT($BA40, " - ", BN$28), 'Data Entry'!$F$11:$F$3510))</f>
        <v/>
      </c>
      <c r="BO40" s="48" t="str">
        <f>IF(BO$28="", "", SUMIF('Data Entry'!$AC$11:$AC$3510, _xlfn.CONCAT($BA40, " - ", BO$28), 'Data Entry'!$F$11:$F$3510))</f>
        <v/>
      </c>
      <c r="BP40" s="29" t="str">
        <f>IF(BP$28="", "", SUMIF('Data Entry'!$AC$11:$AC$3510, _xlfn.CONCAT($BA40, " - ", BP$28), 'Data Entry'!$F$11:$F$3510))</f>
        <v/>
      </c>
    </row>
    <row r="41" spans="1:68" x14ac:dyDescent="0.25">
      <c r="A41" s="30"/>
      <c r="B41" s="203" t="s">
        <v>63</v>
      </c>
      <c r="C41" s="204"/>
      <c r="D41" s="204"/>
      <c r="E41" s="204"/>
      <c r="F41" s="205"/>
      <c r="G41" s="194">
        <f>SUMIF('Data Entry'!$AE$11:$AE$3510, G$37, 'Data Entry'!$F$11:$F$3510)</f>
        <v>0</v>
      </c>
      <c r="H41" s="195"/>
      <c r="I41" s="196"/>
      <c r="J41" s="194">
        <f>IF($B41="", "", SUMIF('Data Entry'!$AE$11:$AE$3510, J$37, 'Data Entry'!$F$11:$F$3510))</f>
        <v>0</v>
      </c>
      <c r="K41" s="195"/>
      <c r="L41" s="196"/>
      <c r="M41" s="194">
        <f>IF($B41="", "", SUMIF('Data Entry'!$AE$11:$AE$3510, M$37, 'Data Entry'!$F$11:$F$3510))</f>
        <v>0</v>
      </c>
      <c r="N41" s="195"/>
      <c r="O41" s="196"/>
      <c r="P41" s="194">
        <f>IF($B41="", "", SUMIF('Data Entry'!$AE$11:$AE$3510, P$37, 'Data Entry'!$F$11:$F$3510))</f>
        <v>0</v>
      </c>
      <c r="Q41" s="195"/>
      <c r="R41" s="196"/>
      <c r="S41" s="194">
        <f>IF($B41="", "", SUMIF('Data Entry'!$AE$11:$AE$3510, S$37, 'Data Entry'!$F$11:$F$3510))</f>
        <v>0</v>
      </c>
      <c r="T41" s="195"/>
      <c r="U41" s="196"/>
      <c r="V41" s="194">
        <f>IF($B41="", "", SUMIF('Data Entry'!$AE$11:$AE$3510, V$37, 'Data Entry'!$F$11:$F$3510))</f>
        <v>0</v>
      </c>
      <c r="W41" s="195"/>
      <c r="X41" s="196"/>
      <c r="Y41" s="194">
        <f>IF($B41="", "", SUMIF('Data Entry'!$AE$11:$AE$3510, Y$37, 'Data Entry'!$F$11:$F$3510))</f>
        <v>0</v>
      </c>
      <c r="Z41" s="195"/>
      <c r="AA41" s="196"/>
      <c r="AB41" s="194">
        <f>IF($B41="", "", SUMIF('Data Entry'!$AE$11:$AE$3510, AB$37, 'Data Entry'!$F$11:$F$3510))</f>
        <v>0</v>
      </c>
      <c r="AC41" s="195"/>
      <c r="AD41" s="196"/>
      <c r="AE41" s="194">
        <f>IF($B41="", "", SUMIF('Data Entry'!$AE$11:$AE$3510, AE$37, 'Data Entry'!$F$11:$F$3510))</f>
        <v>0</v>
      </c>
      <c r="AF41" s="195"/>
      <c r="AG41" s="196"/>
      <c r="AH41" s="194">
        <f>IF($B41="", "", SUMIF('Data Entry'!$AE$11:$AE$3510, AH$37, 'Data Entry'!$F$11:$F$3510))</f>
        <v>0</v>
      </c>
      <c r="AI41" s="195"/>
      <c r="AJ41" s="196"/>
      <c r="AK41" s="194">
        <f>IF($B41="", "", SUMIF('Data Entry'!$AE$11:$AE$3510, AK$37, 'Data Entry'!$F$11:$F$3510))</f>
        <v>0</v>
      </c>
      <c r="AL41" s="195"/>
      <c r="AM41" s="196"/>
      <c r="AN41" s="194">
        <f>IF($B41="", "", SUMIF('Data Entry'!$AE$11:$AE$3510, AN$37, 'Data Entry'!$F$11:$F$3510))</f>
        <v>0</v>
      </c>
      <c r="AO41" s="195"/>
      <c r="AP41" s="196"/>
      <c r="AQ41" s="243">
        <f>IF($B41="", "", SUM($G41:$AP41))</f>
        <v>0</v>
      </c>
      <c r="AR41" s="243"/>
      <c r="AS41" s="243"/>
      <c r="AT41" s="30"/>
      <c r="AZ41" s="38">
        <f>DATE(YEAR($AZ40), MONTH($AZ40)+1, DAY($AZ40)-1)</f>
        <v>43951</v>
      </c>
      <c r="BA41" s="2"/>
    </row>
    <row r="42" spans="1:68" x14ac:dyDescent="0.25">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row>
    <row r="43" spans="1:68" x14ac:dyDescent="0.25">
      <c r="A43" s="30"/>
      <c r="B43" s="213" t="str">
        <f>IF('Intro &amp; Setup'!$T17="", "", 'Intro &amp; Setup'!$T17)</f>
        <v>Cat 1</v>
      </c>
      <c r="C43" s="214"/>
      <c r="D43" s="214"/>
      <c r="E43" s="214"/>
      <c r="F43" s="215"/>
      <c r="G43" s="194">
        <f t="shared" ref="G43:G52" si="49">IFERROR(INDEX($BB$29:$BP$40, MATCH(G$28, $BA$29:$BA$40, 0), MATCH($B43, $BB$28:$BP$28, 0)), "")</f>
        <v>0</v>
      </c>
      <c r="H43" s="195"/>
      <c r="I43" s="196"/>
      <c r="J43" s="194">
        <f t="shared" ref="J43:J52" si="50">IFERROR(INDEX($BB$29:$BP$40, MATCH(J$28, $BA$29:$BA$40, 0), MATCH($B43, $BB$28:$BP$28, 0)), "")</f>
        <v>0</v>
      </c>
      <c r="K43" s="195"/>
      <c r="L43" s="196"/>
      <c r="M43" s="194">
        <f t="shared" ref="M43:M52" si="51">IFERROR(INDEX($BB$29:$BP$40, MATCH(M$28, $BA$29:$BA$40, 0), MATCH($B43, $BB$28:$BP$28, 0)), "")</f>
        <v>0</v>
      </c>
      <c r="N43" s="195"/>
      <c r="O43" s="196"/>
      <c r="P43" s="194">
        <f t="shared" ref="P43:P52" si="52">IFERROR(INDEX($BB$29:$BP$40, MATCH(P$28, $BA$29:$BA$40, 0), MATCH($B43, $BB$28:$BP$28, 0)), "")</f>
        <v>0</v>
      </c>
      <c r="Q43" s="195"/>
      <c r="R43" s="196"/>
      <c r="S43" s="194">
        <f t="shared" ref="S43:S52" si="53">IFERROR(INDEX($BB$29:$BP$40, MATCH(S$28, $BA$29:$BA$40, 0), MATCH($B43, $BB$28:$BP$28, 0)), "")</f>
        <v>0</v>
      </c>
      <c r="T43" s="195"/>
      <c r="U43" s="196"/>
      <c r="V43" s="194">
        <f t="shared" ref="V43:V52" si="54">IFERROR(INDEX($BB$29:$BP$40, MATCH(V$28, $BA$29:$BA$40, 0), MATCH($B43, $BB$28:$BP$28, 0)), "")</f>
        <v>0</v>
      </c>
      <c r="W43" s="195"/>
      <c r="X43" s="196"/>
      <c r="Y43" s="194">
        <f t="shared" ref="Y43:Y52" si="55">IFERROR(INDEX($BB$29:$BP$40, MATCH(Y$28, $BA$29:$BA$40, 0), MATCH($B43, $BB$28:$BP$28, 0)), "")</f>
        <v>0</v>
      </c>
      <c r="Z43" s="195"/>
      <c r="AA43" s="196"/>
      <c r="AB43" s="194">
        <f t="shared" ref="AB43:AB52" si="56">IFERROR(INDEX($BB$29:$BP$40, MATCH(AB$28, $BA$29:$BA$40, 0), MATCH($B43, $BB$28:$BP$28, 0)), "")</f>
        <v>0</v>
      </c>
      <c r="AC43" s="195"/>
      <c r="AD43" s="196"/>
      <c r="AE43" s="194">
        <f t="shared" ref="AE43:AE52" si="57">IFERROR(INDEX($BB$29:$BP$40, MATCH(AE$28, $BA$29:$BA$40, 0), MATCH($B43, $BB$28:$BP$28, 0)), "")</f>
        <v>0</v>
      </c>
      <c r="AF43" s="195"/>
      <c r="AG43" s="196"/>
      <c r="AH43" s="194">
        <f t="shared" ref="AH43:AH52" si="58">IFERROR(INDEX($BB$29:$BP$40, MATCH(AH$28, $BA$29:$BA$40, 0), MATCH($B43, $BB$28:$BP$28, 0)), "")</f>
        <v>0</v>
      </c>
      <c r="AI43" s="195"/>
      <c r="AJ43" s="196"/>
      <c r="AK43" s="194">
        <f t="shared" ref="AK43:AK52" si="59">IFERROR(INDEX($BB$29:$BP$40, MATCH(AK$28, $BA$29:$BA$40, 0), MATCH($B43, $BB$28:$BP$28, 0)), "")</f>
        <v>0</v>
      </c>
      <c r="AL43" s="195"/>
      <c r="AM43" s="196"/>
      <c r="AN43" s="194">
        <f t="shared" ref="AN43:AN52" si="60">IFERROR(INDEX($BB$29:$BP$40, MATCH(AN$28, $BA$29:$BA$40, 0), MATCH($B43, $BB$28:$BP$28, 0)), "")</f>
        <v>0</v>
      </c>
      <c r="AO43" s="195"/>
      <c r="AP43" s="196"/>
      <c r="AQ43" s="243">
        <f>IF($B43="", "", SUM($G43:$AP43))</f>
        <v>0</v>
      </c>
      <c r="AR43" s="243"/>
      <c r="AS43" s="243"/>
      <c r="AT43" s="30"/>
    </row>
    <row r="44" spans="1:68" x14ac:dyDescent="0.25">
      <c r="A44" s="30"/>
      <c r="B44" s="216" t="str">
        <f>IF('Intro &amp; Setup'!$T18="", "", 'Intro &amp; Setup'!$T18)</f>
        <v>Cat 2</v>
      </c>
      <c r="C44" s="217"/>
      <c r="D44" s="217"/>
      <c r="E44" s="217"/>
      <c r="F44" s="218"/>
      <c r="G44" s="194">
        <f t="shared" si="49"/>
        <v>0</v>
      </c>
      <c r="H44" s="195"/>
      <c r="I44" s="196"/>
      <c r="J44" s="194">
        <f t="shared" si="50"/>
        <v>0</v>
      </c>
      <c r="K44" s="195"/>
      <c r="L44" s="196"/>
      <c r="M44" s="194">
        <f t="shared" si="51"/>
        <v>0</v>
      </c>
      <c r="N44" s="195"/>
      <c r="O44" s="196"/>
      <c r="P44" s="194">
        <f t="shared" si="52"/>
        <v>0</v>
      </c>
      <c r="Q44" s="195"/>
      <c r="R44" s="196"/>
      <c r="S44" s="194">
        <f t="shared" si="53"/>
        <v>0</v>
      </c>
      <c r="T44" s="195"/>
      <c r="U44" s="196"/>
      <c r="V44" s="194">
        <f t="shared" si="54"/>
        <v>0</v>
      </c>
      <c r="W44" s="195"/>
      <c r="X44" s="196"/>
      <c r="Y44" s="194">
        <f t="shared" si="55"/>
        <v>0</v>
      </c>
      <c r="Z44" s="195"/>
      <c r="AA44" s="196"/>
      <c r="AB44" s="194">
        <f t="shared" si="56"/>
        <v>0</v>
      </c>
      <c r="AC44" s="195"/>
      <c r="AD44" s="196"/>
      <c r="AE44" s="194">
        <f t="shared" si="57"/>
        <v>0</v>
      </c>
      <c r="AF44" s="195"/>
      <c r="AG44" s="196"/>
      <c r="AH44" s="194">
        <f t="shared" si="58"/>
        <v>0</v>
      </c>
      <c r="AI44" s="195"/>
      <c r="AJ44" s="196"/>
      <c r="AK44" s="194">
        <f t="shared" si="59"/>
        <v>0</v>
      </c>
      <c r="AL44" s="195"/>
      <c r="AM44" s="196"/>
      <c r="AN44" s="194">
        <f t="shared" si="60"/>
        <v>0</v>
      </c>
      <c r="AO44" s="195"/>
      <c r="AP44" s="196"/>
      <c r="AQ44" s="243">
        <f t="shared" ref="AQ44:AQ52" si="61">IF($B44="", "", SUM($G44:$AP44))</f>
        <v>0</v>
      </c>
      <c r="AR44" s="243"/>
      <c r="AS44" s="243"/>
      <c r="AT44" s="30"/>
    </row>
    <row r="45" spans="1:68" x14ac:dyDescent="0.25">
      <c r="A45" s="30"/>
      <c r="B45" s="219" t="str">
        <f>IF('Intro &amp; Setup'!$T19="", "", 'Intro &amp; Setup'!$T19)</f>
        <v>Cat 3</v>
      </c>
      <c r="C45" s="220"/>
      <c r="D45" s="220"/>
      <c r="E45" s="220"/>
      <c r="F45" s="221"/>
      <c r="G45" s="194">
        <f t="shared" si="49"/>
        <v>0</v>
      </c>
      <c r="H45" s="195"/>
      <c r="I45" s="196"/>
      <c r="J45" s="194">
        <f t="shared" si="50"/>
        <v>0</v>
      </c>
      <c r="K45" s="195"/>
      <c r="L45" s="196"/>
      <c r="M45" s="194">
        <f t="shared" si="51"/>
        <v>0</v>
      </c>
      <c r="N45" s="195"/>
      <c r="O45" s="196"/>
      <c r="P45" s="194">
        <f t="shared" si="52"/>
        <v>0</v>
      </c>
      <c r="Q45" s="195"/>
      <c r="R45" s="196"/>
      <c r="S45" s="194">
        <f t="shared" si="53"/>
        <v>0</v>
      </c>
      <c r="T45" s="195"/>
      <c r="U45" s="196"/>
      <c r="V45" s="194">
        <f t="shared" si="54"/>
        <v>0</v>
      </c>
      <c r="W45" s="195"/>
      <c r="X45" s="196"/>
      <c r="Y45" s="194">
        <f t="shared" si="55"/>
        <v>0</v>
      </c>
      <c r="Z45" s="195"/>
      <c r="AA45" s="196"/>
      <c r="AB45" s="194">
        <f t="shared" si="56"/>
        <v>0</v>
      </c>
      <c r="AC45" s="195"/>
      <c r="AD45" s="196"/>
      <c r="AE45" s="194">
        <f t="shared" si="57"/>
        <v>0</v>
      </c>
      <c r="AF45" s="195"/>
      <c r="AG45" s="196"/>
      <c r="AH45" s="194">
        <f t="shared" si="58"/>
        <v>0</v>
      </c>
      <c r="AI45" s="195"/>
      <c r="AJ45" s="196"/>
      <c r="AK45" s="194">
        <f t="shared" si="59"/>
        <v>0</v>
      </c>
      <c r="AL45" s="195"/>
      <c r="AM45" s="196"/>
      <c r="AN45" s="194">
        <f t="shared" si="60"/>
        <v>0</v>
      </c>
      <c r="AO45" s="195"/>
      <c r="AP45" s="196"/>
      <c r="AQ45" s="243">
        <f t="shared" si="61"/>
        <v>0</v>
      </c>
      <c r="AR45" s="243"/>
      <c r="AS45" s="243"/>
      <c r="AT45" s="30"/>
    </row>
    <row r="46" spans="1:68" x14ac:dyDescent="0.25">
      <c r="A46" s="30"/>
      <c r="B46" s="228" t="str">
        <f>IF('Intro &amp; Setup'!$T20="", "", 'Intro &amp; Setup'!$T20)</f>
        <v>Cat 4</v>
      </c>
      <c r="C46" s="229"/>
      <c r="D46" s="229"/>
      <c r="E46" s="229"/>
      <c r="F46" s="230"/>
      <c r="G46" s="194">
        <f t="shared" si="49"/>
        <v>0</v>
      </c>
      <c r="H46" s="195"/>
      <c r="I46" s="196"/>
      <c r="J46" s="194">
        <f t="shared" si="50"/>
        <v>0</v>
      </c>
      <c r="K46" s="195"/>
      <c r="L46" s="196"/>
      <c r="M46" s="194">
        <f t="shared" si="51"/>
        <v>0</v>
      </c>
      <c r="N46" s="195"/>
      <c r="O46" s="196"/>
      <c r="P46" s="194">
        <f t="shared" si="52"/>
        <v>40</v>
      </c>
      <c r="Q46" s="195"/>
      <c r="R46" s="196"/>
      <c r="S46" s="194">
        <f t="shared" si="53"/>
        <v>0</v>
      </c>
      <c r="T46" s="195"/>
      <c r="U46" s="196"/>
      <c r="V46" s="194">
        <f t="shared" si="54"/>
        <v>0</v>
      </c>
      <c r="W46" s="195"/>
      <c r="X46" s="196"/>
      <c r="Y46" s="194">
        <f t="shared" si="55"/>
        <v>0</v>
      </c>
      <c r="Z46" s="195"/>
      <c r="AA46" s="196"/>
      <c r="AB46" s="194">
        <f t="shared" si="56"/>
        <v>0</v>
      </c>
      <c r="AC46" s="195"/>
      <c r="AD46" s="196"/>
      <c r="AE46" s="194">
        <f t="shared" si="57"/>
        <v>0</v>
      </c>
      <c r="AF46" s="195"/>
      <c r="AG46" s="196"/>
      <c r="AH46" s="194">
        <f t="shared" si="58"/>
        <v>0</v>
      </c>
      <c r="AI46" s="195"/>
      <c r="AJ46" s="196"/>
      <c r="AK46" s="194">
        <f t="shared" si="59"/>
        <v>0</v>
      </c>
      <c r="AL46" s="195"/>
      <c r="AM46" s="196"/>
      <c r="AN46" s="194">
        <f t="shared" si="60"/>
        <v>0</v>
      </c>
      <c r="AO46" s="195"/>
      <c r="AP46" s="196"/>
      <c r="AQ46" s="243">
        <f t="shared" si="61"/>
        <v>40</v>
      </c>
      <c r="AR46" s="243"/>
      <c r="AS46" s="243"/>
      <c r="AT46" s="30"/>
    </row>
    <row r="47" spans="1:68" x14ac:dyDescent="0.25">
      <c r="A47" s="30"/>
      <c r="B47" s="231" t="str">
        <f>IF('Intro &amp; Setup'!$T21="", "", 'Intro &amp; Setup'!$T21)</f>
        <v>Cat 5</v>
      </c>
      <c r="C47" s="232"/>
      <c r="D47" s="232"/>
      <c r="E47" s="232"/>
      <c r="F47" s="233"/>
      <c r="G47" s="194">
        <f t="shared" si="49"/>
        <v>0</v>
      </c>
      <c r="H47" s="195"/>
      <c r="I47" s="196"/>
      <c r="J47" s="194">
        <f t="shared" si="50"/>
        <v>0</v>
      </c>
      <c r="K47" s="195"/>
      <c r="L47" s="196"/>
      <c r="M47" s="194">
        <f t="shared" si="51"/>
        <v>0</v>
      </c>
      <c r="N47" s="195"/>
      <c r="O47" s="196"/>
      <c r="P47" s="194">
        <f t="shared" si="52"/>
        <v>0</v>
      </c>
      <c r="Q47" s="195"/>
      <c r="R47" s="196"/>
      <c r="S47" s="194">
        <f t="shared" si="53"/>
        <v>50</v>
      </c>
      <c r="T47" s="195"/>
      <c r="U47" s="196"/>
      <c r="V47" s="194">
        <f t="shared" si="54"/>
        <v>0</v>
      </c>
      <c r="W47" s="195"/>
      <c r="X47" s="196"/>
      <c r="Y47" s="194">
        <f t="shared" si="55"/>
        <v>0</v>
      </c>
      <c r="Z47" s="195"/>
      <c r="AA47" s="196"/>
      <c r="AB47" s="194">
        <f t="shared" si="56"/>
        <v>0</v>
      </c>
      <c r="AC47" s="195"/>
      <c r="AD47" s="196"/>
      <c r="AE47" s="194">
        <f t="shared" si="57"/>
        <v>0</v>
      </c>
      <c r="AF47" s="195"/>
      <c r="AG47" s="196"/>
      <c r="AH47" s="194">
        <f t="shared" si="58"/>
        <v>0</v>
      </c>
      <c r="AI47" s="195"/>
      <c r="AJ47" s="196"/>
      <c r="AK47" s="194">
        <f t="shared" si="59"/>
        <v>0</v>
      </c>
      <c r="AL47" s="195"/>
      <c r="AM47" s="196"/>
      <c r="AN47" s="194">
        <f t="shared" si="60"/>
        <v>0</v>
      </c>
      <c r="AO47" s="195"/>
      <c r="AP47" s="196"/>
      <c r="AQ47" s="243">
        <f t="shared" si="61"/>
        <v>50</v>
      </c>
      <c r="AR47" s="243"/>
      <c r="AS47" s="243"/>
      <c r="AT47" s="30"/>
    </row>
    <row r="48" spans="1:68" x14ac:dyDescent="0.25">
      <c r="A48" s="30"/>
      <c r="B48" s="222" t="str">
        <f>IF('Intro &amp; Setup'!$T22="", "", 'Intro &amp; Setup'!$T22)</f>
        <v/>
      </c>
      <c r="C48" s="223"/>
      <c r="D48" s="223"/>
      <c r="E48" s="223"/>
      <c r="F48" s="224"/>
      <c r="G48" s="194" t="str">
        <f t="shared" si="49"/>
        <v/>
      </c>
      <c r="H48" s="195"/>
      <c r="I48" s="196"/>
      <c r="J48" s="194" t="str">
        <f t="shared" si="50"/>
        <v/>
      </c>
      <c r="K48" s="195"/>
      <c r="L48" s="196"/>
      <c r="M48" s="194" t="str">
        <f t="shared" si="51"/>
        <v/>
      </c>
      <c r="N48" s="195"/>
      <c r="O48" s="196"/>
      <c r="P48" s="194" t="str">
        <f t="shared" si="52"/>
        <v/>
      </c>
      <c r="Q48" s="195"/>
      <c r="R48" s="196"/>
      <c r="S48" s="194" t="str">
        <f t="shared" si="53"/>
        <v/>
      </c>
      <c r="T48" s="195"/>
      <c r="U48" s="196"/>
      <c r="V48" s="194" t="str">
        <f t="shared" si="54"/>
        <v/>
      </c>
      <c r="W48" s="195"/>
      <c r="X48" s="196"/>
      <c r="Y48" s="194" t="str">
        <f t="shared" si="55"/>
        <v/>
      </c>
      <c r="Z48" s="195"/>
      <c r="AA48" s="196"/>
      <c r="AB48" s="194" t="str">
        <f t="shared" si="56"/>
        <v/>
      </c>
      <c r="AC48" s="195"/>
      <c r="AD48" s="196"/>
      <c r="AE48" s="194" t="str">
        <f t="shared" si="57"/>
        <v/>
      </c>
      <c r="AF48" s="195"/>
      <c r="AG48" s="196"/>
      <c r="AH48" s="194" t="str">
        <f t="shared" si="58"/>
        <v/>
      </c>
      <c r="AI48" s="195"/>
      <c r="AJ48" s="196"/>
      <c r="AK48" s="194" t="str">
        <f t="shared" si="59"/>
        <v/>
      </c>
      <c r="AL48" s="195"/>
      <c r="AM48" s="196"/>
      <c r="AN48" s="194" t="str">
        <f t="shared" si="60"/>
        <v/>
      </c>
      <c r="AO48" s="195"/>
      <c r="AP48" s="196"/>
      <c r="AQ48" s="243" t="str">
        <f t="shared" si="61"/>
        <v/>
      </c>
      <c r="AR48" s="243"/>
      <c r="AS48" s="243"/>
      <c r="AT48" s="30"/>
    </row>
    <row r="49" spans="1:46" x14ac:dyDescent="0.25">
      <c r="A49" s="30"/>
      <c r="B49" s="225" t="str">
        <f>IF('Intro &amp; Setup'!$T23="", "", 'Intro &amp; Setup'!$T23)</f>
        <v/>
      </c>
      <c r="C49" s="226"/>
      <c r="D49" s="226"/>
      <c r="E49" s="226"/>
      <c r="F49" s="227"/>
      <c r="G49" s="194" t="str">
        <f t="shared" si="49"/>
        <v/>
      </c>
      <c r="H49" s="195"/>
      <c r="I49" s="196"/>
      <c r="J49" s="194" t="str">
        <f t="shared" si="50"/>
        <v/>
      </c>
      <c r="K49" s="195"/>
      <c r="L49" s="196"/>
      <c r="M49" s="194" t="str">
        <f t="shared" si="51"/>
        <v/>
      </c>
      <c r="N49" s="195"/>
      <c r="O49" s="196"/>
      <c r="P49" s="194" t="str">
        <f t="shared" si="52"/>
        <v/>
      </c>
      <c r="Q49" s="195"/>
      <c r="R49" s="196"/>
      <c r="S49" s="194" t="str">
        <f t="shared" si="53"/>
        <v/>
      </c>
      <c r="T49" s="195"/>
      <c r="U49" s="196"/>
      <c r="V49" s="194" t="str">
        <f t="shared" si="54"/>
        <v/>
      </c>
      <c r="W49" s="195"/>
      <c r="X49" s="196"/>
      <c r="Y49" s="194" t="str">
        <f t="shared" si="55"/>
        <v/>
      </c>
      <c r="Z49" s="195"/>
      <c r="AA49" s="196"/>
      <c r="AB49" s="194" t="str">
        <f t="shared" si="56"/>
        <v/>
      </c>
      <c r="AC49" s="195"/>
      <c r="AD49" s="196"/>
      <c r="AE49" s="194" t="str">
        <f t="shared" si="57"/>
        <v/>
      </c>
      <c r="AF49" s="195"/>
      <c r="AG49" s="196"/>
      <c r="AH49" s="194" t="str">
        <f t="shared" si="58"/>
        <v/>
      </c>
      <c r="AI49" s="195"/>
      <c r="AJ49" s="196"/>
      <c r="AK49" s="194" t="str">
        <f t="shared" si="59"/>
        <v/>
      </c>
      <c r="AL49" s="195"/>
      <c r="AM49" s="196"/>
      <c r="AN49" s="194" t="str">
        <f t="shared" si="60"/>
        <v/>
      </c>
      <c r="AO49" s="195"/>
      <c r="AP49" s="196"/>
      <c r="AQ49" s="243" t="str">
        <f t="shared" si="61"/>
        <v/>
      </c>
      <c r="AR49" s="243"/>
      <c r="AS49" s="243"/>
      <c r="AT49" s="30"/>
    </row>
    <row r="50" spans="1:46" x14ac:dyDescent="0.25">
      <c r="A50" s="30"/>
      <c r="B50" s="197" t="str">
        <f>IF('Intro &amp; Setup'!$T24="", "", 'Intro &amp; Setup'!$T24)</f>
        <v/>
      </c>
      <c r="C50" s="198"/>
      <c r="D50" s="198"/>
      <c r="E50" s="198"/>
      <c r="F50" s="199"/>
      <c r="G50" s="194" t="str">
        <f t="shared" si="49"/>
        <v/>
      </c>
      <c r="H50" s="195"/>
      <c r="I50" s="196"/>
      <c r="J50" s="194" t="str">
        <f t="shared" si="50"/>
        <v/>
      </c>
      <c r="K50" s="195"/>
      <c r="L50" s="196"/>
      <c r="M50" s="194" t="str">
        <f t="shared" si="51"/>
        <v/>
      </c>
      <c r="N50" s="195"/>
      <c r="O50" s="196"/>
      <c r="P50" s="194" t="str">
        <f t="shared" si="52"/>
        <v/>
      </c>
      <c r="Q50" s="195"/>
      <c r="R50" s="196"/>
      <c r="S50" s="194" t="str">
        <f t="shared" si="53"/>
        <v/>
      </c>
      <c r="T50" s="195"/>
      <c r="U50" s="196"/>
      <c r="V50" s="194" t="str">
        <f t="shared" si="54"/>
        <v/>
      </c>
      <c r="W50" s="195"/>
      <c r="X50" s="196"/>
      <c r="Y50" s="194" t="str">
        <f t="shared" si="55"/>
        <v/>
      </c>
      <c r="Z50" s="195"/>
      <c r="AA50" s="196"/>
      <c r="AB50" s="194" t="str">
        <f t="shared" si="56"/>
        <v/>
      </c>
      <c r="AC50" s="195"/>
      <c r="AD50" s="196"/>
      <c r="AE50" s="194" t="str">
        <f t="shared" si="57"/>
        <v/>
      </c>
      <c r="AF50" s="195"/>
      <c r="AG50" s="196"/>
      <c r="AH50" s="194" t="str">
        <f t="shared" si="58"/>
        <v/>
      </c>
      <c r="AI50" s="195"/>
      <c r="AJ50" s="196"/>
      <c r="AK50" s="194" t="str">
        <f t="shared" si="59"/>
        <v/>
      </c>
      <c r="AL50" s="195"/>
      <c r="AM50" s="196"/>
      <c r="AN50" s="194" t="str">
        <f t="shared" si="60"/>
        <v/>
      </c>
      <c r="AO50" s="195"/>
      <c r="AP50" s="196"/>
      <c r="AQ50" s="243" t="str">
        <f t="shared" si="61"/>
        <v/>
      </c>
      <c r="AR50" s="243"/>
      <c r="AS50" s="243"/>
      <c r="AT50" s="30"/>
    </row>
    <row r="51" spans="1:46" x14ac:dyDescent="0.25">
      <c r="A51" s="30"/>
      <c r="B51" s="207" t="str">
        <f>IF('Intro &amp; Setup'!$T25="", "", 'Intro &amp; Setup'!$T25)</f>
        <v/>
      </c>
      <c r="C51" s="208"/>
      <c r="D51" s="208"/>
      <c r="E51" s="208"/>
      <c r="F51" s="209"/>
      <c r="G51" s="194" t="str">
        <f t="shared" si="49"/>
        <v/>
      </c>
      <c r="H51" s="195"/>
      <c r="I51" s="196"/>
      <c r="J51" s="194" t="str">
        <f t="shared" si="50"/>
        <v/>
      </c>
      <c r="K51" s="195"/>
      <c r="L51" s="196"/>
      <c r="M51" s="194" t="str">
        <f t="shared" si="51"/>
        <v/>
      </c>
      <c r="N51" s="195"/>
      <c r="O51" s="196"/>
      <c r="P51" s="194" t="str">
        <f t="shared" si="52"/>
        <v/>
      </c>
      <c r="Q51" s="195"/>
      <c r="R51" s="196"/>
      <c r="S51" s="194" t="str">
        <f t="shared" si="53"/>
        <v/>
      </c>
      <c r="T51" s="195"/>
      <c r="U51" s="196"/>
      <c r="V51" s="194" t="str">
        <f t="shared" si="54"/>
        <v/>
      </c>
      <c r="W51" s="195"/>
      <c r="X51" s="196"/>
      <c r="Y51" s="194" t="str">
        <f t="shared" si="55"/>
        <v/>
      </c>
      <c r="Z51" s="195"/>
      <c r="AA51" s="196"/>
      <c r="AB51" s="194" t="str">
        <f t="shared" si="56"/>
        <v/>
      </c>
      <c r="AC51" s="195"/>
      <c r="AD51" s="196"/>
      <c r="AE51" s="194" t="str">
        <f t="shared" si="57"/>
        <v/>
      </c>
      <c r="AF51" s="195"/>
      <c r="AG51" s="196"/>
      <c r="AH51" s="194" t="str">
        <f t="shared" si="58"/>
        <v/>
      </c>
      <c r="AI51" s="195"/>
      <c r="AJ51" s="196"/>
      <c r="AK51" s="194" t="str">
        <f t="shared" si="59"/>
        <v/>
      </c>
      <c r="AL51" s="195"/>
      <c r="AM51" s="196"/>
      <c r="AN51" s="194" t="str">
        <f t="shared" si="60"/>
        <v/>
      </c>
      <c r="AO51" s="195"/>
      <c r="AP51" s="196"/>
      <c r="AQ51" s="243" t="str">
        <f t="shared" si="61"/>
        <v/>
      </c>
      <c r="AR51" s="243"/>
      <c r="AS51" s="243"/>
      <c r="AT51" s="30"/>
    </row>
    <row r="52" spans="1:46" x14ac:dyDescent="0.25">
      <c r="A52" s="30"/>
      <c r="B52" s="210" t="str">
        <f>IF('Intro &amp; Setup'!$T26="", "", 'Intro &amp; Setup'!$T26)</f>
        <v/>
      </c>
      <c r="C52" s="211"/>
      <c r="D52" s="211"/>
      <c r="E52" s="211"/>
      <c r="F52" s="212"/>
      <c r="G52" s="194" t="str">
        <f t="shared" si="49"/>
        <v/>
      </c>
      <c r="H52" s="195"/>
      <c r="I52" s="196"/>
      <c r="J52" s="194" t="str">
        <f t="shared" si="50"/>
        <v/>
      </c>
      <c r="K52" s="195"/>
      <c r="L52" s="196"/>
      <c r="M52" s="194" t="str">
        <f t="shared" si="51"/>
        <v/>
      </c>
      <c r="N52" s="195"/>
      <c r="O52" s="196"/>
      <c r="P52" s="194" t="str">
        <f t="shared" si="52"/>
        <v/>
      </c>
      <c r="Q52" s="195"/>
      <c r="R52" s="196"/>
      <c r="S52" s="194" t="str">
        <f t="shared" si="53"/>
        <v/>
      </c>
      <c r="T52" s="195"/>
      <c r="U52" s="196"/>
      <c r="V52" s="194" t="str">
        <f t="shared" si="54"/>
        <v/>
      </c>
      <c r="W52" s="195"/>
      <c r="X52" s="196"/>
      <c r="Y52" s="194" t="str">
        <f t="shared" si="55"/>
        <v/>
      </c>
      <c r="Z52" s="195"/>
      <c r="AA52" s="196"/>
      <c r="AB52" s="194" t="str">
        <f t="shared" si="56"/>
        <v/>
      </c>
      <c r="AC52" s="195"/>
      <c r="AD52" s="196"/>
      <c r="AE52" s="194" t="str">
        <f t="shared" si="57"/>
        <v/>
      </c>
      <c r="AF52" s="195"/>
      <c r="AG52" s="196"/>
      <c r="AH52" s="194" t="str">
        <f t="shared" si="58"/>
        <v/>
      </c>
      <c r="AI52" s="195"/>
      <c r="AJ52" s="196"/>
      <c r="AK52" s="194" t="str">
        <f t="shared" si="59"/>
        <v/>
      </c>
      <c r="AL52" s="195"/>
      <c r="AM52" s="196"/>
      <c r="AN52" s="194" t="str">
        <f t="shared" si="60"/>
        <v/>
      </c>
      <c r="AO52" s="195"/>
      <c r="AP52" s="196"/>
      <c r="AQ52" s="243" t="str">
        <f t="shared" si="61"/>
        <v/>
      </c>
      <c r="AR52" s="243"/>
      <c r="AS52" s="243"/>
      <c r="AT52" s="30"/>
    </row>
    <row r="53" spans="1:46" x14ac:dyDescent="0.25">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row>
    <row r="54" spans="1:46" x14ac:dyDescent="0.25">
      <c r="A54" s="30"/>
      <c r="B54" s="155" t="s">
        <v>59</v>
      </c>
      <c r="C54" s="156"/>
      <c r="D54" s="156"/>
      <c r="E54" s="156"/>
      <c r="F54" s="157"/>
      <c r="G54" s="194">
        <f>SUM(G$38:G$39)+SUM(G$43:G$52)</f>
        <v>0</v>
      </c>
      <c r="H54" s="195"/>
      <c r="I54" s="196"/>
      <c r="J54" s="243">
        <f t="shared" ref="J54" si="62">SUM(J$38:J$39)+SUM(J$43:J$52)</f>
        <v>0</v>
      </c>
      <c r="K54" s="243"/>
      <c r="L54" s="243"/>
      <c r="M54" s="243">
        <f>SUM(M$38:M$39)+SUM(M$43:M$52)</f>
        <v>0</v>
      </c>
      <c r="N54" s="243"/>
      <c r="O54" s="243"/>
      <c r="P54" s="243">
        <f t="shared" ref="P54" si="63">SUM(P$38:P$39)+SUM(P$43:P$52)</f>
        <v>40</v>
      </c>
      <c r="Q54" s="243"/>
      <c r="R54" s="243"/>
      <c r="S54" s="243">
        <f t="shared" ref="S54" si="64">SUM(S$38:S$39)+SUM(S$43:S$52)</f>
        <v>50</v>
      </c>
      <c r="T54" s="243"/>
      <c r="U54" s="243"/>
      <c r="V54" s="243">
        <f t="shared" ref="V54" si="65">SUM(V$38:V$39)+SUM(V$43:V$52)</f>
        <v>0</v>
      </c>
      <c r="W54" s="243"/>
      <c r="X54" s="243"/>
      <c r="Y54" s="243">
        <f t="shared" ref="Y54" si="66">SUM(Y$38:Y$39)+SUM(Y$43:Y$52)</f>
        <v>94.5</v>
      </c>
      <c r="Z54" s="243"/>
      <c r="AA54" s="243"/>
      <c r="AB54" s="243">
        <f t="shared" ref="AB54" si="67">SUM(AB$38:AB$39)+SUM(AB$43:AB$52)</f>
        <v>129</v>
      </c>
      <c r="AC54" s="243"/>
      <c r="AD54" s="243"/>
      <c r="AE54" s="243">
        <f t="shared" ref="AE54" si="68">SUM(AE$38:AE$39)+SUM(AE$43:AE$52)</f>
        <v>0</v>
      </c>
      <c r="AF54" s="243"/>
      <c r="AG54" s="243"/>
      <c r="AH54" s="243">
        <f t="shared" ref="AH54" si="69">SUM(AH$38:AH$39)+SUM(AH$43:AH$52)</f>
        <v>0</v>
      </c>
      <c r="AI54" s="243"/>
      <c r="AJ54" s="243"/>
      <c r="AK54" s="243">
        <f t="shared" ref="AK54" si="70">SUM(AK$38:AK$39)+SUM(AK$43:AK$52)</f>
        <v>0</v>
      </c>
      <c r="AL54" s="243"/>
      <c r="AM54" s="243"/>
      <c r="AN54" s="243">
        <f t="shared" ref="AN54" si="71">SUM(AN$38:AN$39)+SUM(AN$43:AN$52)</f>
        <v>0</v>
      </c>
      <c r="AO54" s="243"/>
      <c r="AP54" s="243"/>
      <c r="AQ54" s="242">
        <f>SUM($G54:$AP54)</f>
        <v>313.5</v>
      </c>
      <c r="AR54" s="242"/>
      <c r="AS54" s="242"/>
      <c r="AT54" s="30"/>
    </row>
    <row r="55" spans="1:46" x14ac:dyDescent="0.25">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row>
    <row r="56" spans="1:46" x14ac:dyDescent="0.25">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row>
    <row r="57" spans="1:46" x14ac:dyDescent="0.25">
      <c r="A57" s="30"/>
      <c r="B57" s="155" t="s">
        <v>53</v>
      </c>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7"/>
      <c r="AT57" s="30"/>
    </row>
    <row r="58" spans="1:46" x14ac:dyDescent="0.25">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row>
    <row r="59" spans="1:46" x14ac:dyDescent="0.25">
      <c r="A59" s="30"/>
      <c r="B59" s="155" t="s">
        <v>62</v>
      </c>
      <c r="C59" s="156"/>
      <c r="D59" s="156"/>
      <c r="E59" s="156"/>
      <c r="F59" s="157"/>
      <c r="G59" s="194">
        <f>G$32-G$54</f>
        <v>0</v>
      </c>
      <c r="H59" s="195"/>
      <c r="I59" s="196"/>
      <c r="J59" s="194">
        <f t="shared" ref="J59" si="72">J$32-J$54</f>
        <v>0</v>
      </c>
      <c r="K59" s="195"/>
      <c r="L59" s="196"/>
      <c r="M59" s="194">
        <f t="shared" ref="M59" si="73">M$32-M$54</f>
        <v>0</v>
      </c>
      <c r="N59" s="195"/>
      <c r="O59" s="196"/>
      <c r="P59" s="194">
        <f t="shared" ref="P59" si="74">P$32-P$54</f>
        <v>260</v>
      </c>
      <c r="Q59" s="195"/>
      <c r="R59" s="196"/>
      <c r="S59" s="194">
        <f t="shared" ref="S59" si="75">S$32-S$54</f>
        <v>300</v>
      </c>
      <c r="T59" s="195"/>
      <c r="U59" s="196"/>
      <c r="V59" s="194">
        <f t="shared" ref="V59" si="76">V$32-V$54</f>
        <v>600</v>
      </c>
      <c r="W59" s="195"/>
      <c r="X59" s="196"/>
      <c r="Y59" s="194">
        <f t="shared" ref="Y59" si="77">Y$32-Y$54</f>
        <v>305.5</v>
      </c>
      <c r="Z59" s="195"/>
      <c r="AA59" s="196"/>
      <c r="AB59" s="194">
        <f t="shared" ref="AB59" si="78">AB$32-AB$54</f>
        <v>171</v>
      </c>
      <c r="AC59" s="195"/>
      <c r="AD59" s="196"/>
      <c r="AE59" s="194">
        <f t="shared" ref="AE59" si="79">AE$32-AE$54</f>
        <v>0</v>
      </c>
      <c r="AF59" s="195"/>
      <c r="AG59" s="196"/>
      <c r="AH59" s="194">
        <f t="shared" ref="AH59" si="80">AH$32-AH$54</f>
        <v>0</v>
      </c>
      <c r="AI59" s="195"/>
      <c r="AJ59" s="196"/>
      <c r="AK59" s="194">
        <f t="shared" ref="AK59" si="81">AK$32-AK$54</f>
        <v>0</v>
      </c>
      <c r="AL59" s="195"/>
      <c r="AM59" s="196"/>
      <c r="AN59" s="194">
        <f t="shared" ref="AN59" si="82">AN$32-AN$54</f>
        <v>0</v>
      </c>
      <c r="AO59" s="195"/>
      <c r="AP59" s="196"/>
      <c r="AQ59" s="242">
        <f>SUM($G59:$AP59)</f>
        <v>1636.5</v>
      </c>
      <c r="AR59" s="242"/>
      <c r="AS59" s="242"/>
      <c r="AT59" s="30"/>
    </row>
    <row r="60" spans="1:46" x14ac:dyDescent="0.25">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row>
    <row r="61" spans="1:46" x14ac:dyDescent="0.25">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row>
    <row r="62" spans="1:46" x14ac:dyDescent="0.25">
      <c r="A62" s="30"/>
      <c r="B62" s="155" t="s">
        <v>54</v>
      </c>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157"/>
      <c r="AT62" s="30"/>
    </row>
    <row r="63" spans="1:46" x14ac:dyDescent="0.2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row>
    <row r="64" spans="1:46" x14ac:dyDescent="0.25">
      <c r="A64" s="30"/>
      <c r="B64" s="191" t="s">
        <v>58</v>
      </c>
      <c r="C64" s="192"/>
      <c r="D64" s="192"/>
      <c r="E64" s="192"/>
      <c r="F64" s="193"/>
      <c r="G64" s="238">
        <f>SUMIF('Data Entry'!$Y$11:$Y$3510, G$37, 'Data Entry'!$D$11:$D$3510)</f>
        <v>0</v>
      </c>
      <c r="H64" s="239"/>
      <c r="I64" s="240"/>
      <c r="J64" s="238">
        <f>SUMIF('Data Entry'!$Y$11:$Y$3510, J$37, 'Data Entry'!$D$11:$D$3510)</f>
        <v>0</v>
      </c>
      <c r="K64" s="239"/>
      <c r="L64" s="240"/>
      <c r="M64" s="238">
        <f>SUMIF('Data Entry'!$Y$11:$Y$3510, M$37, 'Data Entry'!$D$11:$D$3510)</f>
        <v>0</v>
      </c>
      <c r="N64" s="239"/>
      <c r="O64" s="240"/>
      <c r="P64" s="238">
        <f>SUMIF('Data Entry'!$Y$11:$Y$3510, P$37, 'Data Entry'!$D$11:$D$3510)</f>
        <v>0</v>
      </c>
      <c r="Q64" s="239"/>
      <c r="R64" s="240"/>
      <c r="S64" s="238">
        <f>SUMIF('Data Entry'!$Y$11:$Y$3510, S$37, 'Data Entry'!$D$11:$D$3510)</f>
        <v>0</v>
      </c>
      <c r="T64" s="239"/>
      <c r="U64" s="240"/>
      <c r="V64" s="238">
        <f>SUMIF('Data Entry'!$Y$11:$Y$3510, V$37, 'Data Entry'!$D$11:$D$3510)</f>
        <v>0</v>
      </c>
      <c r="W64" s="239"/>
      <c r="X64" s="240"/>
      <c r="Y64" s="238">
        <f>SUMIF('Data Entry'!$Y$11:$Y$3510, Y$37, 'Data Entry'!$D$11:$D$3510)</f>
        <v>0.125</v>
      </c>
      <c r="Z64" s="239"/>
      <c r="AA64" s="240"/>
      <c r="AB64" s="238">
        <f>SUMIF('Data Entry'!$Y$11:$Y$3510, AB$37, 'Data Entry'!$D$11:$D$3510)</f>
        <v>0.16666666666666666</v>
      </c>
      <c r="AC64" s="239"/>
      <c r="AD64" s="240"/>
      <c r="AE64" s="238">
        <f>SUMIF('Data Entry'!$Y$11:$Y$3510, AE$37, 'Data Entry'!$D$11:$D$3510)</f>
        <v>0</v>
      </c>
      <c r="AF64" s="239"/>
      <c r="AG64" s="240"/>
      <c r="AH64" s="238">
        <f>SUMIF('Data Entry'!$Y$11:$Y$3510, AH$37, 'Data Entry'!$D$11:$D$3510)</f>
        <v>0</v>
      </c>
      <c r="AI64" s="239"/>
      <c r="AJ64" s="240"/>
      <c r="AK64" s="238">
        <f>SUMIF('Data Entry'!$Y$11:$Y$3510, AK$37, 'Data Entry'!$D$11:$D$3510)</f>
        <v>0</v>
      </c>
      <c r="AL64" s="239"/>
      <c r="AM64" s="240"/>
      <c r="AN64" s="238">
        <f>SUMIF('Data Entry'!$Y$11:$Y$3510, AN$37, 'Data Entry'!$D$11:$D$3510)</f>
        <v>0</v>
      </c>
      <c r="AO64" s="239"/>
      <c r="AP64" s="240"/>
      <c r="AQ64" s="241">
        <f>SUM($G64:$AP64)</f>
        <v>0.29166666666666663</v>
      </c>
      <c r="AR64" s="241"/>
      <c r="AS64" s="241"/>
      <c r="AT64" s="30"/>
    </row>
    <row r="65" spans="1:46" x14ac:dyDescent="0.25">
      <c r="A65" s="30"/>
      <c r="B65" s="128" t="s">
        <v>39</v>
      </c>
      <c r="C65" s="129"/>
      <c r="D65" s="129"/>
      <c r="E65" s="129"/>
      <c r="F65" s="130"/>
      <c r="G65" s="234">
        <f>SUMIF('Data Entry'!$Y$11:$Y$3510, G$37, 'Data Entry'!$E$11:$E$3510)</f>
        <v>0</v>
      </c>
      <c r="H65" s="235"/>
      <c r="I65" s="236"/>
      <c r="J65" s="234">
        <f>SUMIF('Data Entry'!$Y$11:$Y$3510, J$37, 'Data Entry'!$E$11:$E$3510)</f>
        <v>0</v>
      </c>
      <c r="K65" s="235"/>
      <c r="L65" s="236"/>
      <c r="M65" s="234">
        <f>SUMIF('Data Entry'!$Y$11:$Y$3510, M$37, 'Data Entry'!$E$11:$E$3510)</f>
        <v>0</v>
      </c>
      <c r="N65" s="235"/>
      <c r="O65" s="236"/>
      <c r="P65" s="234">
        <f>SUMIF('Data Entry'!$Y$11:$Y$3510, P$37, 'Data Entry'!$E$11:$E$3510)</f>
        <v>0</v>
      </c>
      <c r="Q65" s="235"/>
      <c r="R65" s="236"/>
      <c r="S65" s="234">
        <f>SUMIF('Data Entry'!$Y$11:$Y$3510, S$37, 'Data Entry'!$E$11:$E$3510)</f>
        <v>0</v>
      </c>
      <c r="T65" s="235"/>
      <c r="U65" s="236"/>
      <c r="V65" s="234">
        <f>SUMIF('Data Entry'!$Y$11:$Y$3510, V$37, 'Data Entry'!$E$11:$E$3510)</f>
        <v>0</v>
      </c>
      <c r="W65" s="235"/>
      <c r="X65" s="236"/>
      <c r="Y65" s="234">
        <f>SUMIF('Data Entry'!$Y$11:$Y$3510, Y$37, 'Data Entry'!$E$11:$E$3510)</f>
        <v>10</v>
      </c>
      <c r="Z65" s="235"/>
      <c r="AA65" s="236"/>
      <c r="AB65" s="234">
        <f>SUMIF('Data Entry'!$Y$11:$Y$3510, AB$37, 'Data Entry'!$E$11:$E$3510)</f>
        <v>20</v>
      </c>
      <c r="AC65" s="235"/>
      <c r="AD65" s="236"/>
      <c r="AE65" s="234">
        <f>SUMIF('Data Entry'!$Y$11:$Y$3510, AE$37, 'Data Entry'!$E$11:$E$3510)</f>
        <v>0</v>
      </c>
      <c r="AF65" s="235"/>
      <c r="AG65" s="236"/>
      <c r="AH65" s="234">
        <f>SUMIF('Data Entry'!$Y$11:$Y$3510, AH$37, 'Data Entry'!$E$11:$E$3510)</f>
        <v>0</v>
      </c>
      <c r="AI65" s="235"/>
      <c r="AJ65" s="236"/>
      <c r="AK65" s="234">
        <f>SUMIF('Data Entry'!$Y$11:$Y$3510, AK$37, 'Data Entry'!$E$11:$E$3510)</f>
        <v>0</v>
      </c>
      <c r="AL65" s="235"/>
      <c r="AM65" s="236"/>
      <c r="AN65" s="234">
        <f>SUMIF('Data Entry'!$Y$11:$Y$3510, AN$37, 'Data Entry'!$E$11:$E$3510)</f>
        <v>0</v>
      </c>
      <c r="AO65" s="235"/>
      <c r="AP65" s="236"/>
      <c r="AQ65" s="237">
        <f>SUM($G65:$AP65)</f>
        <v>30</v>
      </c>
      <c r="AR65" s="237"/>
      <c r="AS65" s="237"/>
      <c r="AT65" s="30"/>
    </row>
    <row r="66" spans="1:46" x14ac:dyDescent="0.25">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row>
  </sheetData>
  <sheetProtection algorithmName="SHA-512" hashValue="JJ2kUyks7BU+n9OuF3Qd8MS65iIdybdbGfTR4aa6bTqD0NWi7BFg4BG3yCb08aBQsk1J2PY40DIJg/oivNX/pg==" saltValue="stwUR6m2KlvCVQDbal09vQ==" spinCount="100000" sheet="1" objects="1" scenarios="1"/>
  <mergeCells count="313">
    <mergeCell ref="B2:AS3"/>
    <mergeCell ref="B4:AS4"/>
    <mergeCell ref="AQ28:AS28"/>
    <mergeCell ref="J28:L28"/>
    <mergeCell ref="M28:O28"/>
    <mergeCell ref="P28:R28"/>
    <mergeCell ref="S28:U28"/>
    <mergeCell ref="V28:X28"/>
    <mergeCell ref="Y28:AA28"/>
    <mergeCell ref="AB28:AD28"/>
    <mergeCell ref="AE28:AG28"/>
    <mergeCell ref="AH28:AJ28"/>
    <mergeCell ref="AK28:AM28"/>
    <mergeCell ref="AN28:AP28"/>
    <mergeCell ref="B6:AS6"/>
    <mergeCell ref="G28:I28"/>
    <mergeCell ref="B26:AS26"/>
    <mergeCell ref="B29:F29"/>
    <mergeCell ref="G29:I29"/>
    <mergeCell ref="AQ37:AS37"/>
    <mergeCell ref="AE38:AG38"/>
    <mergeCell ref="AH38:AJ38"/>
    <mergeCell ref="AK38:AM38"/>
    <mergeCell ref="AN38:AP38"/>
    <mergeCell ref="Y37:AA37"/>
    <mergeCell ref="AB37:AD37"/>
    <mergeCell ref="AE37:AG37"/>
    <mergeCell ref="AH37:AJ37"/>
    <mergeCell ref="AK37:AM37"/>
    <mergeCell ref="AN37:AP37"/>
    <mergeCell ref="AK32:AM32"/>
    <mergeCell ref="AN32:AP32"/>
    <mergeCell ref="J32:L32"/>
    <mergeCell ref="M32:O32"/>
    <mergeCell ref="P32:R32"/>
    <mergeCell ref="S32:U32"/>
    <mergeCell ref="V32:X32"/>
    <mergeCell ref="V29:X29"/>
    <mergeCell ref="Y29:AA29"/>
    <mergeCell ref="S29:U29"/>
    <mergeCell ref="AQ38:AS38"/>
    <mergeCell ref="AB29:AD29"/>
    <mergeCell ref="AE29:AG29"/>
    <mergeCell ref="AH29:AJ29"/>
    <mergeCell ref="Y32:AA32"/>
    <mergeCell ref="AB32:AD32"/>
    <mergeCell ref="AE32:AG32"/>
    <mergeCell ref="AH32:AJ32"/>
    <mergeCell ref="AK30:AM30"/>
    <mergeCell ref="AK29:AM29"/>
    <mergeCell ref="AN30:AP30"/>
    <mergeCell ref="J37:L37"/>
    <mergeCell ref="M37:O37"/>
    <mergeCell ref="P37:R37"/>
    <mergeCell ref="S37:U37"/>
    <mergeCell ref="V37:X37"/>
    <mergeCell ref="M39:O39"/>
    <mergeCell ref="P39:R39"/>
    <mergeCell ref="S39:U39"/>
    <mergeCell ref="V39:X39"/>
    <mergeCell ref="J39:L39"/>
    <mergeCell ref="AN29:AP29"/>
    <mergeCell ref="J38:L38"/>
    <mergeCell ref="M38:O38"/>
    <mergeCell ref="P38:R38"/>
    <mergeCell ref="S38:U38"/>
    <mergeCell ref="V38:X38"/>
    <mergeCell ref="Y38:AA38"/>
    <mergeCell ref="AB38:AD38"/>
    <mergeCell ref="AQ30:AS30"/>
    <mergeCell ref="B35:AS35"/>
    <mergeCell ref="AQ29:AS29"/>
    <mergeCell ref="J30:L30"/>
    <mergeCell ref="M30:O30"/>
    <mergeCell ref="P30:R30"/>
    <mergeCell ref="S30:U30"/>
    <mergeCell ref="V30:X30"/>
    <mergeCell ref="Y30:AA30"/>
    <mergeCell ref="AB30:AD30"/>
    <mergeCell ref="AE30:AG30"/>
    <mergeCell ref="AH30:AJ30"/>
    <mergeCell ref="AQ32:AS32"/>
    <mergeCell ref="J29:L29"/>
    <mergeCell ref="M29:O29"/>
    <mergeCell ref="P29:R29"/>
    <mergeCell ref="AE41:AG41"/>
    <mergeCell ref="AH41:AJ41"/>
    <mergeCell ref="AK41:AM41"/>
    <mergeCell ref="AN41:AP41"/>
    <mergeCell ref="AQ41:AS41"/>
    <mergeCell ref="AE43:AG43"/>
    <mergeCell ref="AH43:AJ43"/>
    <mergeCell ref="Y39:AA39"/>
    <mergeCell ref="AB39:AD39"/>
    <mergeCell ref="AE39:AG39"/>
    <mergeCell ref="AH39:AJ39"/>
    <mergeCell ref="J44:L44"/>
    <mergeCell ref="M44:O44"/>
    <mergeCell ref="P44:R44"/>
    <mergeCell ref="S44:U44"/>
    <mergeCell ref="V44:X44"/>
    <mergeCell ref="AQ44:AS44"/>
    <mergeCell ref="AN44:AP44"/>
    <mergeCell ref="AK39:AM39"/>
    <mergeCell ref="AN39:AP39"/>
    <mergeCell ref="AQ39:AS39"/>
    <mergeCell ref="J43:L43"/>
    <mergeCell ref="M43:O43"/>
    <mergeCell ref="P43:R43"/>
    <mergeCell ref="S43:U43"/>
    <mergeCell ref="V43:X43"/>
    <mergeCell ref="Y43:AA43"/>
    <mergeCell ref="AB43:AD43"/>
    <mergeCell ref="J41:L41"/>
    <mergeCell ref="M41:O41"/>
    <mergeCell ref="P41:R41"/>
    <mergeCell ref="S41:U41"/>
    <mergeCell ref="V41:X41"/>
    <mergeCell ref="Y41:AA41"/>
    <mergeCell ref="AB41:AD41"/>
    <mergeCell ref="Y44:AA44"/>
    <mergeCell ref="AB44:AD44"/>
    <mergeCell ref="AE44:AG44"/>
    <mergeCell ref="AH44:AJ44"/>
    <mergeCell ref="AK44:AM44"/>
    <mergeCell ref="AK45:AM45"/>
    <mergeCell ref="AK43:AM43"/>
    <mergeCell ref="AN43:AP43"/>
    <mergeCell ref="AQ43:AS43"/>
    <mergeCell ref="AN45:AP45"/>
    <mergeCell ref="AQ45:AS45"/>
    <mergeCell ref="AK46:AM46"/>
    <mergeCell ref="AN46:AP46"/>
    <mergeCell ref="AQ46:AS46"/>
    <mergeCell ref="Y45:AA45"/>
    <mergeCell ref="AB45:AD45"/>
    <mergeCell ref="AE45:AG45"/>
    <mergeCell ref="AH45:AJ45"/>
    <mergeCell ref="J45:L45"/>
    <mergeCell ref="M45:O45"/>
    <mergeCell ref="P45:R45"/>
    <mergeCell ref="S45:U45"/>
    <mergeCell ref="V45:X45"/>
    <mergeCell ref="J46:L46"/>
    <mergeCell ref="M46:O46"/>
    <mergeCell ref="P46:R46"/>
    <mergeCell ref="S46:U46"/>
    <mergeCell ref="V46:X46"/>
    <mergeCell ref="Y46:AA46"/>
    <mergeCell ref="AB46:AD46"/>
    <mergeCell ref="AE46:AG46"/>
    <mergeCell ref="AH46:AJ46"/>
    <mergeCell ref="AQ47:AS47"/>
    <mergeCell ref="J48:L48"/>
    <mergeCell ref="M48:O48"/>
    <mergeCell ref="P48:R48"/>
    <mergeCell ref="S48:U48"/>
    <mergeCell ref="V48:X48"/>
    <mergeCell ref="Y48:AA48"/>
    <mergeCell ref="AB48:AD48"/>
    <mergeCell ref="AE48:AG48"/>
    <mergeCell ref="AH48:AJ48"/>
    <mergeCell ref="Y47:AA47"/>
    <mergeCell ref="AB47:AD47"/>
    <mergeCell ref="AE47:AG47"/>
    <mergeCell ref="AH47:AJ47"/>
    <mergeCell ref="AK47:AM47"/>
    <mergeCell ref="AN47:AP47"/>
    <mergeCell ref="AK48:AM48"/>
    <mergeCell ref="AN48:AP48"/>
    <mergeCell ref="AQ48:AS48"/>
    <mergeCell ref="J47:L47"/>
    <mergeCell ref="M47:O47"/>
    <mergeCell ref="P47:R47"/>
    <mergeCell ref="S47:U47"/>
    <mergeCell ref="V47:X47"/>
    <mergeCell ref="AK49:AM49"/>
    <mergeCell ref="AN49:AP49"/>
    <mergeCell ref="AQ49:AS49"/>
    <mergeCell ref="J50:L50"/>
    <mergeCell ref="M50:O50"/>
    <mergeCell ref="P50:R50"/>
    <mergeCell ref="S50:U50"/>
    <mergeCell ref="V50:X50"/>
    <mergeCell ref="AQ50:AS50"/>
    <mergeCell ref="Y50:AA50"/>
    <mergeCell ref="AB50:AD50"/>
    <mergeCell ref="AE50:AG50"/>
    <mergeCell ref="AH50:AJ50"/>
    <mergeCell ref="AK50:AM50"/>
    <mergeCell ref="AN50:AP50"/>
    <mergeCell ref="J49:L49"/>
    <mergeCell ref="M49:O49"/>
    <mergeCell ref="P49:R49"/>
    <mergeCell ref="S49:U49"/>
    <mergeCell ref="V49:X49"/>
    <mergeCell ref="Y49:AA49"/>
    <mergeCell ref="AB49:AD49"/>
    <mergeCell ref="AE49:AG49"/>
    <mergeCell ref="AH49:AJ49"/>
    <mergeCell ref="AK51:AM51"/>
    <mergeCell ref="AN51:AP51"/>
    <mergeCell ref="AQ51:AS51"/>
    <mergeCell ref="J52:L52"/>
    <mergeCell ref="M52:O52"/>
    <mergeCell ref="P52:R52"/>
    <mergeCell ref="S52:U52"/>
    <mergeCell ref="V52:X52"/>
    <mergeCell ref="Y52:AA52"/>
    <mergeCell ref="AB52:AD52"/>
    <mergeCell ref="AE52:AG52"/>
    <mergeCell ref="AH52:AJ52"/>
    <mergeCell ref="AK52:AM52"/>
    <mergeCell ref="AN52:AP52"/>
    <mergeCell ref="AQ52:AS52"/>
    <mergeCell ref="J51:L51"/>
    <mergeCell ref="M51:O51"/>
    <mergeCell ref="P51:R51"/>
    <mergeCell ref="S51:U51"/>
    <mergeCell ref="V51:X51"/>
    <mergeCell ref="Y51:AA51"/>
    <mergeCell ref="AB51:AD51"/>
    <mergeCell ref="AE51:AG51"/>
    <mergeCell ref="AH51:AJ51"/>
    <mergeCell ref="AN54:AP54"/>
    <mergeCell ref="AQ54:AS54"/>
    <mergeCell ref="B57:AS57"/>
    <mergeCell ref="V54:X54"/>
    <mergeCell ref="Y54:AA54"/>
    <mergeCell ref="AB54:AD54"/>
    <mergeCell ref="AE54:AG54"/>
    <mergeCell ref="AH54:AJ54"/>
    <mergeCell ref="AK54:AM54"/>
    <mergeCell ref="J54:L54"/>
    <mergeCell ref="M54:O54"/>
    <mergeCell ref="P54:R54"/>
    <mergeCell ref="S54:U54"/>
    <mergeCell ref="B62:AS62"/>
    <mergeCell ref="J64:L64"/>
    <mergeCell ref="M64:O64"/>
    <mergeCell ref="P64:R64"/>
    <mergeCell ref="S64:U64"/>
    <mergeCell ref="V64:X64"/>
    <mergeCell ref="S59:U59"/>
    <mergeCell ref="V59:X59"/>
    <mergeCell ref="Y59:AA59"/>
    <mergeCell ref="AB59:AD59"/>
    <mergeCell ref="AE59:AG59"/>
    <mergeCell ref="AH59:AJ59"/>
    <mergeCell ref="J59:L59"/>
    <mergeCell ref="M59:O59"/>
    <mergeCell ref="P59:R59"/>
    <mergeCell ref="AK59:AM59"/>
    <mergeCell ref="AN59:AP59"/>
    <mergeCell ref="AQ59:AS59"/>
    <mergeCell ref="AH65:AJ65"/>
    <mergeCell ref="AK65:AM65"/>
    <mergeCell ref="AN65:AP65"/>
    <mergeCell ref="AQ65:AS65"/>
    <mergeCell ref="B64:F64"/>
    <mergeCell ref="G64:I64"/>
    <mergeCell ref="B65:F65"/>
    <mergeCell ref="G65:I65"/>
    <mergeCell ref="AQ64:AS64"/>
    <mergeCell ref="J65:L65"/>
    <mergeCell ref="M65:O65"/>
    <mergeCell ref="P65:R65"/>
    <mergeCell ref="S65:U65"/>
    <mergeCell ref="V65:X65"/>
    <mergeCell ref="Y65:AA65"/>
    <mergeCell ref="AB65:AD65"/>
    <mergeCell ref="AE65:AG65"/>
    <mergeCell ref="Y64:AA64"/>
    <mergeCell ref="AB64:AD64"/>
    <mergeCell ref="AE64:AG64"/>
    <mergeCell ref="AH64:AJ64"/>
    <mergeCell ref="AK64:AM64"/>
    <mergeCell ref="AN64:AP64"/>
    <mergeCell ref="B51:F51"/>
    <mergeCell ref="G51:I51"/>
    <mergeCell ref="B52:F52"/>
    <mergeCell ref="G52:I52"/>
    <mergeCell ref="B59:F59"/>
    <mergeCell ref="G59:I59"/>
    <mergeCell ref="B54:F54"/>
    <mergeCell ref="G54:I54"/>
    <mergeCell ref="B43:F43"/>
    <mergeCell ref="G43:I43"/>
    <mergeCell ref="B44:F44"/>
    <mergeCell ref="G44:I44"/>
    <mergeCell ref="B45:F45"/>
    <mergeCell ref="G45:I45"/>
    <mergeCell ref="B48:F48"/>
    <mergeCell ref="G48:I48"/>
    <mergeCell ref="B49:F49"/>
    <mergeCell ref="G49:I49"/>
    <mergeCell ref="B46:F46"/>
    <mergeCell ref="G46:I46"/>
    <mergeCell ref="B47:F47"/>
    <mergeCell ref="G47:I47"/>
    <mergeCell ref="B38:F38"/>
    <mergeCell ref="G38:I38"/>
    <mergeCell ref="B39:F39"/>
    <mergeCell ref="G39:I39"/>
    <mergeCell ref="B32:F32"/>
    <mergeCell ref="G32:I32"/>
    <mergeCell ref="B50:F50"/>
    <mergeCell ref="G50:I50"/>
    <mergeCell ref="B30:F30"/>
    <mergeCell ref="G30:I30"/>
    <mergeCell ref="B41:F41"/>
    <mergeCell ref="G41:I41"/>
    <mergeCell ref="G37:I37"/>
  </mergeCells>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D70AB8-0F61-4B9A-8633-385ED92BC225}">
  <ds:schemaRefs>
    <ds:schemaRef ds:uri="http://schemas.microsoft.com/sharepoint/v3/contenttype/forms"/>
  </ds:schemaRefs>
</ds:datastoreItem>
</file>

<file path=customXml/itemProps2.xml><?xml version="1.0" encoding="utf-8"?>
<ds:datastoreItem xmlns:ds="http://schemas.openxmlformats.org/officeDocument/2006/customXml" ds:itemID="{4FB15F5B-3478-4328-B9F4-9F625591AD70}"/>
</file>

<file path=customXml/itemProps3.xml><?xml version="1.0" encoding="utf-8"?>
<ds:datastoreItem xmlns:ds="http://schemas.openxmlformats.org/officeDocument/2006/customXml" ds:itemID="{3CA71B88-6CD0-46E6-8868-EF63235AA56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224aa69-f8be-496a-942a-f68b2082be9d"/>
    <ds:schemaRef ds:uri="5c22b865-9d05-42be-b306-86f259ab344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&amp; Setup</vt:lpstr>
      <vt:lpstr>Data Entry</vt:lpstr>
      <vt:lpstr>Annual Report</vt:lpstr>
      <vt:lpstr>'Annual Report'!Print_Area</vt:lpstr>
      <vt:lpstr>'Data Entry'!Print_Area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2019-03-12T21:35:45Z</dcterms:created>
  <dcterms:modified xsi:type="dcterms:W3CDTF">2019-12-02T19:53:52Z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y fmtid="{D5CDD505-2E9C-101B-9397-08002B2CF9AE}" pid="3" name="AuthorIds_UIVersion_1024">
    <vt:lpwstr>6</vt:lpwstr>
  </property>
</Properties>
</file>